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0490" windowHeight="904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witter Search Ntwrk Top Item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<sst xmlns="http://schemas.openxmlformats.org/spreadsheetml/2006/main" count="4143" uniqueCount="965">
  <si>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</si>
  <si>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</si>
  <si>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</si>
  <si>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</si>
  <si>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</si>
  <si>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</si>
  <si>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</si>
  <si>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</si>
  <si>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</si>
  <si>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</si>
  <si>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</si>
  <si>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</si>
  <si>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</si>
  <si>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</si>
  <si>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</si>
  <si>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</si>
  <si>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</si>
  <si>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</si>
  <si>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</si>
  <si>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</si>
  <si>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</si>
  <si>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</si>
  <si>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</si>
  <si>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</si>
  <si>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</si>
  <si>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</si>
  <si>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</si>
  <si>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</si>
  <si>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</si>
  <si>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</si>
  <si>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</si>
  <si>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</si>
  <si>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</si>
  <si>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</si>
  <si>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</si>
  <si>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</si>
  <si>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</si>
  <si>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</si>
  <si>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</si>
  <si>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</si>
  <si>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</si>
  <si>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</si>
  <si>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</si>
  <si>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</si>
  <si>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</si>
  <si>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</si>
  <si>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</si>
  <si>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</si>
  <si>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</si>
  <si>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</si>
  <si>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</si>
  <si>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</si>
  <si>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</si>
  <si>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</si>
  <si>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</si>
  <si>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</si>
  <si>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</si>
  <si>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</si>
  <si>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</si>
  <si>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</si>
  <si>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</si>
  <si>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</si>
  <si>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</si>
  <si>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</si>
  <si>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</si>
  <si>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</si>
  <si>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</si>
  <si>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</si>
  <si>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</si>
  <si>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</si>
  <si>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</si>
  <si>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</si>
  <si>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</si>
  <si>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</si>
  <si>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</si>
  <si>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</si>
  <si>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</si>
  <si>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</si>
  <si>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</si>
  <si>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</si>
  <si>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</si>
  <si>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</si>
  <si>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</si>
  <si>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</si>
  <si>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</si>
  <si>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</si>
  <si>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</si>
  <si>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</si>
  <si>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</si>
  <si>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</si>
  <si>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</si>
  <si>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</si>
  <si>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</si>
  <si>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</si>
  <si>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</si>
  <si>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</si>
  <si>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</si>
  <si>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</si>
  <si>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</si>
  <si>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</si>
  <si>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</si>
  <si>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</si>
  <si>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</si>
  <si>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</si>
  <si>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</si>
  <si>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</si>
  <si>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</si>
  <si>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</si>
  <si>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</si>
  <si>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</si>
  <si>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</si>
  <si>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</si>
  <si>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</si>
  <si>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</si>
  <si>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</si>
  <si>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</si>
  <si>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</si>
  <si>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</si>
  <si>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</si>
  <si>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</si>
  <si>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</si>
  <si>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</si>
  <si>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</si>
  <si>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</si>
  <si>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</si>
  <si>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</si>
  <si>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</si>
  <si>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</si>
  <si>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</si>
  <si>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</si>
  <si>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</si>
  <si>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</si>
  <si>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</si>
  <si>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</si>
  <si>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</si>
  <si>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</si>
  <si>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</si>
  <si>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</si>
  <si>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</si>
  <si>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</si>
  <si>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</si>
  <si>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</si>
  <si>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</si>
  <si>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</si>
  <si>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</si>
  <si>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</si>
  <si>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</si>
  <si>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</si>
  <si>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</si>
  <si>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</si>
  <si>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</si>
  <si>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</si>
  <si>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</si>
  <si>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</si>
  <si>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</si>
  <si>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</si>
  <si>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</si>
  <si>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</si>
  <si>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</si>
  <si>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</si>
  <si>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</si>
  <si>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</si>
  <si>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</si>
  <si>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</si>
  <si>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</si>
  <si>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</si>
  <si>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</si>
  <si>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</si>
  <si>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</si>
  <si>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</si>
  <si>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</si>
  <si>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</si>
  <si>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</si>
  <si>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</si>
  <si>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</si>
  <si>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</si>
  <si>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</si>
  <si>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</si>
  <si>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</si>
  <si>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</si>
  <si>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</si>
  <si>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</si>
  <si>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</si>
  <si>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</si>
  <si>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</si>
  <si>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</si>
  <si>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</si>
  <si>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</si>
  <si>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</si>
  <si>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</si>
  <si>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</si>
  <si>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</si>
  <si>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</si>
  <si>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</si>
  <si>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</si>
  <si>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</si>
  <si>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Followed</t>
  </si>
  <si>
    <t>Followers</t>
  </si>
  <si>
    <t>Tweets</t>
  </si>
  <si>
    <t>Favorites</t>
  </si>
  <si>
    <t>Time Zone UTC Offset (Seconds)</t>
  </si>
  <si>
    <t>Description</t>
  </si>
  <si>
    <t>Location</t>
  </si>
  <si>
    <t>Web</t>
  </si>
  <si>
    <t>Time Zone</t>
  </si>
  <si>
    <t>Joined Twitter Date (UTC)</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</si>
  <si>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</si>
  <si>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</si>
  <si>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</si>
  <si>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</si>
  <si>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</si>
  <si>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</si>
  <si>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</si>
  <si>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</si>
  <si>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</si>
  <si>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</si>
  <si>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</si>
  <si>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</si>
  <si>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</si>
  <si>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</si>
  <si>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</si>
  <si>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Word</t>
  </si>
  <si>
    <t>Count</t>
  </si>
  <si>
    <t>Salience</t>
  </si>
  <si>
    <t>Word 1</t>
  </si>
  <si>
    <t>Word 2</t>
  </si>
  <si>
    <t>Mutual Information</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</si>
  <si>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</si>
  <si>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</si>
  <si>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</si>
  <si>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</si>
  <si>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</si>
  <si>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</si>
  <si>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</si>
  <si>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</si>
  <si>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</si>
  <si>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</si>
  <si>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</si>
  <si>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</si>
  <si>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</si>
  <si>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</si>
  <si>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</si>
  <si>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</si>
  <si>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</si>
  <si>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</si>
  <si>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</si>
  <si>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</si>
  <si>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</si>
  <si>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</si>
  <si>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</si>
  <si>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</si>
  <si>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</si>
  <si>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</si>
  <si>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</si>
  <si>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</si>
  <si>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</si>
  <si>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</si>
  <si>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</si>
  <si>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</si>
  <si>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</si>
  <si>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</si>
  <si>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</si>
  <si>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</si>
  <si>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</si>
  <si>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</si>
  <si>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</si>
  <si>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</si>
  <si>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</si>
  <si>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</si>
  <si>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</si>
  <si>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</si>
  <si>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</si>
  <si>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Top 10 Vertices, Ranked by Betweenness Centrality</t>
  </si>
  <si>
    <t>Green</t>
  </si>
  <si>
    <t>Subgraph</t>
  </si>
  <si>
    <t>G3</t>
  </si>
  <si>
    <t>0, 100, 50</t>
  </si>
  <si>
    <t>(Entire graph)</t>
  </si>
  <si>
    <t>Top URLs in Tweet in G3</t>
  </si>
  <si>
    <t>G3 Count</t>
  </si>
  <si>
    <t>Top Domains in Tweet in G3</t>
  </si>
  <si>
    <t>Top Hashtags in Tweet in G3</t>
  </si>
  <si>
    <t>Top Words in Tweet in G3</t>
  </si>
  <si>
    <t>Top Word Pairs in Tweet in G3</t>
  </si>
  <si>
    <t>Top Replied-To in G3</t>
  </si>
  <si>
    <t>Top Mentioned in G3</t>
  </si>
  <si>
    <t>Top Tweeters in G3</t>
  </si>
  <si>
    <t>Replies to</t>
  </si>
  <si>
    <t/>
  </si>
  <si>
    <t>twitter.com</t>
  </si>
  <si>
    <t>Washington, DC</t>
  </si>
  <si>
    <t>en</t>
  </si>
  <si>
    <t>Red</t>
  </si>
  <si>
    <t>Name</t>
  </si>
  <si>
    <t>Profile Banner Url</t>
  </si>
  <si>
    <t>Default Profile</t>
  </si>
  <si>
    <t>Default Profile Image</t>
  </si>
  <si>
    <t>Geo Enabled</t>
  </si>
  <si>
    <t>Language</t>
  </si>
  <si>
    <t>Listed Count</t>
  </si>
  <si>
    <t>Profile Background Image Url</t>
  </si>
  <si>
    <t>Verified</t>
  </si>
  <si>
    <t>http://abs.twimg.com/images/themes/theme1/bg.png</t>
  </si>
  <si>
    <t>Words in Sentiment List#1: Positive</t>
  </si>
  <si>
    <t>Words in Sentiment List#2: Negative</t>
  </si>
  <si>
    <t>Words in Sentiment List#3: (Add your own word list)</t>
  </si>
  <si>
    <t>Non-categorized Words</t>
  </si>
  <si>
    <t>Total Words</t>
  </si>
  <si>
    <t>social</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</si>
  <si>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</si>
  <si>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</si>
  <si>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</si>
  <si>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</si>
  <si>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</si>
  <si>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</si>
  <si>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</si>
  <si>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</si>
  <si>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</si>
  <si>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</si>
  <si>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</si>
  <si>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</si>
  <si>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</si>
  <si>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</si>
  <si>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</si>
  <si>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</si>
  <si>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</si>
  <si>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</si>
  <si>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</si>
  <si>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</si>
  <si>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jeremyhl</t>
  </si>
  <si>
    <t>unomaha</t>
  </si>
  <si>
    <t>youtube.com</t>
  </si>
  <si>
    <t>Omaha, Nebraska</t>
  </si>
  <si>
    <t>Omaha, NE</t>
  </si>
  <si>
    <t>Omaha, Nebraska, U.S.A.</t>
  </si>
  <si>
    <t>New York, NY</t>
  </si>
  <si>
    <t>http://abs.twimg.com/images/themes/theme9/bg.gif</t>
  </si>
  <si>
    <t>http://abs.twimg.com/images/themes/theme14/bg.gif</t>
  </si>
  <si>
    <t>http://abs.twimg.com/images/themes/theme15/bg.png</t>
  </si>
  <si>
    <t>http://abs.twimg.com/images/themes/theme19/bg.gif</t>
  </si>
  <si>
    <t>http://abs.twimg.com/images/themes/theme4/bg.gif</t>
  </si>
  <si>
    <t>http://abs.twimg.com/images/themes/theme18/bg.gif</t>
  </si>
  <si>
    <t>https://twitter.com/unomaha</t>
  </si>
  <si>
    <t>https://twitter.com/jeremyhl</t>
  </si>
  <si>
    <t xml:space="preserve">unomaha
</t>
  </si>
  <si>
    <t>G4</t>
  </si>
  <si>
    <t>0, 176, 22</t>
  </si>
  <si>
    <t>Top URLs in Tweet in G4</t>
  </si>
  <si>
    <t>G4 Count</t>
  </si>
  <si>
    <t>Top Domains in Tweet in G4</t>
  </si>
  <si>
    <t>Top Hashtags in Tweet in G4</t>
  </si>
  <si>
    <t>Top Words in Tweet in G4</t>
  </si>
  <si>
    <t>Top Word Pairs in Tweet in G4</t>
  </si>
  <si>
    <t>Top Replied-To in G4</t>
  </si>
  <si>
    <t>Top Mentioned in G4</t>
  </si>
  <si>
    <t>Top Tweeters in G4</t>
  </si>
  <si>
    <t>twitter</t>
  </si>
  <si>
    <t>news</t>
  </si>
  <si>
    <t>nodexl</t>
  </si>
  <si>
    <t>26, 115, 0</t>
  </si>
  <si>
    <t>53, 102, 0</t>
  </si>
  <si>
    <t>unosml</t>
  </si>
  <si>
    <t>ccooke6685</t>
  </si>
  <si>
    <t>communo</t>
  </si>
  <si>
    <t>realdonaldtrump</t>
  </si>
  <si>
    <t>paper.li</t>
  </si>
  <si>
    <t>Donald J. Trump</t>
  </si>
  <si>
    <t>Christopher Cooke</t>
  </si>
  <si>
    <t>https://pbs.twimg.com/profile_banners/87606674/1405285356</t>
  </si>
  <si>
    <t>https://twitter.com/nodexl</t>
  </si>
  <si>
    <t>https://twitter.com/unosml</t>
  </si>
  <si>
    <t>https://twitter.com/realdonaldtrump</t>
  </si>
  <si>
    <t>https://twitter.com/ccooke6685</t>
  </si>
  <si>
    <t>https://twitter.com/communo</t>
  </si>
  <si>
    <t xml:space="preserve">realdonaldtrump
</t>
  </si>
  <si>
    <t>social,media</t>
  </si>
  <si>
    <t>media</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</si>
  <si>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</si>
  <si>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</si>
  <si>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</si>
  <si>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</si>
  <si>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</si>
  <si>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</si>
  <si>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</si>
  <si>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</si>
  <si>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</si>
  <si>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</si>
  <si>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</si>
  <si>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</si>
  <si>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</si>
  <si>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</si>
  <si>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</si>
  <si>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</si>
  <si>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</si>
  <si>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</si>
  <si>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</si>
  <si>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</si>
  <si>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</si>
  <si>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</si>
  <si>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</si>
  <si>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</si>
  <si>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</si>
  <si>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kayodonnell</t>
  </si>
  <si>
    <t>j3ffmiller</t>
  </si>
  <si>
    <t>2020omaha</t>
  </si>
  <si>
    <t>larissagrace</t>
  </si>
  <si>
    <t>mikezeigle</t>
  </si>
  <si>
    <t>1st4frenchprop</t>
  </si>
  <si>
    <t>rajanikant3465</t>
  </si>
  <si>
    <t>frank_strong</t>
  </si>
  <si>
    <t>baxterarena</t>
  </si>
  <si>
    <t>ap</t>
  </si>
  <si>
    <t>tseidemann</t>
  </si>
  <si>
    <t>twok_blog</t>
  </si>
  <si>
    <t>unionmetrics</t>
  </si>
  <si>
    <t>meltwater</t>
  </si>
  <si>
    <t>jcruzalvarez26</t>
  </si>
  <si>
    <t>engadget</t>
  </si>
  <si>
    <t>businessinsider</t>
  </si>
  <si>
    <t>tiktok_us</t>
  </si>
  <si>
    <t>facebook</t>
  </si>
  <si>
    <t>RT @JeremyHL: We @CommUNO are searching for an amazing #journalism instructor to begin in August, 2020.
https://t.co/TPtTbbrLVx</t>
  </si>
  <si>
    <t>@JeremyHL Feels a little ironic.
I bet the collective user data held by FB/Twitter/Google/Apple is far more comple… https://t.co/7oK6AhJ5pe</t>
  </si>
  <si>
    <t>RT @JeremyHL: Congratulations to December #commencement  @CommUNO @UNOSML  @UNOmaha grads @BaxterArena ! _xD83D__xDC4F__xD83C__xDFFD__xD83C__xDF88_ https://t.co/zVhe8WNvGj</t>
  </si>
  <si>
    <t>Congratulations to December #commencement  @CommUNO @UNOSML  @UNOmaha grads @BaxterArena ! _xD83D__xDC4F__xD83C__xDFFD__xD83C__xDF88_ https://t.co/zVhe8WNvGj</t>
  </si>
  <si>
    <t>RT @JeremyHL: Happy holidays from the UNO Social Media Lab (@unosml)! Please click and share our news, and watch for exciting developments…</t>
  </si>
  <si>
    <t>RT @JeremyHL: AP Exclusive: Computer plate umps allowed in new MLB ⚾️ labor deal (@AP) https://t.co/bW61P40pop</t>
  </si>
  <si>
    <t>The latest The French Property Daily! https://t.co/th8EhwNL1R Thanks to @JeremyHL @twok_blog @tseidemann #france #travel</t>
  </si>
  <si>
    <t>We @CommUNO are searching for an amazing #journalism instructor to begin in August, 2020.
https://t.co/TPtTbbrLVx</t>
  </si>
  <si>
    <t>@UNOSML @jcruzalvarez26 @UNOmaha @JeremyHL @nodexl @Meltwater @UnionMetrics @CommUNO https://t.co/wEh8D2UHqZ</t>
  </si>
  <si>
    <t>New: ⁦@Facebook⁩ says a pro- ⁦@realDonaldTrump⁩ #media outlet used artificial intelligence to create fake people an… https://t.co/ZI5SRO8tUa</t>
  </si>
  <si>
    <t>RT @JeremyHL: New: ⁦@Facebook⁩ says a pro- ⁦@realDonaldTrump⁩ #media outlet used artificial intelligence to create fake people and push con…</t>
  </si>
  <si>
    <t>Happy holidays from the UNO Social Media Lab (@unosml)! Please click and share our news, and watch for exciting dev… https://t.co/TzcHvxJyut</t>
  </si>
  <si>
    <t>ICYMI — @Twitter blocks animated PNGs to keep trolls from using them to trigger seizures (updated) — via ⁦@engadget… https://t.co/o6NCcBTTCD</t>
  </si>
  <si>
    <t>RT @JeremyHL: ICYMI — @Twitter blocks animated PNGs to keep trolls from using them to trigger seizures (updated) — via ⁦@engadget⁩ ✔️ https…</t>
  </si>
  <si>
    <t>US Navy bans ⁦@tiktok_us⁩ from government-issued devices, citing cyber threat — ⁦@businessinsider⁩ ✔️ https://t.co/mLlaiIHKEY</t>
  </si>
  <si>
    <t>RT @JeremyHL: US Navy bans ⁦@tiktok_us⁩ from government-issued devices, citing cyber threat — ⁦@businessinsider⁩ ✔️ https://t.co/mLlaiIHKEY</t>
  </si>
  <si>
    <t>AP Exclusive: Computer plate umps allowed in new MLB ⚾️ labor deal (@AP) https://t.co/bW61P40pop</t>
  </si>
  <si>
    <t>Officials say 14 killed, 35 hurt in Kazakhstan plane crash ( @AP) https://t.co/NCo7QmTxZb</t>
  </si>
  <si>
    <t>Court rules Turkey violated freedoms by banning Wikipedia ( @AP) — #law #smmm2020 #smc2021 #smc2018  https://t.co/5E2PVkT02Q</t>
  </si>
  <si>
    <t>Report: Popular UAE chat app ⁦TikTok a government spy tool (@AP) _xD83D__xDC40_ https://t.co/WjeSCquT5S</t>
  </si>
  <si>
    <t>Update: ⁦@Twitter⁩ , @Facebook ban fake users; some had #AI -created photos —( @AP) — #smmm2020 #smc2021 #smc2018 ✔️ https://t.co/OsuZDhM5Jm</t>
  </si>
  <si>
    <t>RT @JeremyHL: Officials say 14 killed, 35 hurt in Kazakhstan plane crash ( @AP) https://t.co/NCo7QmTxZb</t>
  </si>
  <si>
    <t>RT @JeremyHL: Court rules Turkey violated freedoms by banning Wikipedia ( @AP) — #law #smmm2020 #smc2021 #smc2018  https://t.co/5E2PVkT02Q</t>
  </si>
  <si>
    <t>RT @JeremyHL: Report: Popular UAE chat app ⁦TikTok a government spy tool (@AP) _xD83D__xDC40_ https://t.co/WjeSCquT5S</t>
  </si>
  <si>
    <t>RT @JeremyHL: Update: ⁦@Twitter⁩ , @Facebook ban fake users; some had #AI -created photos —( @AP) — #smmm2020 #smc2021 #smc2018 ✔️ https://…</t>
  </si>
  <si>
    <t>RT @JeremyHL: Facebook has “a new census interference policy that bans misleading information” and “a new advertising policy that prohibits…</t>
  </si>
  <si>
    <t>RT @JeremyHL: 12 Social Media Trends to Watch in 2020 — #smmm2020 #smc2018 #smc2021 ✔️ https://t.co/r79YjIfNM9</t>
  </si>
  <si>
    <t>Facebook has “a new census interference policy that bans misleading information” and “a new advertising policy that… https://t.co/yg5GFxZvPd</t>
  </si>
  <si>
    <t>12 Social Media Trends to Watch in 2020 — #smmm2020 #smc2018 #smc2021 ✔️ https://t.co/r79YjIfNM9</t>
  </si>
  <si>
    <t>The latest Here's What the PR and Marketing Profs are Sharing Today! https://t.co/PEfWJrROsY Thanks to @JeremyHL… https://t.co/PVqYzoiC1w</t>
  </si>
  <si>
    <t>The latest Here's What the PR and Marketing Profs are Sharing Today! https://t.co/ULo7njSfOP Thanks to @JeremyHL #christmas</t>
  </si>
  <si>
    <t>The latest Here's What the PR and Marketing Profs are Sharing Today! https://t.co/K9VXhUxV8j Thanks to @JeremyHL… https://t.co/HcV8Rsih8N</t>
  </si>
  <si>
    <t>https://unomaha.peopleadmin.com/postings/9572</t>
  </si>
  <si>
    <t>https://twitter.com/i/web/status/1208036244309057536</t>
  </si>
  <si>
    <t>https://apnews.com/d8760e52b8ced5b8436c60891ea6e877</t>
  </si>
  <si>
    <t>https://paper.li/1st4FrenchProp/1307296978?edition_id=3272d6e0-255b-11ea-a6f6-0cc47a0d15fd</t>
  </si>
  <si>
    <t>https://www.youtube.com/watch?v=fZNnIIxjkT0&amp;feature=youtu.be</t>
  </si>
  <si>
    <t>https://twitter.com/i/web/status/1208122527626780673</t>
  </si>
  <si>
    <t>https://twitter.com/i/web/status/1208066025520058368</t>
  </si>
  <si>
    <t>https://twitter.com/i/web/status/1209844967197364224</t>
  </si>
  <si>
    <t>https://www.businessinsider.com/us-navy-bans-tiktok-from-government-issued-mobile-devices-2019-12</t>
  </si>
  <si>
    <t>https://apnews.com/41e9b87c68faa1db03d5d1a8911b45b1</t>
  </si>
  <si>
    <t>https://apnews.com/3dc4b3da93ba67f728b27608badb7d93</t>
  </si>
  <si>
    <t>https://apnews.com/02291ff7e07d173153b1af3c9ead67bb</t>
  </si>
  <si>
    <t>https://apnews.com/7c9fd798212cac63925d205142e811ea</t>
  </si>
  <si>
    <t>https://www.entrepreneur.com/article/343863</t>
  </si>
  <si>
    <t>https://twitter.com/i/web/status/1208034711253274624</t>
  </si>
  <si>
    <t>https://paper.li/Frank_Strong/1569807652?edition_id=8d65b8c0-2393-11ea-9789-002590a5ba2d https://twitter.com/i/web/status/1208201775104372737</t>
  </si>
  <si>
    <t>https://paper.li/Frank_Strong/1569807652?edition_id=6116f3a0-2781-11ea-9789-002590a5ba2d</t>
  </si>
  <si>
    <t>https://paper.li/Frank_Strong/1569807652?edition_id=b647aed0-2913-11ea-9789-002590a5ba2d https://twitter.com/i/web/status/1210738495758557195</t>
  </si>
  <si>
    <t>peopleadmin.com</t>
  </si>
  <si>
    <t>apnews.com</t>
  </si>
  <si>
    <t>businessinsider.com</t>
  </si>
  <si>
    <t>entrepreneur.com</t>
  </si>
  <si>
    <t>paper.li twitter.com</t>
  </si>
  <si>
    <t>journalism</t>
  </si>
  <si>
    <t>commencement</t>
  </si>
  <si>
    <t>france travel</t>
  </si>
  <si>
    <t>law smmm2020 smc2021 smc2018</t>
  </si>
  <si>
    <t>ai smmm2020 smc2021 smc2018</t>
  </si>
  <si>
    <t>smmm2020 smc2018 smc2021</t>
  </si>
  <si>
    <t>christmas</t>
  </si>
  <si>
    <t>https://pbs.twimg.com/media/EMPcvCTXsAAJcoA.jpg</t>
  </si>
  <si>
    <t>http://pbs.twimg.com/profile_images/1210584255480381446/Tcle9vTK_normal.jpg</t>
  </si>
  <si>
    <t>http://pbs.twimg.com/profile_images/1012030097619017728/rCTTqK5h_normal.jpg</t>
  </si>
  <si>
    <t>http://pbs.twimg.com/profile_images/2761713408/6329c1d5a241ca23457c0db374bee56b_normal.jpeg</t>
  </si>
  <si>
    <t>http://pbs.twimg.com/profile_images/1662887890/michael_zeigle_m_normal.jpg</t>
  </si>
  <si>
    <t>http://pbs.twimg.com/profile_images/441630962049232896/7L5lKkEk_normal.jpeg</t>
  </si>
  <si>
    <t>http://pbs.twimg.com/profile_images/912667889395798022/pMoB2qc8_normal.jpg</t>
  </si>
  <si>
    <t>http://pbs.twimg.com/profile_images/923243414425976832/GWZwBnhE_normal.jpg</t>
  </si>
  <si>
    <t>http://pbs.twimg.com/profile_images/1139245520986103808/Bdt1fEg-_normal.png</t>
  </si>
  <si>
    <t>http://pbs.twimg.com/profile_images/1085776914285903873/D2BnQ3vv_normal.jpg</t>
  </si>
  <si>
    <t>http://pbs.twimg.com/profile_images/1061744570344517633/fKDfFqhQ_normal.jpg</t>
  </si>
  <si>
    <t>http://pbs.twimg.com/profile_images/1058362382169210880/oaXJCe7C_normal.jpg</t>
  </si>
  <si>
    <t>https://twitter.com/#!/kayodonnell/status/1207800792712921088</t>
  </si>
  <si>
    <t>https://twitter.com/#!/j3ffmiller/status/1208036244309057536</t>
  </si>
  <si>
    <t>https://twitter.com/#!/2020omaha/status/1208052093904404486</t>
  </si>
  <si>
    <t>https://twitter.com/#!/jeremyhl/status/1208051833203245060</t>
  </si>
  <si>
    <t>https://twitter.com/#!/communo/status/1208051955198832640</t>
  </si>
  <si>
    <t>https://twitter.com/#!/unosml/status/1208051998148485126</t>
  </si>
  <si>
    <t>https://twitter.com/#!/larissagrace/status/1208404111554760705</t>
  </si>
  <si>
    <t>https://twitter.com/#!/mikezeigle/status/1208758354996322305</t>
  </si>
  <si>
    <t>https://twitter.com/#!/1st4frenchprop/status/1209022595498160128</t>
  </si>
  <si>
    <t>https://twitter.com/#!/jeremyhl/status/1207796474563694599</t>
  </si>
  <si>
    <t>https://twitter.com/#!/communo/status/1208042017802117120</t>
  </si>
  <si>
    <t>https://twitter.com/#!/rajanikant3465/status/1210256149754236929</t>
  </si>
  <si>
    <t>https://twitter.com/#!/jeremyhl/status/1208122527626780673</t>
  </si>
  <si>
    <t>https://twitter.com/#!/ccooke6685/status/1208124535163236353</t>
  </si>
  <si>
    <t>https://twitter.com/#!/jeremyhl/status/1208066025520058368</t>
  </si>
  <si>
    <t>https://twitter.com/#!/unosml/status/1208068137373118464</t>
  </si>
  <si>
    <t>https://twitter.com/#!/ccooke6685/status/1208124733448953857</t>
  </si>
  <si>
    <t>https://twitter.com/#!/jeremyhl/status/1209844967197364224</t>
  </si>
  <si>
    <t>https://twitter.com/#!/ccooke6685/status/1210458103835217921</t>
  </si>
  <si>
    <t>https://twitter.com/#!/jeremyhl/status/1209131896095092736</t>
  </si>
  <si>
    <t>https://twitter.com/#!/ccooke6685/status/1210458364154667008</t>
  </si>
  <si>
    <t>https://twitter.com/#!/jeremyhl/status/1208754244221841409</t>
  </si>
  <si>
    <t>https://twitter.com/#!/jeremyhl/status/1210433459279343619</t>
  </si>
  <si>
    <t>https://twitter.com/#!/jeremyhl/status/1210227847635169280</t>
  </si>
  <si>
    <t>https://twitter.com/#!/jeremyhl/status/1209359096635383809</t>
  </si>
  <si>
    <t>https://twitter.com/#!/jeremyhl/status/1208398764853137410</t>
  </si>
  <si>
    <t>https://twitter.com/#!/ccooke6685/status/1210458000042975232</t>
  </si>
  <si>
    <t>https://twitter.com/#!/ccooke6685/status/1210458032255184896</t>
  </si>
  <si>
    <t>https://twitter.com/#!/ccooke6685/status/1210458201021390848</t>
  </si>
  <si>
    <t>https://twitter.com/#!/ccooke6685/status/1210458456488120320</t>
  </si>
  <si>
    <t>https://twitter.com/#!/ccooke6685/status/1208124804831821831</t>
  </si>
  <si>
    <t>https://twitter.com/#!/ccooke6685/status/1210458397444890624</t>
  </si>
  <si>
    <t>https://twitter.com/#!/jeremyhl/status/1208034711253274624</t>
  </si>
  <si>
    <t>https://twitter.com/#!/jeremyhl/status/1208760951044034563</t>
  </si>
  <si>
    <t>https://twitter.com/#!/frank_strong/status/1208201775104372737</t>
  </si>
  <si>
    <t>https://twitter.com/#!/frank_strong/status/1210013708270874624</t>
  </si>
  <si>
    <t>https://twitter.com/#!/frank_strong/status/1210738495758557195</t>
  </si>
  <si>
    <t>1207800792712921088</t>
  </si>
  <si>
    <t>1208036244309057536</t>
  </si>
  <si>
    <t>1208052093904404486</t>
  </si>
  <si>
    <t>1208051833203245060</t>
  </si>
  <si>
    <t>1208051955198832640</t>
  </si>
  <si>
    <t>1208051998148485126</t>
  </si>
  <si>
    <t>1208404111554760705</t>
  </si>
  <si>
    <t>1208758354996322305</t>
  </si>
  <si>
    <t>1209022595498160128</t>
  </si>
  <si>
    <t>1207796474563694599</t>
  </si>
  <si>
    <t>1208042017802117120</t>
  </si>
  <si>
    <t>1210256149754236929</t>
  </si>
  <si>
    <t>1208122527626780673</t>
  </si>
  <si>
    <t>1208124535163236353</t>
  </si>
  <si>
    <t>1208066025520058368</t>
  </si>
  <si>
    <t>1208068137373118464</t>
  </si>
  <si>
    <t>1208124733448953857</t>
  </si>
  <si>
    <t>1209844967197364224</t>
  </si>
  <si>
    <t>1210458103835217921</t>
  </si>
  <si>
    <t>1209131896095092736</t>
  </si>
  <si>
    <t>1210458364154667008</t>
  </si>
  <si>
    <t>1208754244221841409</t>
  </si>
  <si>
    <t>1210433459279343619</t>
  </si>
  <si>
    <t>1210227847635169280</t>
  </si>
  <si>
    <t>1209359096635383809</t>
  </si>
  <si>
    <t>1208398764853137410</t>
  </si>
  <si>
    <t>1210458000042975232</t>
  </si>
  <si>
    <t>1210458032255184896</t>
  </si>
  <si>
    <t>1210458201021390848</t>
  </si>
  <si>
    <t>1210458456488120320</t>
  </si>
  <si>
    <t>1208124804831821831</t>
  </si>
  <si>
    <t>1210458397444890624</t>
  </si>
  <si>
    <t>1208034711253274624</t>
  </si>
  <si>
    <t>1208760951044034563</t>
  </si>
  <si>
    <t>1208201775104372737</t>
  </si>
  <si>
    <t>1210013708270874624</t>
  </si>
  <si>
    <t>1210738495758557195</t>
  </si>
  <si>
    <t>1058077814031872000</t>
  </si>
  <si>
    <t>12006842</t>
  </si>
  <si>
    <t>2377200630</t>
  </si>
  <si>
    <t>und</t>
  </si>
  <si>
    <t>Twitter Web App</t>
  </si>
  <si>
    <t>Twitter for Android</t>
  </si>
  <si>
    <t>Twitter for iPhone</t>
  </si>
  <si>
    <t>Paper.li</t>
  </si>
  <si>
    <t>Mailchimp</t>
  </si>
  <si>
    <t>Retweet</t>
  </si>
  <si>
    <t>UNO School of Comm</t>
  </si>
  <si>
    <t>Professor Jeremy _xD83C__xDF0E_</t>
  </si>
  <si>
    <t>Fauxmaha</t>
  </si>
  <si>
    <t>Omaha 2020</t>
  </si>
  <si>
    <t>Baxter Arena</t>
  </si>
  <si>
    <t>University of Nebraska at Omaha</t>
  </si>
  <si>
    <t>UNO Social Media Lab</t>
  </si>
  <si>
    <t>Larissa Churchill Meyers</t>
  </si>
  <si>
    <t>Michael Zeigle</t>
  </si>
  <si>
    <t>The Associated Press</t>
  </si>
  <si>
    <t>1stForFrenchProperty</t>
  </si>
  <si>
    <t>Tanja Seidemann</t>
  </si>
  <si>
    <t>Travelling With Our Kids</t>
  </si>
  <si>
    <t>Rajaneekant Patel</t>
  </si>
  <si>
    <t>Union Metrics</t>
  </si>
  <si>
    <t>Meltwater</t>
  </si>
  <si>
    <t>NodeXL Project</t>
  </si>
  <si>
    <t>Jurge Cruz-Alvarez</t>
  </si>
  <si>
    <t>Engadget</t>
  </si>
  <si>
    <t>Business Insider</t>
  </si>
  <si>
    <t>TikTok</t>
  </si>
  <si>
    <t>Facebook</t>
  </si>
  <si>
    <t>Twitter</t>
  </si>
  <si>
    <t>Frank Strong _xD83E__xDD18__xD83C__xDFFB_✒️_xD83D__xDDE1_</t>
  </si>
  <si>
    <t>journalism prof, adviser to @chronicleNCC, NOLA native. hoping to inform, equip and inspire future journalists. ex-@ExpressNews, ex-@NOLAnews</t>
  </si>
  <si>
    <t>The School of Communication provides a student-centered, dynamic environment designed to elevate, empower and engage students.</t>
  </si>
  <si>
    <t>Jeremy Harris Lipschultz, PhD, Peter Kiewit Distinguished Professor @communo @unosml #SocialMedia  #smmm2020 https://t.co/2eATXC9s8k</t>
  </si>
  <si>
    <t>Engineer, biker, business owner, pro-nuclear power. Awesome dad!
I know how stuff works and how to make stuff that works.</t>
  </si>
  <si>
    <t>Omaha 2020 @unosml @unomaha is a social tech conference on Thursday, October 8, 2020.</t>
  </si>
  <si>
    <t>Baxter Arena is a premier entertainment facility in Omaha, and the home of @omavs, concerts, family shows, graduations &amp; more!</t>
  </si>
  <si>
    <t>Welcome to the official Twitter page of the University of Nebraska at Omaha (UNO) -- Nebraska's Metropolitan University.  #KnowTheO #MavSpirit #NUforNE</t>
  </si>
  <si>
    <t>@UNOmaha Social Media Lab. Using social network analysis and other methods to help the community and our campus. Page manager: @JeremyHL</t>
  </si>
  <si>
    <t>Graduate Research Assistant in Communications @UNOmaha
"The cure for boredom is curiosity. Curiosity has no cure."
-Dorothy Parker</t>
  </si>
  <si>
    <t>Director of Careerlink Sales and Operations - The jobs you demand, from companies you know. In the community you trust. https://t.co/w8IeYQzuF8 877-345-5025</t>
  </si>
  <si>
    <t>News from The Associated Press, and a taste of the great journalism produced by AP members and customers. Managed 24/7 by these editors: https://t.co/D0hLCc7ShX</t>
  </si>
  <si>
    <t>15,000+ French Properties for sale. English speaking Estate Agents in all regions of France. New listings daily. #FrenchRealEstate #FrenchProperty</t>
  </si>
  <si>
    <t>Ich kläre den Westsahara-Konflikt aus einer anderen Sicht auf. Die Autonomie ist eine fortgeschrittene Form der Selbstbestimmung.</t>
  </si>
  <si>
    <t>Single Mama, #FamilyTravel Blogger who shares my holidays, days out and #traveltips as I explore with my two boys. Also tips on #FreeFrom travel</t>
  </si>
  <si>
    <t>A @TrendKite company. Social listening &amp; profile analytics for PR &amp; marketing. Enterprise quality without enterprise complexity. Twitter Official Partner.</t>
  </si>
  <si>
    <t>Meltwater helps companies make better, more informed decisions based on insights from the outside. #OutsideInsight</t>
  </si>
  <si>
    <t>#Socialmedia network analysis and visualization #influencer analysis #marketing Get #NodeXL https://t.co/CAYK8AJLMv</t>
  </si>
  <si>
    <t>Pronounced like George. Senior editor + Social @IrrationalPod. Previous @mahafestival, @okbeastnow. _xD83C__xDFA7_@moviesarereel &amp; #InputPod.  jurge@irrationalpassions.com</t>
  </si>
  <si>
    <t>45th President of the United States of America_xD83C__xDDFA__xD83C__xDDF8_</t>
  </si>
  <si>
    <t>Lifelong student of spirituality &amp; space exploration. Web designer, jazz host &amp; fan. RT's don't = endorsement. Opinions are my own.</t>
  </si>
  <si>
    <t>Engadget is the original home for technology news and reviews. https://t.co/6NnXn9BWso</t>
  </si>
  <si>
    <t>What you need to know. Follow us on Facebook, Instagram, and YouTube. Visit our home page for the top stories of the day.</t>
  </si>
  <si>
    <t>#TikTokTraditions</t>
  </si>
  <si>
    <t>Our mission is to give people the power to build community and bring the world closer together.</t>
  </si>
  <si>
    <t>What’s happening?!</t>
  </si>
  <si>
    <t>Father. B2B Tech PR. MA + MBA. SCUBA + Skydiver. Veteran + Once-a-Marine + U.S. Soldier (Ret.) Critical thinker. Karate + BBJ student. #PatsNation.</t>
  </si>
  <si>
    <t>chicago, illinois</t>
  </si>
  <si>
    <t>Omaha, Nebraska USA _xD83C__xDDFA__xD83C__xDDF8_</t>
  </si>
  <si>
    <t>Iowa</t>
  </si>
  <si>
    <t>Global</t>
  </si>
  <si>
    <t>London, UK &amp; France</t>
  </si>
  <si>
    <t>München / Bayern</t>
  </si>
  <si>
    <t>Scotland</t>
  </si>
  <si>
    <t>Indian</t>
  </si>
  <si>
    <t>Austin, TX</t>
  </si>
  <si>
    <t>Worldwide</t>
  </si>
  <si>
    <t>Redwood City, CA</t>
  </si>
  <si>
    <t>Omaha, NE | Latino | He/Him</t>
  </si>
  <si>
    <t>Nebraska, USA</t>
  </si>
  <si>
    <t>Menlo Park, California</t>
  </si>
  <si>
    <t>Everywhere</t>
  </si>
  <si>
    <t>Atlanta, GA</t>
  </si>
  <si>
    <t>https://t.co/k87tYgdm2x</t>
  </si>
  <si>
    <t>https://t.co/ol1K3QeP3F</t>
  </si>
  <si>
    <t>https://t.co/ogUetxZX8J</t>
  </si>
  <si>
    <t>https://t.co/BMQsCYRyXL</t>
  </si>
  <si>
    <t>https://t.co/C0t8R0Wawg</t>
  </si>
  <si>
    <t>https://t.co/CfxAVeXDad</t>
  </si>
  <si>
    <t>https://t.co/SDZsM7YDhC</t>
  </si>
  <si>
    <t>https://t.co/48pFaJVRcr</t>
  </si>
  <si>
    <t>http://t.co/6xN9ocLaVN</t>
  </si>
  <si>
    <t>http://t.co/iPXRCgWOmM</t>
  </si>
  <si>
    <t>https://t.co/s5pxC2AyEC</t>
  </si>
  <si>
    <t>https://t.co/gYOOUKjeBT</t>
  </si>
  <si>
    <t>http://t.co/Q1ARj2UMn0</t>
  </si>
  <si>
    <t>https://t.co/eUJLtrtePs</t>
  </si>
  <si>
    <t>https://t.co/iSVTvX1MWa</t>
  </si>
  <si>
    <t>https://t.co/OMxB0x7xC5</t>
  </si>
  <si>
    <t>https://t.co/a6liZwpaJm</t>
  </si>
  <si>
    <t>https://t.co/sPqsSwBKtx</t>
  </si>
  <si>
    <t>https://t.co/RMkf7jACew</t>
  </si>
  <si>
    <t>https://t.co/uSnhFPEgog</t>
  </si>
  <si>
    <t>https://t.co/LBh7RnpObD</t>
  </si>
  <si>
    <t>https://t.co/TAXQpsHa5X</t>
  </si>
  <si>
    <t>https://t.co/aoSoFis7fW</t>
  </si>
  <si>
    <t>https://pbs.twimg.com/profile_banners/16329497/1505154736</t>
  </si>
  <si>
    <t>https://pbs.twimg.com/profile_banners/107470796/1511241499</t>
  </si>
  <si>
    <t>https://pbs.twimg.com/profile_banners/12006842/1559145689</t>
  </si>
  <si>
    <t>https://pbs.twimg.com/profile_banners/568238113/1530287506</t>
  </si>
  <si>
    <t>https://pbs.twimg.com/profile_banners/3229989565/1559324409</t>
  </si>
  <si>
    <t>https://pbs.twimg.com/profile_banners/16809032/1566422096</t>
  </si>
  <si>
    <t>https://pbs.twimg.com/profile_banners/2377200630/1525824099</t>
  </si>
  <si>
    <t>https://pbs.twimg.com/profile_banners/30418793/1567135567</t>
  </si>
  <si>
    <t>https://pbs.twimg.com/profile_banners/36553959/1550111280</t>
  </si>
  <si>
    <t>https://pbs.twimg.com/profile_banners/51241574/1568759398</t>
  </si>
  <si>
    <t>https://pbs.twimg.com/profile_banners/18462580/1467639021</t>
  </si>
  <si>
    <t>https://pbs.twimg.com/profile_banners/74974548/1356534002</t>
  </si>
  <si>
    <t>https://pbs.twimg.com/profile_banners/3031417939/1553543013</t>
  </si>
  <si>
    <t>https://pbs.twimg.com/profile_banners/747817906210103296/1568310729</t>
  </si>
  <si>
    <t>https://pbs.twimg.com/profile_banners/392394776/1546987060</t>
  </si>
  <si>
    <t>https://pbs.twimg.com/profile_banners/23845897/1576538346</t>
  </si>
  <si>
    <t>https://pbs.twimg.com/profile_banners/904269434/1470514338</t>
  </si>
  <si>
    <t>https://pbs.twimg.com/profile_banners/25073877/1560920145</t>
  </si>
  <si>
    <t>https://pbs.twimg.com/profile_banners/17035423/1575692909</t>
  </si>
  <si>
    <t>https://pbs.twimg.com/profile_banners/14372486/1508268919</t>
  </si>
  <si>
    <t>https://pbs.twimg.com/profile_banners/20562637/1545063807</t>
  </si>
  <si>
    <t>https://pbs.twimg.com/profile_banners/2401980110/1577120271</t>
  </si>
  <si>
    <t>https://pbs.twimg.com/profile_banners/2425151/1573576866</t>
  </si>
  <si>
    <t>https://pbs.twimg.com/profile_banners/783214/1556918042</t>
  </si>
  <si>
    <t>https://pbs.twimg.com/profile_banners/15481972/1504240365</t>
  </si>
  <si>
    <t>http://abs.twimg.com/images/themes/theme5/bg.gif</t>
  </si>
  <si>
    <t>http://abs.twimg.com/images/themes/theme11/bg.gif</t>
  </si>
  <si>
    <t>http://abs.twimg.com/images/themes/theme2/bg.gif</t>
  </si>
  <si>
    <t>http://abs.twimg.com/images/themes/theme10/bg.gif</t>
  </si>
  <si>
    <t>http://pbs.twimg.com/profile_images/1184682731382476801/gpG8OzPi_normal.jpg</t>
  </si>
  <si>
    <t>http://pbs.twimg.com/profile_images/605784092236316673/Ps2_xsPf_normal.png</t>
  </si>
  <si>
    <t>http://pbs.twimg.com/profile_images/1087719846605979648/HRHFp3Nq_normal.jpg</t>
  </si>
  <si>
    <t>http://pbs.twimg.com/profile_images/461964160838803457/8z9FImcv_normal.png</t>
  </si>
  <si>
    <t>http://pbs.twimg.com/profile_images/785310439/image-Munich_normal.jpg</t>
  </si>
  <si>
    <t>http://pbs.twimg.com/profile_images/1075867970994348035/wi1zfOCr_normal.jpg</t>
  </si>
  <si>
    <t>http://pbs.twimg.com/profile_images/926199643653808129/eH1-K5vV_normal.jpg</t>
  </si>
  <si>
    <t>http://pbs.twimg.com/profile_images/955965724245159936/KBekBFwL_normal.jpg</t>
  </si>
  <si>
    <t>http://pbs.twimg.com/profile_images/849132774661308416/pa2Uplq1_normal.jpg</t>
  </si>
  <si>
    <t>http://pbs.twimg.com/profile_images/1177058258852470785/7b7ZPFkd_normal.jpg</t>
  </si>
  <si>
    <t>http://pbs.twimg.com/profile_images/874276197357596672/kUuht00m_normal.jpg</t>
  </si>
  <si>
    <t>http://pbs.twimg.com/profile_images/655059892022022144/Pq3Q_1oU_normal.png</t>
  </si>
  <si>
    <t>http://pbs.twimg.com/profile_images/1199017286780231684/P_hQmsjg_normal.jpg</t>
  </si>
  <si>
    <t>http://pbs.twimg.com/profile_images/1204796287696064512/6TcDDSFu_normal.jpg</t>
  </si>
  <si>
    <t>http://pbs.twimg.com/profile_images/1197993406699491328/pGQT0vn__normal.jpg</t>
  </si>
  <si>
    <t>http://pbs.twimg.com/profile_images/1111729635610382336/_65QFl7B_normal.png</t>
  </si>
  <si>
    <t>https://twitter.com/kayodonnell</t>
  </si>
  <si>
    <t>https://twitter.com/j3ffmiller</t>
  </si>
  <si>
    <t>https://twitter.com/2020omaha</t>
  </si>
  <si>
    <t>https://twitter.com/baxterarena</t>
  </si>
  <si>
    <t>https://twitter.com/larissagrace</t>
  </si>
  <si>
    <t>https://twitter.com/mikezeigle</t>
  </si>
  <si>
    <t>https://twitter.com/ap</t>
  </si>
  <si>
    <t>https://twitter.com/1st4frenchprop</t>
  </si>
  <si>
    <t>https://twitter.com/tseidemann</t>
  </si>
  <si>
    <t>https://twitter.com/twok_blog</t>
  </si>
  <si>
    <t>https://twitter.com/rajanikant3465</t>
  </si>
  <si>
    <t>https://twitter.com/unionmetrics</t>
  </si>
  <si>
    <t>https://twitter.com/meltwater</t>
  </si>
  <si>
    <t>https://twitter.com/jcruzalvarez26</t>
  </si>
  <si>
    <t>https://twitter.com/engadget</t>
  </si>
  <si>
    <t>https://twitter.com/businessinsider</t>
  </si>
  <si>
    <t>https://twitter.com/tiktok_us</t>
  </si>
  <si>
    <t>https://twitter.com/facebook</t>
  </si>
  <si>
    <t>https://twitter.com/twitter</t>
  </si>
  <si>
    <t>https://twitter.com/frank_strong</t>
  </si>
  <si>
    <t>kayodonnell
RT @JeremyHL: We @CommUNO are searching
for an amazing #journalism instructor
to begin in August, 2020. https://t.co/TPtTbbrLVx</t>
  </si>
  <si>
    <t>communo
RT @JeremyHL: Congratulations to
December #commencement @CommUNO
@UNOSML @UNOmaha grads @BaxterArena
! _xD83D__xDC4F__xD83C__xDFFD__xD83C__xDF88_ https://t.co/zVhe8WNvGj</t>
  </si>
  <si>
    <t>jeremyhl
Update: ⁦@Twitter⁩ , @Facebook
ban fake users; some had #AI -created
photos —( @AP) — #smmm2020 #smc2021
#smc2018 ✔️ https://t.co/OsuZDhM5Jm</t>
  </si>
  <si>
    <t>j3ffmiller
@JeremyHL Feels a little ironic.
I bet the collective user data
held by FB/Twitter/Google/Apple
is far more comple… https://t.co/7oK6AhJ5pe</t>
  </si>
  <si>
    <t>2020omaha
RT @JeremyHL: Congratulations to
December #commencement @CommUNO
@UNOSML @UNOmaha grads @BaxterArena
! _xD83D__xDC4F__xD83C__xDFFD__xD83C__xDF88_ https://t.co/zVhe8WNvGj</t>
  </si>
  <si>
    <t xml:space="preserve">baxterarena
</t>
  </si>
  <si>
    <t>unosml
RT @JeremyHL: Happy holidays from
the UNO Social Media Lab (@unosml)!
Please click and share our news,
and watch for exciting developments…</t>
  </si>
  <si>
    <t>larissagrace
RT @JeremyHL: Happy holidays from
the UNO Social Media Lab (@unosml)!
Please click and share our news,
and watch for exciting developments…</t>
  </si>
  <si>
    <t>mikezeigle
RT @JeremyHL: AP Exclusive: Computer
plate umps allowed in new MLB ⚾️
labor deal (@AP) https://t.co/bW61P40pop</t>
  </si>
  <si>
    <t xml:space="preserve">ap
</t>
  </si>
  <si>
    <t>1st4frenchprop
The latest The French Property
Daily! https://t.co/th8EhwNL1R
Thanks to @JeremyHL @twok_blog
@tseidemann #france #travel</t>
  </si>
  <si>
    <t xml:space="preserve">tseidemann
</t>
  </si>
  <si>
    <t xml:space="preserve">twok_blog
</t>
  </si>
  <si>
    <t>rajanikant3465
@UNOSML @jcruzalvarez26 @UNOmaha
@JeremyHL @nodexl @Meltwater @UnionMetrics
@CommUNO https://t.co/wEh8D2UHqZ</t>
  </si>
  <si>
    <t xml:space="preserve">unionmetrics
</t>
  </si>
  <si>
    <t xml:space="preserve">meltwater
</t>
  </si>
  <si>
    <t xml:space="preserve">nodexl
</t>
  </si>
  <si>
    <t xml:space="preserve">jcruzalvarez26
</t>
  </si>
  <si>
    <t>ccooke6685
RT @JeremyHL: Update: ⁦@Twitter⁩
, @Facebook ban fake users; some
had #AI -created photos —( @AP)
— #smmm2020 #smc2021 #smc2018 ✔️
https://…</t>
  </si>
  <si>
    <t xml:space="preserve">engadget
</t>
  </si>
  <si>
    <t xml:space="preserve">businessinsider
</t>
  </si>
  <si>
    <t xml:space="preserve">tiktok_us
</t>
  </si>
  <si>
    <t xml:space="preserve">facebook
</t>
  </si>
  <si>
    <t xml:space="preserve">twitter
</t>
  </si>
  <si>
    <t>frank_strong
The latest Here's What the PR and
Marketing Profs are Sharing Today!
https://t.co/K9VXhUxV8j Thanks
to @JeremyHL… https://t.co/HcV8Rsih8N</t>
  </si>
  <si>
    <t>Vertex Group</t>
  </si>
  <si>
    <t>Vertex 1 Group</t>
  </si>
  <si>
    <t>Vertex 2 Group</t>
  </si>
  <si>
    <t>1.0.1.390</t>
  </si>
  <si>
    <t>https://paper.li/Frank_Strong/1569807652?edition_id=b647aed0-2913-11ea-9789-002590a5ba2d</t>
  </si>
  <si>
    <t>https://twitter.com/i/web/status/1210738495758557195</t>
  </si>
  <si>
    <t>https://paper.li/Frank_Strong/1569807652?edition_id=8d65b8c0-2393-11ea-9789-002590a5ba2d</t>
  </si>
  <si>
    <t>https://twitter.com/i/web/status/1208201775104372737</t>
  </si>
  <si>
    <t>https://www.entrepreneur.com/article/343863 https://apnews.com/d8760e52b8ced5b8436c60891ea6e877 https://apnews.com/41e9b87c68faa1db03d5d1a8911b45b1 https://apnews.com/3dc4b3da93ba67f728b27608badb7d93 https://apnews.com/02291ff7e07d173153b1af3c9ead67bb https://www.businessinsider.com/us-navy-bans-tiktok-from-government-issued-mobile-devices-2019-12 https://paper.li/Frank_Strong/1569807652?edition_id=b647aed0-2913-11ea-9789-002590a5ba2d https://twitter.com/i/web/status/1210738495758557195 https://paper.li/Frank_Strong/1569807652?edition_id=8d65b8c0-2393-11ea-9789-002590a5ba2d https://twitter.com/i/web/status/1208201775104372737</t>
  </si>
  <si>
    <t>apnews.com twitter.com paper.li entrepreneur.com businessinsider.com peopleadmin.com</t>
  </si>
  <si>
    <t>smmm2020</t>
  </si>
  <si>
    <t>smc2021</t>
  </si>
  <si>
    <t>smc2018</t>
  </si>
  <si>
    <t>ai</t>
  </si>
  <si>
    <t>law</t>
  </si>
  <si>
    <t>france</t>
  </si>
  <si>
    <t>travel</t>
  </si>
  <si>
    <t>smmm2020 smc2021 smc2018 ai law media christmas journalism commencement</t>
  </si>
  <si>
    <t>commencement journalism</t>
  </si>
  <si>
    <t>new</t>
  </si>
  <si>
    <t>fake</t>
  </si>
  <si>
    <t>congratulations</t>
  </si>
  <si>
    <t>december</t>
  </si>
  <si>
    <t>grads</t>
  </si>
  <si>
    <t>happy</t>
  </si>
  <si>
    <t>jeremyhl ap new facebook smmm2020 smc2021 smc2018 media twitter fake</t>
  </si>
  <si>
    <t>jeremyhl unosml communo congratulations december commencement unomaha grads baxterarena happy</t>
  </si>
  <si>
    <t>thanks,jeremyhl</t>
  </si>
  <si>
    <t>smmm2020,smc2021</t>
  </si>
  <si>
    <t>smc2021,smc2018</t>
  </si>
  <si>
    <t>happy,holidays</t>
  </si>
  <si>
    <t>holidays,uno</t>
  </si>
  <si>
    <t>uno,social</t>
  </si>
  <si>
    <t>media,lab</t>
  </si>
  <si>
    <t>lab,unosml</t>
  </si>
  <si>
    <t>unosml,please</t>
  </si>
  <si>
    <t>latest,here's</t>
  </si>
  <si>
    <t>here's,pr</t>
  </si>
  <si>
    <t>pr,marketing</t>
  </si>
  <si>
    <t>marketing,profs</t>
  </si>
  <si>
    <t>profs,sharing</t>
  </si>
  <si>
    <t>sharing,today</t>
  </si>
  <si>
    <t>today,thanks</t>
  </si>
  <si>
    <t>jeremyhl,congratulations</t>
  </si>
  <si>
    <t>congratulations,december</t>
  </si>
  <si>
    <t>december,commencement</t>
  </si>
  <si>
    <t>commencement,communo</t>
  </si>
  <si>
    <t>communo,unosml</t>
  </si>
  <si>
    <t>unosml,unomaha</t>
  </si>
  <si>
    <t>unomaha,grads</t>
  </si>
  <si>
    <t>grads,baxterarena</t>
  </si>
  <si>
    <t>jeremyhl,happy</t>
  </si>
  <si>
    <t>smmm2020,smc2021  smc2021,smc2018  social,media  latest,here's  here's,pr  pr,marketing  marketing,profs  profs,sharing  sharing,today  today,thanks</t>
  </si>
  <si>
    <t>jeremyhl,congratulations  congratulations,december  december,commencement  commencement,communo  communo,unosml  unosml,unomaha  unomaha,grads  grads,baxterarena  jeremyhl,happy  happy,holidays</t>
  </si>
  <si>
    <t>jeremyhl ap twitter facebook unosml communo tiktok_us businessinsider realdonaldtrump engadget</t>
  </si>
  <si>
    <t>jeremyhl unosml communo unomaha baxterarena</t>
  </si>
  <si>
    <t>jcruzalvarez26 unomaha jeremyhl nodexl meltwater unionmetrics communo</t>
  </si>
  <si>
    <t>jeremyhl twok_blog tseidemann</t>
  </si>
  <si>
    <t>businessinsider ap engadget jeremyhl ccooke6685 mikezeigle tiktok_us realdonaldtrump frank_strong j3ffmiller</t>
  </si>
  <si>
    <t>unomaha kayodonnell unosml baxterarena communo larissagrace 2020omaha</t>
  </si>
  <si>
    <t>meltwater jcruzalvarez26 unionmetrics nodexl rajanikant3465</t>
  </si>
  <si>
    <t>tseidemann 1st4frenchprop twok_blog</t>
  </si>
  <si>
    <t>https://apnews.com/7c9fd798212cac63925d205142e811ea https://twitter.com/i/web/status/1209844967197364224 https://twitter.com/i/web/status/1208122527626780673 https://www.businessinsider.com/us-navy-bans-tiktok-from-government-issued-mobile-devices-2019-12 https://apnews.com/02291ff7e07d173153b1af3c9ead67bb https://apnews.com/3dc4b3da93ba67f728b27608badb7d93 https://apnews.com/41e9b87c68faa1db03d5d1a8911b45b1 https://apnews.com/d8760e52b8ced5b8436c60891ea6e877 https://twitter.com/i/web/status/1208066025520058368 https://www.entrepreneur.com/article/343863</t>
  </si>
  <si>
    <t>https://www.businessinsider.com/us-navy-bans-tiktok-from-government-issued-mobile-devices-2019-12 https://www.entrepreneur.com/article/343863 https://apnews.com/02291ff7e07d173153b1af3c9ead67bb https://apnews.com/3dc4b3da93ba67f728b27608badb7d93 https://apnews.com/41e9b87c68faa1db03d5d1a8911b45b1</t>
  </si>
  <si>
    <t>https://paper.li/Frank_Strong/1569807652?edition_id=b647aed0-2913-11ea-9789-002590a5ba2d https://twitter.com/i/web/status/1210738495758557195 https://paper.li/Frank_Strong/1569807652?edition_id=6116f3a0-2781-11ea-9789-002590a5ba2d https://paper.li/Frank_Strong/1569807652?edition_id=8d65b8c0-2393-11ea-9789-002590a5ba2d https://twitter.com/i/web/status/1208201775104372737</t>
  </si>
  <si>
    <t>apnews.com twitter.com businessinsider.com entrepreneur.com peopleadmin.com</t>
  </si>
  <si>
    <t>apnews.com businessinsider.com entrepreneur.com</t>
  </si>
  <si>
    <t>twitter.com apnews.com businessinsider.com entrepreneur.com peopleadmin.com</t>
  </si>
  <si>
    <t>businessinsider.com entrepreneur.com apnews.com</t>
  </si>
  <si>
    <t>twitter.com paper.li</t>
  </si>
  <si>
    <t>smmm2020 smc2021 smc2018 ai media law commencement journalism</t>
  </si>
  <si>
    <t>smmm2020 smc2021 smc2018 ai media law</t>
  </si>
  <si>
    <t>ai media law smmm2020 smc2021 smc2018</t>
  </si>
  <si>
    <t>jeremyhl communo searching amazing journalism instructor begin august 2020</t>
  </si>
  <si>
    <t>jeremyhl communo congratulations december commencement unosml unomaha grads baxterarena searching</t>
  </si>
  <si>
    <t>ap new facebook smmm2020 smc2021 smc2018 media twitter fake bans</t>
  </si>
  <si>
    <t>jeremyhl feels little ironic bet collective user data held fb</t>
  </si>
  <si>
    <t>jeremyhl congratulations december commencement communo unosml unomaha grads baxterarena</t>
  </si>
  <si>
    <t>jeremyhl unosml happy holidays uno social media lab please click</t>
  </si>
  <si>
    <t>jeremyhl happy holidays uno social media lab unosml please click</t>
  </si>
  <si>
    <t>ap jeremyhl exclusive computer plate umps allowed new mlb labor</t>
  </si>
  <si>
    <t>latest french property daily thanks jeremyhl twok_blog tseidemann france travel</t>
  </si>
  <si>
    <t>unosml jcruzalvarez26 unomaha jeremyhl nodexl meltwater unionmetrics communo</t>
  </si>
  <si>
    <t>jeremyhl ap facebook smmm2020 smc2021 smc2018 new media twitter fake</t>
  </si>
  <si>
    <t>latest here's pr marketing profs sharing today thanks jeremyhl christmas</t>
  </si>
  <si>
    <t>congratulations december commencement unosml unomaha grads baxterarena searching amazing journalism</t>
  </si>
  <si>
    <t>new ap policy facebook smmm2020 smc2021 smc2018 media twitter fake</t>
  </si>
  <si>
    <t>happy holidays uno social media lab please click share news</t>
  </si>
  <si>
    <t>new policy ap facebook smmm2020 smc2021 smc2018 media twitter fake</t>
  </si>
  <si>
    <t>christmas latest here's pr marketing profs sharing today thanks jeremyhl</t>
  </si>
  <si>
    <t>jeremyhl,communo  communo,searching  searching,amazing  amazing,journalism  journalism,instructor  instructor,begin  begin,august  august,2020</t>
  </si>
  <si>
    <t>jeremyhl,congratulations  congratulations,december  december,commencement  commencement,communo  communo,unosml  unosml,unomaha  unomaha,grads  grads,baxterarena  jeremyhl,communo  communo,searching</t>
  </si>
  <si>
    <t>smmm2020,smc2021  smc2021,smc2018  social,media  update,twitter  twitter,facebook  facebook,ban  ban,fake  fake,users  users,ai  ai,created</t>
  </si>
  <si>
    <t>jeremyhl,feels  feels,little  little,ironic  ironic,bet  bet,collective  collective,user  user,data  data,held  held,fb  fb,twitter</t>
  </si>
  <si>
    <t>jeremyhl,congratulations  congratulations,december  december,commencement  commencement,communo  communo,unosml  unosml,unomaha  unomaha,grads  grads,baxterarena</t>
  </si>
  <si>
    <t>jeremyhl,happy  happy,holidays  holidays,uno  uno,social  social,media  media,lab  lab,unosml  unosml,please  please,click  click,share</t>
  </si>
  <si>
    <t>jeremyhl,ap  ap,exclusive  exclusive,computer  computer,plate  plate,umps  umps,allowed  allowed,new  new,mlb  mlb,labor  labor,deal</t>
  </si>
  <si>
    <t>latest,french  french,property  property,daily  daily,thanks  thanks,jeremyhl  jeremyhl,twok_blog  twok_blog,tseidemann  tseidemann,france  france,travel</t>
  </si>
  <si>
    <t>unosml,jcruzalvarez26  jcruzalvarez26,unomaha  unomaha,jeremyhl  jeremyhl,nodexl  nodexl,meltwater  meltwater,unionmetrics  unionmetrics,communo</t>
  </si>
  <si>
    <t>smmm2020,smc2021  smc2021,smc2018  social,media  jeremyhl,update  update,twitter  twitter,facebook  facebook,ban  ban,fake  fake,users  users,ai</t>
  </si>
  <si>
    <t>latest,here's  here's,pr  pr,marketing  marketing,profs  profs,sharing  sharing,today  today,thanks  thanks,jeremyhl  jeremyhl,christmas</t>
  </si>
  <si>
    <t>jeremyhl,christmas  latest,here's  here's,pr  pr,marketing  marketing,profs  profs,sharing  sharing,today  today,thanks  thanks,jeremyhl</t>
  </si>
  <si>
    <t>watch</t>
  </si>
  <si>
    <t>2020</t>
  </si>
  <si>
    <t>latest</t>
  </si>
  <si>
    <t>thanks</t>
  </si>
  <si>
    <t>bans</t>
  </si>
  <si>
    <t>government</t>
  </si>
  <si>
    <t>policy</t>
  </si>
  <si>
    <t>holidays</t>
  </si>
  <si>
    <t>uno</t>
  </si>
  <si>
    <t>lab</t>
  </si>
  <si>
    <t>please</t>
  </si>
  <si>
    <t>click</t>
  </si>
  <si>
    <t>share</t>
  </si>
  <si>
    <t>exciting</t>
  </si>
  <si>
    <t>here's</t>
  </si>
  <si>
    <t>pr</t>
  </si>
  <si>
    <t>marketing</t>
  </si>
  <si>
    <t>profs</t>
  </si>
  <si>
    <t>sharing</t>
  </si>
  <si>
    <t>today</t>
  </si>
  <si>
    <t>developments</t>
  </si>
  <si>
    <t>searching</t>
  </si>
  <si>
    <t>amazing</t>
  </si>
  <si>
    <t>instructor</t>
  </si>
  <si>
    <t>begin</t>
  </si>
  <si>
    <t>august</t>
  </si>
  <si>
    <t>update</t>
  </si>
  <si>
    <t>ban</t>
  </si>
  <si>
    <t>users</t>
  </si>
  <si>
    <t>created</t>
  </si>
  <si>
    <t>photos</t>
  </si>
  <si>
    <t>icymi</t>
  </si>
  <si>
    <t>blocks</t>
  </si>
  <si>
    <t>animated</t>
  </si>
  <si>
    <t>pngs</t>
  </si>
  <si>
    <t>keep</t>
  </si>
  <si>
    <t>trolls</t>
  </si>
  <si>
    <t>using</t>
  </si>
  <si>
    <t>trigger</t>
  </si>
  <si>
    <t>seizures</t>
  </si>
  <si>
    <t>updated</t>
  </si>
  <si>
    <t>pro</t>
  </si>
  <si>
    <t>outlet</t>
  </si>
  <si>
    <t>used</t>
  </si>
  <si>
    <t>artificial</t>
  </si>
  <si>
    <t>intelligence</t>
  </si>
  <si>
    <t>create</t>
  </si>
  <si>
    <t>people</t>
  </si>
  <si>
    <t>navy</t>
  </si>
  <si>
    <t>issued</t>
  </si>
  <si>
    <t>devices</t>
  </si>
  <si>
    <t>citing</t>
  </si>
  <si>
    <t>cyber</t>
  </si>
  <si>
    <t>threat</t>
  </si>
  <si>
    <t>12</t>
  </si>
  <si>
    <t>trends</t>
  </si>
  <si>
    <t>report</t>
  </si>
  <si>
    <t>popular</t>
  </si>
  <si>
    <t>uae</t>
  </si>
  <si>
    <t>chat</t>
  </si>
  <si>
    <t>app</t>
  </si>
  <si>
    <t>tiktok</t>
  </si>
  <si>
    <t>spy</t>
  </si>
  <si>
    <t>tool</t>
  </si>
  <si>
    <t>court</t>
  </si>
  <si>
    <t>rules</t>
  </si>
  <si>
    <t>turkey</t>
  </si>
  <si>
    <t>violated</t>
  </si>
  <si>
    <t>freedoms</t>
  </si>
  <si>
    <t>banning</t>
  </si>
  <si>
    <t>wikipedia</t>
  </si>
  <si>
    <t>officials</t>
  </si>
  <si>
    <t>14</t>
  </si>
  <si>
    <t>killed</t>
  </si>
  <si>
    <t>35</t>
  </si>
  <si>
    <t>hurt</t>
  </si>
  <si>
    <t>kazakhstan</t>
  </si>
  <si>
    <t>plane</t>
  </si>
  <si>
    <t>crash</t>
  </si>
  <si>
    <t>census</t>
  </si>
  <si>
    <t>interference</t>
  </si>
  <si>
    <t>misleading</t>
  </si>
  <si>
    <t>information</t>
  </si>
  <si>
    <t>advertising</t>
  </si>
  <si>
    <t>exclusive</t>
  </si>
  <si>
    <t>computer</t>
  </si>
  <si>
    <t>plate</t>
  </si>
  <si>
    <t>umps</t>
  </si>
  <si>
    <t>allowed</t>
  </si>
  <si>
    <t>mlb</t>
  </si>
  <si>
    <t>labor</t>
  </si>
  <si>
    <t>deal</t>
  </si>
  <si>
    <t>112, 72, 0</t>
  </si>
  <si>
    <t>85, 85, 0</t>
  </si>
  <si>
    <t>G1: jeremyhl ap new facebook smmm2020 smc2021 smc2018 media twitter fake</t>
  </si>
  <si>
    <t>G2: jeremyhl unosml communo congratulations december commencement unomaha grads baxterarena happy</t>
  </si>
  <si>
    <t>Edge Weight▓1▓10▓0▓True▓Green▓Red▓▓Edge Weight▓1▓5▓0▓5▓10▓False▓Edge Weight▓1▓10▓0▓16▓6▓False▓▓0▓0▓0▓True▓Black▓Black▓▓Followers▓1▓13640477▓0▓162▓1000▓False▓Followers▓1▓67980766▓0▓100▓70▓False▓▓0▓0▓0▓0▓0▓False▓▓0▓0▓0▓0▓0▓False</t>
  </si>
  <si>
    <t>GraphSource░TwitterSearch▓GraphTerm░@jeremyhl▓ImportDescription░The graph represents a network of 27 Twitter users whose recent tweets contained "@jeremyhl", or who were replied to or mentioned in those tweets, taken from a data set limited to a maximum of 18,000 tweets.  The network was obtained from Twitter on Saturday, 28 December 2019 at 02:48 UTC.
The tweets in the network were tweeted over the 8-day, 2-hour, 33-minute period from Thursday, 19 December 2019 at 23:12 UTC to Saturday, 28 December 2019 at 01:45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"mentions".▓ImportSuggestedTitle░@jeremyhl Twitter NodeXL SNA Map and Report for Saturday, 28 December 2019 at 02:48 UTC▓ImportSuggestedFileNameNoExtension░2019-12-28 02-48-08 NodeXL Twitter Search @jeremyhl▓GroupingDescription░The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</si>
  <si>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&lt;value&gt;http://www.unomaha.edu/college-of-communication-fine-arts-and-media/communication/community-engagement/social-media-lab.php&lt;/value&gt;
      &lt;/setting&gt;
      &lt;setting name="URL" serializeAs="String"&gt;
        &lt;value&gt;http://unomaha.edu&lt;/value&gt;
      &lt;/setting&gt;
      &lt;setting name="ActionLabel" serializeAs="String"&gt;
        &lt;value&gt;Contact the UNO Social Media Lab&lt;/value&gt;
      &lt;/setting&gt;
      &lt;setting name="ActionURL" serializeAs="String"&gt;
        &lt;value&gt;https://nufoundation.org/-/uno-college-of-communication-fine-arts-and-media-uno-social-media-lab-support-fund-01132630&lt;/value&gt;
      &lt;/setting&gt;
      &lt;setting name="BrandLogo" serializeAs="String"&gt;
        &lt;value&gt;http://www.unomaha.edu/_files/images/logo-subsite-o-2.png&lt;/value&gt;
      &lt;/setting&gt;
      &lt;setting name="Hashtag" serializeAs="String"&gt;
        &lt;value&gt;#SMC2016&lt;/value</t>
  </si>
  <si>
    <t>&gt;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t>
  </si>
  <si>
    <t>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t>
  </si>
  <si>
    <t>&gt;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t>
  </si>
  <si>
    <t>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t>
  </si>
  <si>
    <t xml:space="preserve">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Arial Narrow,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t>
  </si>
  <si>
    <t xml:space="preserve">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</si>
</sst>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49" fontId="0" fillId="0" borderId="0" xfId="22" applyNumberFormat="1" applyFont="1" applyBorder="1" applyAlignment="1">
      <alignment/>
    </xf>
    <xf numFmtId="0" fontId="10" fillId="3" borderId="1" xfId="28" applyNumberFormat="1" applyFill="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quotePrefix="1">
      <alignment/>
    </xf>
    <xf numFmtId="0" fontId="10" fillId="0" borderId="0" xfId="28" applyAlignment="1" quotePrefix="1">
      <alignment/>
    </xf>
    <xf numFmtId="167" fontId="0" fillId="0" borderId="0" xfId="0" applyNumberFormat="1" applyAlignment="1">
      <alignment/>
    </xf>
    <xf numFmtId="167" fontId="0" fillId="4" borderId="1" xfId="24" applyNumberFormat="1" applyAlignment="1" quotePrefix="1">
      <alignment/>
    </xf>
    <xf numFmtId="0" fontId="0" fillId="0" borderId="2" xfId="0" applyFill="1" applyBorder="1" applyAlignment="1">
      <alignment/>
    </xf>
    <xf numFmtId="0" fontId="0" fillId="0" borderId="0" xfId="0" applyAlignment="1" quotePrefix="1">
      <alignment wrapText="1"/>
    </xf>
    <xf numFmtId="0" fontId="0" fillId="3" borderId="12" xfId="23" applyNumberFormat="1" applyFont="1" applyBorder="1" applyAlignment="1">
      <alignment/>
    </xf>
    <xf numFmtId="164" fontId="0" fillId="3" borderId="12" xfId="23" applyNumberFormat="1" applyFont="1" applyBorder="1" applyAlignment="1">
      <alignment/>
    </xf>
    <xf numFmtId="0"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0" fillId="0" borderId="0" xfId="0" applyFill="1" applyBorder="1" applyAlignment="1" quotePrefix="1">
      <alignment/>
    </xf>
    <xf numFmtId="49" fontId="0" fillId="0" borderId="0" xfId="0"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5">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9" defaultPivotStyle="PivotStyleLight16">
    <tableStyle name="NodeXL Table" pivot="0" count="1">
      <tableStyleElement type="headerRow" dxfId="3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8296884"/>
        <c:axId val="7563093"/>
      </c:barChart>
      <c:catAx>
        <c:axId val="82968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563093"/>
        <c:crosses val="autoZero"/>
        <c:auto val="1"/>
        <c:lblOffset val="100"/>
        <c:noMultiLvlLbl val="0"/>
      </c:catAx>
      <c:valAx>
        <c:axId val="7563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96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958974"/>
        <c:axId val="8630767"/>
      </c:barChart>
      <c:catAx>
        <c:axId val="9589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30767"/>
        <c:crosses val="autoZero"/>
        <c:auto val="1"/>
        <c:lblOffset val="100"/>
        <c:noMultiLvlLbl val="0"/>
      </c:catAx>
      <c:valAx>
        <c:axId val="8630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8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10568040"/>
        <c:axId val="28003497"/>
      </c:barChart>
      <c:catAx>
        <c:axId val="105680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003497"/>
        <c:crosses val="autoZero"/>
        <c:auto val="1"/>
        <c:lblOffset val="100"/>
        <c:noMultiLvlLbl val="0"/>
      </c:catAx>
      <c:valAx>
        <c:axId val="28003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68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50704882"/>
        <c:axId val="53690755"/>
      </c:barChart>
      <c:catAx>
        <c:axId val="507048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690755"/>
        <c:crosses val="autoZero"/>
        <c:auto val="1"/>
        <c:lblOffset val="100"/>
        <c:noMultiLvlLbl val="0"/>
      </c:catAx>
      <c:valAx>
        <c:axId val="53690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04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13454748"/>
        <c:axId val="53983869"/>
      </c:barChart>
      <c:catAx>
        <c:axId val="134547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983869"/>
        <c:crosses val="autoZero"/>
        <c:auto val="1"/>
        <c:lblOffset val="100"/>
        <c:noMultiLvlLbl val="0"/>
      </c:catAx>
      <c:valAx>
        <c:axId val="53983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54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16092774"/>
        <c:axId val="10617239"/>
      </c:barChart>
      <c:catAx>
        <c:axId val="160927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617239"/>
        <c:crosses val="autoZero"/>
        <c:auto val="1"/>
        <c:lblOffset val="100"/>
        <c:noMultiLvlLbl val="0"/>
      </c:catAx>
      <c:valAx>
        <c:axId val="10617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92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28446288"/>
        <c:axId val="54690001"/>
      </c:barChart>
      <c:catAx>
        <c:axId val="284462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690001"/>
        <c:crosses val="autoZero"/>
        <c:auto val="1"/>
        <c:lblOffset val="100"/>
        <c:noMultiLvlLbl val="0"/>
      </c:catAx>
      <c:valAx>
        <c:axId val="54690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46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2447962"/>
        <c:axId val="705067"/>
      </c:barChart>
      <c:catAx>
        <c:axId val="224479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05067"/>
        <c:crosses val="autoZero"/>
        <c:auto val="1"/>
        <c:lblOffset val="100"/>
        <c:noMultiLvlLbl val="0"/>
      </c:catAx>
      <c:valAx>
        <c:axId val="705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47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6345604"/>
        <c:axId val="57110437"/>
      </c:barChart>
      <c:catAx>
        <c:axId val="6345604"/>
        <c:scaling>
          <c:orientation val="minMax"/>
        </c:scaling>
        <c:axPos val="b"/>
        <c:delete val="1"/>
        <c:majorTickMark val="out"/>
        <c:minorTickMark val="none"/>
        <c:tickLblPos val="none"/>
        <c:crossAx val="57110437"/>
        <c:crosses val="autoZero"/>
        <c:auto val="1"/>
        <c:lblOffset val="100"/>
        <c:noMultiLvlLbl val="0"/>
      </c:catAx>
      <c:valAx>
        <c:axId val="57110437"/>
        <c:scaling>
          <c:orientation val="minMax"/>
        </c:scaling>
        <c:axPos val="l"/>
        <c:delete val="1"/>
        <c:majorTickMark val="out"/>
        <c:minorTickMark val="none"/>
        <c:tickLblPos val="none"/>
        <c:crossAx val="63456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kayodonnel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commun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eremyh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j3ffmill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2020omah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baxteraren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unomah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unosm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larissagrac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ikezeigl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p"/>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1st4frenchprop"/>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tseideman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twok_blo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rajanikant3465"/>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unionmetric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meltwat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nodex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jcruzalvarez26"/>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realdonaldtrump"/>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ccooke6685"/>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engadge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businessinsid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tiktok_u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faceboo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twitt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frank_strong"/>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82" totalsRowShown="0" headerRowDxfId="333" dataDxfId="332">
  <autoFilter ref="A2:BL82"/>
  <tableColumns count="64">
    <tableColumn id="1" name="Vertex 1" dataDxfId="279"/>
    <tableColumn id="2" name="Vertex 2" dataDxfId="277"/>
    <tableColumn id="3" name="Color" dataDxfId="278"/>
    <tableColumn id="4" name="Width" dataDxfId="331"/>
    <tableColumn id="11" name="Style" dataDxfId="330"/>
    <tableColumn id="5" name="Opacity" dataDxfId="329"/>
    <tableColumn id="6" name="Visibility" dataDxfId="328"/>
    <tableColumn id="10" name="Label" dataDxfId="327"/>
    <tableColumn id="12" name="Label Text Color" dataDxfId="326"/>
    <tableColumn id="13" name="Label Font Size" dataDxfId="325"/>
    <tableColumn id="14" name="Reciprocated?" dataDxfId="29"/>
    <tableColumn id="7" name="ID" dataDxfId="324"/>
    <tableColumn id="9" name="Dynamic Filter" dataDxfId="323"/>
    <tableColumn id="8" name="Add Your Own Columns Here" dataDxfId="276"/>
    <tableColumn id="15" name="Relationship" dataDxfId="275"/>
    <tableColumn id="16" name="Relationship Date (UTC)" dataDxfId="274"/>
    <tableColumn id="17" name="Tweet" dataDxfId="273"/>
    <tableColumn id="18" name="URLs in Tweet" dataDxfId="272"/>
    <tableColumn id="19" name="Domains in Tweet" dataDxfId="271"/>
    <tableColumn id="20" name="Hashtags in Tweet" dataDxfId="270"/>
    <tableColumn id="21" name="Tweet Date (UTC)" dataDxfId="269"/>
    <tableColumn id="22" name="Twitter Page for Tweet" dataDxfId="268"/>
    <tableColumn id="23" name="Latitude" dataDxfId="267"/>
    <tableColumn id="24" name="Longitude" dataDxfId="266"/>
    <tableColumn id="25" name="Imported ID" dataDxfId="265"/>
    <tableColumn id="26" name="In-Reply-To Tweet ID" dataDxfId="264"/>
    <tableColumn id="27" name="Edge Weight" dataDxfId="61"/>
    <tableColumn id="28" name="Sentiment List #1: Positive Word Count" dataDxfId="60"/>
    <tableColumn id="29" name="Sentiment List #1: Positive Word Percentage (%)" dataDxfId="59"/>
    <tableColumn id="30" name="Sentiment List #2: Negative Word Count" dataDxfId="58"/>
    <tableColumn id="31" name="Sentiment List #2: Negative Word Percentage (%)" dataDxfId="57"/>
    <tableColumn id="32" name="Sentiment List #3: (Add your own word list) Word Count" dataDxfId="56"/>
    <tableColumn id="33" name="Sentiment List #3: (Add your own word list) Word Percentage (%)" dataDxfId="55"/>
    <tableColumn id="34" name="Non-categorized Word Count" dataDxfId="54"/>
    <tableColumn id="35" name="Non-categorized Word Percentage (%)" dataDxfId="53"/>
    <tableColumn id="36" name="Edge Content Word Count" dataDxfId="51"/>
    <tableColumn id="37" name="Media in Tweet" dataDxfId="52"/>
    <tableColumn id="38" name="Tweet Image File" dataDxfId="263"/>
    <tableColumn id="39" name="Favorited" dataDxfId="262"/>
    <tableColumn id="40" name="Favorite Count" dataDxfId="261"/>
    <tableColumn id="41" name="In-Reply-To User ID" dataDxfId="260"/>
    <tableColumn id="42" name="Is Quote Status" dataDxfId="259"/>
    <tableColumn id="43" name="Language" dataDxfId="258"/>
    <tableColumn id="44" name="Possibly Sensitive" dataDxfId="257"/>
    <tableColumn id="45" name="Quoted Status ID" dataDxfId="256"/>
    <tableColumn id="46" name="Retweeted" dataDxfId="255"/>
    <tableColumn id="47" name="Retweet Count" dataDxfId="254"/>
    <tableColumn id="48" name="Retweet ID" dataDxfId="253"/>
    <tableColumn id="49" name="Source" dataDxfId="252"/>
    <tableColumn id="50" name="Truncated" dataDxfId="251"/>
    <tableColumn id="51" name="Unified Twitter ID" dataDxfId="250"/>
    <tableColumn id="52" name="Imported Tweet Type" dataDxfId="249"/>
    <tableColumn id="53" name="Added By Extended Analysis" dataDxfId="248"/>
    <tableColumn id="54" name="Corrected By Extended Analysis" dataDxfId="247"/>
    <tableColumn id="55" name="Place Bounding Box" dataDxfId="246"/>
    <tableColumn id="56" name="Place Country" dataDxfId="245"/>
    <tableColumn id="57" name="Place Country Code" dataDxfId="244"/>
    <tableColumn id="58" name="Place Full Name" dataDxfId="243"/>
    <tableColumn id="59" name="Place ID" dataDxfId="242"/>
    <tableColumn id="60" name="Place Name" dataDxfId="241"/>
    <tableColumn id="61" name="Place Type" dataDxfId="240"/>
    <tableColumn id="62" name="Place URL" dataDxfId="206"/>
    <tableColumn id="63" name="Vertex 1 Group" dataDxfId="205">
      <calculatedColumnFormula>REPLACE(INDEX(GroupVertices[Group], MATCH(Edges[[#This Row],[Vertex 1]],GroupVertices[Vertex],0)),1,1,"")</calculatedColumnFormula>
    </tableColumn>
    <tableColumn id="64" name="Vertex 2 Group" dataDxfId="204">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281" dataDxfId="280">
  <autoFilter ref="A2:C11"/>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2.xml><?xml version="1.0" encoding="utf-8"?>
<table xmlns="http://schemas.openxmlformats.org/spreadsheetml/2006/main" id="20" name="Words" displayName="Words" ref="A1:G262" totalsRowShown="0" headerRowDxfId="84" dataDxfId="83">
  <autoFilter ref="A1:G262"/>
  <tableColumns count="7">
    <tableColumn id="1" name="Word" dataDxfId="82"/>
    <tableColumn id="2" name="Count" dataDxfId="81"/>
    <tableColumn id="3" name="Salience" dataDxfId="80"/>
    <tableColumn id="4" name="Group" dataDxfId="79"/>
    <tableColumn id="5" name="Word on Sentiment List #1: Positive" dataDxfId="78"/>
    <tableColumn id="6" name="Word on Sentiment List #2: Negative" dataDxfId="77"/>
    <tableColumn id="7" name="Word on Sentiment List #3: (Add your own word list)" dataDxfId="76"/>
  </tableColumns>
  <tableStyleInfo name="NodeXL Table" showFirstColumn="0" showLastColumn="0" showRowStripes="1" showColumnStripes="0"/>
</table>
</file>

<file path=xl/tables/table13.xml><?xml version="1.0" encoding="utf-8"?>
<table xmlns="http://schemas.openxmlformats.org/spreadsheetml/2006/main" id="21" name="WordPairs" displayName="WordPairs" ref="A1:L281" totalsRowShown="0" headerRowDxfId="75" dataDxfId="74">
  <autoFilter ref="A1:L281"/>
  <tableColumns count="12">
    <tableColumn id="1" name="Word 1" dataDxfId="73"/>
    <tableColumn id="2" name="Word 2" dataDxfId="72"/>
    <tableColumn id="3" name="Count" dataDxfId="71"/>
    <tableColumn id="4" name="Salience" dataDxfId="70"/>
    <tableColumn id="5" name="Mutual Information" dataDxfId="69"/>
    <tableColumn id="6" name="Group" dataDxfId="68"/>
    <tableColumn id="7" name="Word1 on Sentiment List #1: Positive" dataDxfId="67"/>
    <tableColumn id="8" name="Word1 on Sentiment List #2: Negative" dataDxfId="66"/>
    <tableColumn id="9" name="Word1 on Sentiment List #3: (Add your own word list)" dataDxfId="65"/>
    <tableColumn id="10" name="Word2 on Sentiment List #1: Positive" dataDxfId="64"/>
    <tableColumn id="11" name="Word2 on Sentiment List #2: Negative" dataDxfId="63"/>
    <tableColumn id="12" name="Word2 on Sentiment List #3: (Add your own word list)" dataDxfId="62"/>
  </tableColumns>
  <tableStyleInfo name="NodeXL Table" showFirstColumn="0" showLastColumn="0" showRowStripes="1" showColumnStripes="0"/>
</table>
</file>

<file path=xl/tables/table14.xml><?xml version="1.0" encoding="utf-8"?>
<table xmlns="http://schemas.openxmlformats.org/spreadsheetml/2006/main" id="11" name="TwitterSearchNetworkTopItems_1" displayName="TwitterSearchNetworkTopItems_1" ref="A1:J11" totalsRowShown="0" headerRowDxfId="198" dataDxfId="197">
  <autoFilter ref="A1:J11"/>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15.xml><?xml version="1.0" encoding="utf-8"?>
<table xmlns="http://schemas.openxmlformats.org/spreadsheetml/2006/main" id="12" name="TwitterSearchNetworkTopItems_2" displayName="TwitterSearchNetworkTopItems_2" ref="A14:J21" totalsRowShown="0" headerRowDxfId="186" dataDxfId="185">
  <autoFilter ref="A14:J21"/>
  <tableColumns count="10">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s>
  <tableStyleInfo name="NodeXL Table" showFirstColumn="0" showLastColumn="0" showRowStripes="1" showColumnStripes="0"/>
</table>
</file>

<file path=xl/tables/table16.xml><?xml version="1.0" encoding="utf-8"?>
<table xmlns="http://schemas.openxmlformats.org/spreadsheetml/2006/main" id="13" name="TwitterSearchNetworkTopItems_3" displayName="TwitterSearchNetworkTopItems_3" ref="A24:J34" totalsRowShown="0" headerRowDxfId="174" dataDxfId="173">
  <autoFilter ref="A24:J34"/>
  <tableColumns count="10">
    <tableColumn id="1" name="Top Hashtags in Tweet in Entire Graph" dataDxfId="172"/>
    <tableColumn id="2" name="Entire Graph Count" dataDxfId="171"/>
    <tableColumn id="3" name="Top Hashtags in Tweet in G1" dataDxfId="170"/>
    <tableColumn id="4" name="G1 Count" dataDxfId="169"/>
    <tableColumn id="5" name="Top Hashtags in Tweet in G2" dataDxfId="168"/>
    <tableColumn id="6" name="G2 Count" dataDxfId="167"/>
    <tableColumn id="7" name="Top Hashtags in Tweet in G3" dataDxfId="166"/>
    <tableColumn id="8" name="G3 Count" dataDxfId="165"/>
    <tableColumn id="9" name="Top Hashtags in Tweet in G4" dataDxfId="164"/>
    <tableColumn id="10" name="G4 Count" dataDxfId="163"/>
  </tableColumns>
  <tableStyleInfo name="NodeXL Table" showFirstColumn="0" showLastColumn="0" showRowStripes="1" showColumnStripes="0"/>
</table>
</file>

<file path=xl/tables/table17.xml><?xml version="1.0" encoding="utf-8"?>
<table xmlns="http://schemas.openxmlformats.org/spreadsheetml/2006/main" id="14" name="TwitterSearchNetworkTopItems_4" displayName="TwitterSearchNetworkTopItems_4" ref="A37:J47" totalsRowShown="0" headerRowDxfId="161" dataDxfId="160">
  <autoFilter ref="A37:J47"/>
  <tableColumns count="10">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s>
  <tableStyleInfo name="NodeXL Table" showFirstColumn="0" showLastColumn="0" showRowStripes="1" showColumnStripes="0"/>
</table>
</file>

<file path=xl/tables/table18.xml><?xml version="1.0" encoding="utf-8"?>
<table xmlns="http://schemas.openxmlformats.org/spreadsheetml/2006/main" id="16" name="TwitterSearchNetworkTopItems_5" displayName="TwitterSearchNetworkTopItems_5" ref="A50:J60" totalsRowShown="0" headerRowDxfId="148" dataDxfId="147">
  <autoFilter ref="A50:J60"/>
  <tableColumns count="10">
    <tableColumn id="1" name="Top Word Pairs in Tweet in Entire Graph" dataDxfId="146"/>
    <tableColumn id="2" name="Entire Graph Count" dataDxfId="145"/>
    <tableColumn id="3" name="Top Word Pairs in Tweet in G1" dataDxfId="144"/>
    <tableColumn id="4" name="G1 Count" dataDxfId="143"/>
    <tableColumn id="5" name="Top Word Pairs in Tweet in G2" dataDxfId="142"/>
    <tableColumn id="6" name="G2 Count" dataDxfId="141"/>
    <tableColumn id="7" name="Top Word Pairs in Tweet in G3" dataDxfId="140"/>
    <tableColumn id="8" name="G3 Count" dataDxfId="139"/>
    <tableColumn id="9" name="Top Word Pairs in Tweet in G4" dataDxfId="138"/>
    <tableColumn id="10" name="G4 Count" dataDxfId="137"/>
  </tableColumns>
  <tableStyleInfo name="NodeXL Table" showFirstColumn="0" showLastColumn="0" showRowStripes="1" showColumnStripes="0"/>
</table>
</file>

<file path=xl/tables/table19.xml><?xml version="1.0" encoding="utf-8"?>
<table xmlns="http://schemas.openxmlformats.org/spreadsheetml/2006/main" id="17" name="TwitterSearchNetworkTopItems_6" displayName="TwitterSearchNetworkTopItems_6" ref="A63:J65" totalsRowShown="0" headerRowDxfId="135" dataDxfId="134">
  <autoFilter ref="A63:J65"/>
  <tableColumns count="10">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22" dataDxfId="321">
  <autoFilter ref="A2:BT29"/>
  <tableColumns count="72">
    <tableColumn id="1" name="Vertex" dataDxfId="320"/>
    <tableColumn id="53" name="Subgraph" dataDxfId="319"/>
    <tableColumn id="2" name="Color" dataDxfId="318"/>
    <tableColumn id="5" name="Shape" dataDxfId="317"/>
    <tableColumn id="6" name="Size" dataDxfId="316"/>
    <tableColumn id="4" name="Opacity" dataDxfId="222"/>
    <tableColumn id="7" name="Image File" dataDxfId="220"/>
    <tableColumn id="3" name="Visibility" dataDxfId="221"/>
    <tableColumn id="10" name="Label" dataDxfId="315"/>
    <tableColumn id="16" name="Label Fill Color" dataDxfId="314"/>
    <tableColumn id="9" name="Label Position" dataDxfId="216"/>
    <tableColumn id="8" name="Tooltip" dataDxfId="214"/>
    <tableColumn id="18" name="Layout Order" dataDxfId="215"/>
    <tableColumn id="13" name="X" dataDxfId="313"/>
    <tableColumn id="14" name="Y" dataDxfId="312"/>
    <tableColumn id="12" name="Locked?" dataDxfId="311"/>
    <tableColumn id="19" name="Polar R" dataDxfId="310"/>
    <tableColumn id="20" name="Polar Angle" dataDxfId="309"/>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08"/>
    <tableColumn id="28" name="Dynamic Filter" dataDxfId="307"/>
    <tableColumn id="17" name="Add Your Own Columns Here" dataDxfId="239"/>
    <tableColumn id="30" name="Followed" dataDxfId="238"/>
    <tableColumn id="31" name="Followers" dataDxfId="237"/>
    <tableColumn id="32" name="Tweets" dataDxfId="236"/>
    <tableColumn id="33" name="Favorites" dataDxfId="235"/>
    <tableColumn id="34" name="Time Zone UTC Offset (Seconds)" dataDxfId="234"/>
    <tableColumn id="35" name="Description" dataDxfId="233"/>
    <tableColumn id="36" name="Location" dataDxfId="232"/>
    <tableColumn id="37" name="Web" dataDxfId="231"/>
    <tableColumn id="38" name="Time Zone" dataDxfId="230"/>
    <tableColumn id="39" name="Joined Twitter Date (UTC)" dataDxfId="219"/>
    <tableColumn id="40" name="Custom Menu Item Text" dataDxfId="218"/>
    <tableColumn id="41" name="Custom Menu Item Action" dataDxfId="217"/>
    <tableColumn id="42" name="Tweeted Search Term?" dataDxfId="96"/>
    <tableColumn id="43" name="Top URLs in Tweet by Count" dataDxfId="95"/>
    <tableColumn id="44" name="Top URLs in Tweet by Salience" dataDxfId="94"/>
    <tableColumn id="45" name="Top Domains in Tweet by Count" dataDxfId="93"/>
    <tableColumn id="46" name="Top Domains in Tweet by Salience" dataDxfId="92"/>
    <tableColumn id="47" name="Top Hashtags in Tweet by Count" dataDxfId="91"/>
    <tableColumn id="48" name="Top Hashtags in Tweet by Salience" dataDxfId="90"/>
    <tableColumn id="49" name="Top Words in Tweet by Count" dataDxfId="89"/>
    <tableColumn id="50" name="Top Words in Tweet by Salience" dataDxfId="88"/>
    <tableColumn id="51" name="Top Word Pairs in Tweet by Count" dataDxfId="87"/>
    <tableColumn id="52" name="Top Word Pairs in Tweet by Salience" dataDxfId="85"/>
    <tableColumn id="54" name="Name" dataDxfId="86"/>
    <tableColumn id="55" name="Profile Banner Url" dataDxfId="229"/>
    <tableColumn id="56" name="Default Profile" dataDxfId="228"/>
    <tableColumn id="57" name="Default Profile Image" dataDxfId="227"/>
    <tableColumn id="58" name="Geo Enabled" dataDxfId="226"/>
    <tableColumn id="59" name="Language" dataDxfId="225"/>
    <tableColumn id="60" name="Listed Count" dataDxfId="224"/>
    <tableColumn id="61" name="Profile Background Image Url" dataDxfId="223"/>
    <tableColumn id="62" name="Verified" dataDxfId="50"/>
    <tableColumn id="63" name="Sentiment List #1: Positive Word Count" dataDxfId="49"/>
    <tableColumn id="64" name="Sentiment List #1: Positive Word Percentage (%)" dataDxfId="48"/>
    <tableColumn id="65" name="Sentiment List #2: Negative Word Count" dataDxfId="47"/>
    <tableColumn id="66" name="Sentiment List #2: Negative Word Percentage (%)" dataDxfId="46"/>
    <tableColumn id="67" name="Sentiment List #3: (Add your own word list) Word Count" dataDxfId="45"/>
    <tableColumn id="68" name="Sentiment List #3: (Add your own word list) Word Percentage (%)" dataDxfId="44"/>
    <tableColumn id="69" name="Non-categorized Word Count" dataDxfId="43"/>
    <tableColumn id="70" name="Non-categorized Word Percentage (%)" dataDxfId="42"/>
    <tableColumn id="71" name="Vertex Content Word Count" dataDxfId="40"/>
    <tableColumn id="72" name="Vertex Group" dataDxfId="4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18" name="TwitterSearchNetworkTopItems_7" displayName="TwitterSearchNetworkTopItems_7" ref="A68:J78" totalsRowShown="0" headerRowDxfId="132" dataDxfId="131">
  <autoFilter ref="A68:J78"/>
  <tableColumns count="10">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4"/>
    <tableColumn id="9" name="Top Mentioned in G4" dataDxfId="113"/>
    <tableColumn id="10" name="G4 Count" dataDxfId="112"/>
  </tableColumns>
  <tableStyleInfo name="NodeXL Table" showFirstColumn="0" showLastColumn="0" showRowStripes="1" showColumnStripes="0"/>
</table>
</file>

<file path=xl/tables/table21.xml><?xml version="1.0" encoding="utf-8"?>
<table xmlns="http://schemas.openxmlformats.org/spreadsheetml/2006/main" id="19" name="TwitterSearchNetworkTopItems_8" displayName="TwitterSearchNetworkTopItems_8" ref="A81:J91" totalsRowShown="0" headerRowDxfId="109" dataDxfId="108">
  <autoFilter ref="A81:J91"/>
  <tableColumns count="10">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6">
  <autoFilter ref="A2:AO6"/>
  <tableColumns count="41">
    <tableColumn id="1" name="Group" dataDxfId="213"/>
    <tableColumn id="2" name="Vertex Color" dataDxfId="212"/>
    <tableColumn id="3" name="Vertex Shape" dataDxfId="210"/>
    <tableColumn id="22" name="Visibility" dataDxfId="211"/>
    <tableColumn id="4" name="Collapsed?"/>
    <tableColumn id="18" name="Label" dataDxfId="305"/>
    <tableColumn id="20" name="Collapsed X"/>
    <tableColumn id="21" name="Collapsed Y"/>
    <tableColumn id="6" name="ID" dataDxfId="304"/>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62"/>
    <tableColumn id="27" name="Top Hashtags in Tweet" dataDxfId="149"/>
    <tableColumn id="28" name="Top Words in Tweet" dataDxfId="136"/>
    <tableColumn id="29" name="Top Word Pairs in Tweet" dataDxfId="111"/>
    <tableColumn id="30" name="Top Replied-To in Tweet" dataDxfId="110"/>
    <tableColumn id="31" name="Top Mentioned in Tweet" dataDxfId="97"/>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dd your own word list) Word Count" dataDxfId="34"/>
    <tableColumn id="38" name="Sentiment List #3: (Add your own word lis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03" dataDxfId="302">
  <autoFilter ref="A1:C28"/>
  <tableColumns count="3">
    <tableColumn id="1" name="Group" dataDxfId="209"/>
    <tableColumn id="2" name="Vertex" dataDxfId="208"/>
    <tableColumn id="3" name="Vertex ID" dataDxfId="20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01"/>
    <tableColumn id="2" name="Degree Frequency" dataDxfId="300">
      <calculatedColumnFormula>COUNTIF(Vertices[Degree], "&gt;= " &amp; D2) - COUNTIF(Vertices[Degree], "&gt;=" &amp; D3)</calculatedColumnFormula>
    </tableColumn>
    <tableColumn id="3" name="In-Degree Bin" dataDxfId="299"/>
    <tableColumn id="4" name="In-Degree Frequency" dataDxfId="298">
      <calculatedColumnFormula>COUNTIF(Vertices[In-Degree], "&gt;= " &amp; F2) - COUNTIF(Vertices[In-Degree], "&gt;=" &amp; F3)</calculatedColumnFormula>
    </tableColumn>
    <tableColumn id="5" name="Out-Degree Bin" dataDxfId="297"/>
    <tableColumn id="6" name="Out-Degree Frequency" dataDxfId="296">
      <calculatedColumnFormula>COUNTIF(Vertices[Out-Degree], "&gt;= " &amp; H2) - COUNTIF(Vertices[Out-Degree], "&gt;=" &amp; H3)</calculatedColumnFormula>
    </tableColumn>
    <tableColumn id="7" name="Betweenness Centrality Bin" dataDxfId="295"/>
    <tableColumn id="8" name="Betweenness Centrality Frequency" dataDxfId="294">
      <calculatedColumnFormula>COUNTIF(Vertices[Betweenness Centrality], "&gt;= " &amp; J2) - COUNTIF(Vertices[Betweenness Centrality], "&gt;=" &amp; J3)</calculatedColumnFormula>
    </tableColumn>
    <tableColumn id="9" name="Closeness Centrality Bin" dataDxfId="293"/>
    <tableColumn id="10" name="Closeness Centrality Frequency" dataDxfId="292">
      <calculatedColumnFormula>COUNTIF(Vertices[Closeness Centrality], "&gt;= " &amp; L2) - COUNTIF(Vertices[Closeness Centrality], "&gt;=" &amp; L3)</calculatedColumnFormula>
    </tableColumn>
    <tableColumn id="11" name="Eigenvector Centrality Bin" dataDxfId="291"/>
    <tableColumn id="12" name="Eigenvector Centrality Frequency" dataDxfId="290">
      <calculatedColumnFormula>COUNTIF(Vertices[Eigenvector Centrality], "&gt;= " &amp; N2) - COUNTIF(Vertices[Eigenvector Centrality], "&gt;=" &amp; N3)</calculatedColumnFormula>
    </tableColumn>
    <tableColumn id="18" name="PageRank Bin" dataDxfId="289"/>
    <tableColumn id="17" name="PageRank Frequency" dataDxfId="288">
      <calculatedColumnFormula>COUNTIF(Vertices[Eigenvector Centrality], "&gt;= " &amp; P2) - COUNTIF(Vertices[Eigenvector Centrality], "&gt;=" &amp; P3)</calculatedColumnFormula>
    </tableColumn>
    <tableColumn id="13" name="Clustering Coefficient Bin" dataDxfId="287"/>
    <tableColumn id="14" name="Clustering Coefficient Frequency" dataDxfId="286">
      <calculatedColumnFormula>COUNTIF(Vertices[Clustering Coefficient], "&gt;= " &amp; R2) - COUNTIF(Vertices[Clustering Coefficient], "&gt;=" &amp; R3)</calculatedColumnFormula>
    </tableColumn>
    <tableColumn id="15" name="Dynamic Filter Bin" dataDxfId="285"/>
    <tableColumn id="16" name="Dynamic Filter Frequency" dataDxfId="28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283">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nomaha.peopleadmin.com/postings/9572" TargetMode="External" /><Relationship Id="rId2" Type="http://schemas.openxmlformats.org/officeDocument/2006/relationships/hyperlink" Target="https://unomaha.peopleadmin.com/postings/9572" TargetMode="External" /><Relationship Id="rId3" Type="http://schemas.openxmlformats.org/officeDocument/2006/relationships/hyperlink" Target="https://twitter.com/i/web/status/1208036244309057536" TargetMode="External" /><Relationship Id="rId4" Type="http://schemas.openxmlformats.org/officeDocument/2006/relationships/hyperlink" Target="https://apnews.com/d8760e52b8ced5b8436c60891ea6e877" TargetMode="External" /><Relationship Id="rId5" Type="http://schemas.openxmlformats.org/officeDocument/2006/relationships/hyperlink" Target="https://apnews.com/d8760e52b8ced5b8436c60891ea6e877" TargetMode="External" /><Relationship Id="rId6" Type="http://schemas.openxmlformats.org/officeDocument/2006/relationships/hyperlink" Target="https://paper.li/1st4FrenchProp/1307296978?edition_id=3272d6e0-255b-11ea-a6f6-0cc47a0d15fd" TargetMode="External" /><Relationship Id="rId7" Type="http://schemas.openxmlformats.org/officeDocument/2006/relationships/hyperlink" Target="https://paper.li/1st4FrenchProp/1307296978?edition_id=3272d6e0-255b-11ea-a6f6-0cc47a0d15fd" TargetMode="External" /><Relationship Id="rId8" Type="http://schemas.openxmlformats.org/officeDocument/2006/relationships/hyperlink" Target="https://paper.li/1st4FrenchProp/1307296978?edition_id=3272d6e0-255b-11ea-a6f6-0cc47a0d15fd" TargetMode="External" /><Relationship Id="rId9" Type="http://schemas.openxmlformats.org/officeDocument/2006/relationships/hyperlink" Target="https://unomaha.peopleadmin.com/postings/9572" TargetMode="External" /><Relationship Id="rId10" Type="http://schemas.openxmlformats.org/officeDocument/2006/relationships/hyperlink" Target="https://unomaha.peopleadmin.com/postings/9572" TargetMode="External" /><Relationship Id="rId11" Type="http://schemas.openxmlformats.org/officeDocument/2006/relationships/hyperlink" Target="https://www.youtube.com/watch?v=fZNnIIxjkT0&amp;feature=youtu.be" TargetMode="External" /><Relationship Id="rId12" Type="http://schemas.openxmlformats.org/officeDocument/2006/relationships/hyperlink" Target="https://www.youtube.com/watch?v=fZNnIIxjkT0&amp;feature=youtu.be" TargetMode="External" /><Relationship Id="rId13" Type="http://schemas.openxmlformats.org/officeDocument/2006/relationships/hyperlink" Target="https://www.youtube.com/watch?v=fZNnIIxjkT0&amp;feature=youtu.be" TargetMode="External" /><Relationship Id="rId14" Type="http://schemas.openxmlformats.org/officeDocument/2006/relationships/hyperlink" Target="https://www.youtube.com/watch?v=fZNnIIxjkT0&amp;feature=youtu.be" TargetMode="External" /><Relationship Id="rId15" Type="http://schemas.openxmlformats.org/officeDocument/2006/relationships/hyperlink" Target="https://www.youtube.com/watch?v=fZNnIIxjkT0&amp;feature=youtu.be" TargetMode="External" /><Relationship Id="rId16" Type="http://schemas.openxmlformats.org/officeDocument/2006/relationships/hyperlink" Target="https://www.youtube.com/watch?v=fZNnIIxjkT0&amp;feature=youtu.be" TargetMode="External" /><Relationship Id="rId17" Type="http://schemas.openxmlformats.org/officeDocument/2006/relationships/hyperlink" Target="https://www.youtube.com/watch?v=fZNnIIxjkT0&amp;feature=youtu.be" TargetMode="External" /><Relationship Id="rId18" Type="http://schemas.openxmlformats.org/officeDocument/2006/relationships/hyperlink" Target="https://www.youtube.com/watch?v=fZNnIIxjkT0&amp;feature=youtu.be" TargetMode="External" /><Relationship Id="rId19" Type="http://schemas.openxmlformats.org/officeDocument/2006/relationships/hyperlink" Target="https://twitter.com/i/web/status/1208122527626780673" TargetMode="External" /><Relationship Id="rId20" Type="http://schemas.openxmlformats.org/officeDocument/2006/relationships/hyperlink" Target="https://twitter.com/i/web/status/1208066025520058368" TargetMode="External" /><Relationship Id="rId21" Type="http://schemas.openxmlformats.org/officeDocument/2006/relationships/hyperlink" Target="https://twitter.com/i/web/status/1209844967197364224" TargetMode="External" /><Relationship Id="rId22" Type="http://schemas.openxmlformats.org/officeDocument/2006/relationships/hyperlink" Target="https://www.businessinsider.com/us-navy-bans-tiktok-from-government-issued-mobile-devices-2019-12" TargetMode="External" /><Relationship Id="rId23" Type="http://schemas.openxmlformats.org/officeDocument/2006/relationships/hyperlink" Target="https://www.businessinsider.com/us-navy-bans-tiktok-from-government-issued-mobile-devices-2019-12" TargetMode="External" /><Relationship Id="rId24" Type="http://schemas.openxmlformats.org/officeDocument/2006/relationships/hyperlink" Target="https://www.businessinsider.com/us-navy-bans-tiktok-from-government-issued-mobile-devices-2019-12" TargetMode="External" /><Relationship Id="rId25" Type="http://schemas.openxmlformats.org/officeDocument/2006/relationships/hyperlink" Target="https://www.businessinsider.com/us-navy-bans-tiktok-from-government-issued-mobile-devices-2019-12" TargetMode="External" /><Relationship Id="rId26" Type="http://schemas.openxmlformats.org/officeDocument/2006/relationships/hyperlink" Target="https://apnews.com/d8760e52b8ced5b8436c60891ea6e877" TargetMode="External" /><Relationship Id="rId27" Type="http://schemas.openxmlformats.org/officeDocument/2006/relationships/hyperlink" Target="https://apnews.com/41e9b87c68faa1db03d5d1a8911b45b1" TargetMode="External" /><Relationship Id="rId28" Type="http://schemas.openxmlformats.org/officeDocument/2006/relationships/hyperlink" Target="https://apnews.com/3dc4b3da93ba67f728b27608badb7d93" TargetMode="External" /><Relationship Id="rId29" Type="http://schemas.openxmlformats.org/officeDocument/2006/relationships/hyperlink" Target="https://apnews.com/02291ff7e07d173153b1af3c9ead67bb" TargetMode="External" /><Relationship Id="rId30" Type="http://schemas.openxmlformats.org/officeDocument/2006/relationships/hyperlink" Target="https://apnews.com/7c9fd798212cac63925d205142e811ea" TargetMode="External" /><Relationship Id="rId31" Type="http://schemas.openxmlformats.org/officeDocument/2006/relationships/hyperlink" Target="https://apnews.com/41e9b87c68faa1db03d5d1a8911b45b1" TargetMode="External" /><Relationship Id="rId32" Type="http://schemas.openxmlformats.org/officeDocument/2006/relationships/hyperlink" Target="https://apnews.com/3dc4b3da93ba67f728b27608badb7d93" TargetMode="External" /><Relationship Id="rId33" Type="http://schemas.openxmlformats.org/officeDocument/2006/relationships/hyperlink" Target="https://apnews.com/02291ff7e07d173153b1af3c9ead67bb" TargetMode="External" /><Relationship Id="rId34" Type="http://schemas.openxmlformats.org/officeDocument/2006/relationships/hyperlink" Target="https://twitter.com/i/web/status/1208122527626780673" TargetMode="External" /><Relationship Id="rId35" Type="http://schemas.openxmlformats.org/officeDocument/2006/relationships/hyperlink" Target="https://apnews.com/7c9fd798212cac63925d205142e811ea" TargetMode="External" /><Relationship Id="rId36" Type="http://schemas.openxmlformats.org/officeDocument/2006/relationships/hyperlink" Target="https://twitter.com/i/web/status/1209844967197364224" TargetMode="External" /><Relationship Id="rId37" Type="http://schemas.openxmlformats.org/officeDocument/2006/relationships/hyperlink" Target="https://apnews.com/7c9fd798212cac63925d205142e811ea" TargetMode="External" /><Relationship Id="rId38" Type="http://schemas.openxmlformats.org/officeDocument/2006/relationships/hyperlink" Target="https://apnews.com/41e9b87c68faa1db03d5d1a8911b45b1" TargetMode="External" /><Relationship Id="rId39" Type="http://schemas.openxmlformats.org/officeDocument/2006/relationships/hyperlink" Target="https://apnews.com/3dc4b3da93ba67f728b27608badb7d93" TargetMode="External" /><Relationship Id="rId40" Type="http://schemas.openxmlformats.org/officeDocument/2006/relationships/hyperlink" Target="https://apnews.com/02291ff7e07d173153b1af3c9ead67bb" TargetMode="External" /><Relationship Id="rId41" Type="http://schemas.openxmlformats.org/officeDocument/2006/relationships/hyperlink" Target="https://www.businessinsider.com/us-navy-bans-tiktok-from-government-issued-mobile-devices-2019-12" TargetMode="External" /><Relationship Id="rId42" Type="http://schemas.openxmlformats.org/officeDocument/2006/relationships/hyperlink" Target="https://www.entrepreneur.com/article/343863" TargetMode="External" /><Relationship Id="rId43" Type="http://schemas.openxmlformats.org/officeDocument/2006/relationships/hyperlink" Target="https://twitter.com/i/web/status/1208034711253274624" TargetMode="External" /><Relationship Id="rId44" Type="http://schemas.openxmlformats.org/officeDocument/2006/relationships/hyperlink" Target="https://www.entrepreneur.com/article/343863" TargetMode="External" /><Relationship Id="rId45" Type="http://schemas.openxmlformats.org/officeDocument/2006/relationships/hyperlink" Target="https://paper.li/Frank_Strong/1569807652?edition_id=6116f3a0-2781-11ea-9789-002590a5ba2d" TargetMode="External" /><Relationship Id="rId46" Type="http://schemas.openxmlformats.org/officeDocument/2006/relationships/hyperlink" Target="https://pbs.twimg.com/media/EMPcvCTXsAAJcoA.jpg" TargetMode="External" /><Relationship Id="rId47" Type="http://schemas.openxmlformats.org/officeDocument/2006/relationships/hyperlink" Target="https://pbs.twimg.com/media/EMPcvCTXsAAJcoA.jpg" TargetMode="External" /><Relationship Id="rId48" Type="http://schemas.openxmlformats.org/officeDocument/2006/relationships/hyperlink" Target="https://pbs.twimg.com/media/EMPcvCTXsAAJcoA.jpg" TargetMode="External" /><Relationship Id="rId49" Type="http://schemas.openxmlformats.org/officeDocument/2006/relationships/hyperlink" Target="https://pbs.twimg.com/media/EMPcvCTXsAAJcoA.jpg" TargetMode="External" /><Relationship Id="rId50" Type="http://schemas.openxmlformats.org/officeDocument/2006/relationships/hyperlink" Target="https://pbs.twimg.com/media/EMPcvCTXsAAJcoA.jpg" TargetMode="External" /><Relationship Id="rId51" Type="http://schemas.openxmlformats.org/officeDocument/2006/relationships/hyperlink" Target="https://pbs.twimg.com/media/EMPcvCTXsAAJcoA.jpg" TargetMode="External" /><Relationship Id="rId52" Type="http://schemas.openxmlformats.org/officeDocument/2006/relationships/hyperlink" Target="https://pbs.twimg.com/media/EMPcvCTXsAAJcoA.jpg" TargetMode="External" /><Relationship Id="rId53" Type="http://schemas.openxmlformats.org/officeDocument/2006/relationships/hyperlink" Target="https://pbs.twimg.com/media/EMPcvCTXsAAJcoA.jpg" TargetMode="External" /><Relationship Id="rId54" Type="http://schemas.openxmlformats.org/officeDocument/2006/relationships/hyperlink" Target="https://pbs.twimg.com/media/EMPcvCTXsAAJcoA.jpg" TargetMode="External" /><Relationship Id="rId55" Type="http://schemas.openxmlformats.org/officeDocument/2006/relationships/hyperlink" Target="https://pbs.twimg.com/media/EMPcvCTXsAAJcoA.jpg" TargetMode="External" /><Relationship Id="rId56" Type="http://schemas.openxmlformats.org/officeDocument/2006/relationships/hyperlink" Target="https://pbs.twimg.com/media/EMPcvCTXsAAJcoA.jpg" TargetMode="External" /><Relationship Id="rId57" Type="http://schemas.openxmlformats.org/officeDocument/2006/relationships/hyperlink" Target="https://pbs.twimg.com/media/EMPcvCTXsAAJcoA.jpg" TargetMode="External" /><Relationship Id="rId58" Type="http://schemas.openxmlformats.org/officeDocument/2006/relationships/hyperlink" Target="https://pbs.twimg.com/media/EMPcvCTXsAAJcoA.jpg" TargetMode="External" /><Relationship Id="rId59" Type="http://schemas.openxmlformats.org/officeDocument/2006/relationships/hyperlink" Target="https://pbs.twimg.com/media/EMPcvCTXsAAJcoA.jpg" TargetMode="External" /><Relationship Id="rId60" Type="http://schemas.openxmlformats.org/officeDocument/2006/relationships/hyperlink" Target="https://pbs.twimg.com/media/EMPcvCTXsAAJcoA.jpg" TargetMode="External" /><Relationship Id="rId61" Type="http://schemas.openxmlformats.org/officeDocument/2006/relationships/hyperlink" Target="https://pbs.twimg.com/media/EMPcvCTXsAAJcoA.jpg" TargetMode="External" /><Relationship Id="rId62" Type="http://schemas.openxmlformats.org/officeDocument/2006/relationships/hyperlink" Target="https://pbs.twimg.com/media/EMPcvCTXsAAJcoA.jpg" TargetMode="External" /><Relationship Id="rId63" Type="http://schemas.openxmlformats.org/officeDocument/2006/relationships/hyperlink" Target="http://pbs.twimg.com/profile_images/1210584255480381446/Tcle9vTK_normal.jpg" TargetMode="External" /><Relationship Id="rId64" Type="http://schemas.openxmlformats.org/officeDocument/2006/relationships/hyperlink" Target="http://pbs.twimg.com/profile_images/1210584255480381446/Tcle9vTK_normal.jpg" TargetMode="External" /><Relationship Id="rId65" Type="http://schemas.openxmlformats.org/officeDocument/2006/relationships/hyperlink" Target="http://pbs.twimg.com/profile_images/1012030097619017728/rCTTqK5h_normal.jpg" TargetMode="External" /><Relationship Id="rId66" Type="http://schemas.openxmlformats.org/officeDocument/2006/relationships/hyperlink" Target="https://pbs.twimg.com/media/EMPcvCTXsAAJcoA.jpg" TargetMode="External" /><Relationship Id="rId67" Type="http://schemas.openxmlformats.org/officeDocument/2006/relationships/hyperlink" Target="https://pbs.twimg.com/media/EMPcvCTXsAAJcoA.jpg" TargetMode="External" /><Relationship Id="rId68" Type="http://schemas.openxmlformats.org/officeDocument/2006/relationships/hyperlink" Target="https://pbs.twimg.com/media/EMPcvCTXsAAJcoA.jpg" TargetMode="External" /><Relationship Id="rId69" Type="http://schemas.openxmlformats.org/officeDocument/2006/relationships/hyperlink" Target="https://pbs.twimg.com/media/EMPcvCTXsAAJcoA.jpg" TargetMode="External" /><Relationship Id="rId70" Type="http://schemas.openxmlformats.org/officeDocument/2006/relationships/hyperlink" Target="https://pbs.twimg.com/media/EMPcvCTXsAAJcoA.jpg" TargetMode="External" /><Relationship Id="rId71" Type="http://schemas.openxmlformats.org/officeDocument/2006/relationships/hyperlink" Target="https://pbs.twimg.com/media/EMPcvCTXsAAJcoA.jpg" TargetMode="External" /><Relationship Id="rId72" Type="http://schemas.openxmlformats.org/officeDocument/2006/relationships/hyperlink" Target="https://pbs.twimg.com/media/EMPcvCTXsAAJcoA.jpg" TargetMode="External" /><Relationship Id="rId73" Type="http://schemas.openxmlformats.org/officeDocument/2006/relationships/hyperlink" Target="https://pbs.twimg.com/media/EMPcvCTXsAAJcoA.jpg" TargetMode="External" /><Relationship Id="rId74" Type="http://schemas.openxmlformats.org/officeDocument/2006/relationships/hyperlink" Target="http://pbs.twimg.com/profile_images/2761713408/6329c1d5a241ca23457c0db374bee56b_normal.jpeg" TargetMode="External" /><Relationship Id="rId75" Type="http://schemas.openxmlformats.org/officeDocument/2006/relationships/hyperlink" Target="http://pbs.twimg.com/profile_images/2761713408/6329c1d5a241ca23457c0db374bee56b_normal.jpeg" TargetMode="External" /><Relationship Id="rId76" Type="http://schemas.openxmlformats.org/officeDocument/2006/relationships/hyperlink" Target="http://pbs.twimg.com/profile_images/1662887890/michael_zeigle_m_normal.jpg" TargetMode="External" /><Relationship Id="rId77" Type="http://schemas.openxmlformats.org/officeDocument/2006/relationships/hyperlink" Target="http://pbs.twimg.com/profile_images/1662887890/michael_zeigle_m_normal.jpg" TargetMode="External" /><Relationship Id="rId78" Type="http://schemas.openxmlformats.org/officeDocument/2006/relationships/hyperlink" Target="http://pbs.twimg.com/profile_images/441630962049232896/7L5lKkEk_normal.jpeg" TargetMode="External" /><Relationship Id="rId79" Type="http://schemas.openxmlformats.org/officeDocument/2006/relationships/hyperlink" Target="http://pbs.twimg.com/profile_images/441630962049232896/7L5lKkEk_normal.jpeg" TargetMode="External" /><Relationship Id="rId80" Type="http://schemas.openxmlformats.org/officeDocument/2006/relationships/hyperlink" Target="http://pbs.twimg.com/profile_images/441630962049232896/7L5lKkEk_normal.jpeg" TargetMode="External" /><Relationship Id="rId81" Type="http://schemas.openxmlformats.org/officeDocument/2006/relationships/hyperlink" Target="http://pbs.twimg.com/profile_images/912667889395798022/pMoB2qc8_normal.jpg" TargetMode="External" /><Relationship Id="rId82" Type="http://schemas.openxmlformats.org/officeDocument/2006/relationships/hyperlink" Target="https://pbs.twimg.com/media/EMPcvCTXsAAJcoA.jpg" TargetMode="External" /><Relationship Id="rId83" Type="http://schemas.openxmlformats.org/officeDocument/2006/relationships/hyperlink" Target="http://pbs.twimg.com/profile_images/923243414425976832/GWZwBnhE_normal.jpg" TargetMode="External" /><Relationship Id="rId84" Type="http://schemas.openxmlformats.org/officeDocument/2006/relationships/hyperlink" Target="https://pbs.twimg.com/media/EMPcvCTXsAAJcoA.jpg" TargetMode="External" /><Relationship Id="rId85" Type="http://schemas.openxmlformats.org/officeDocument/2006/relationships/hyperlink" Target="https://pbs.twimg.com/media/EMPcvCTXsAAJcoA.jpg" TargetMode="External" /><Relationship Id="rId86" Type="http://schemas.openxmlformats.org/officeDocument/2006/relationships/hyperlink" Target="https://pbs.twimg.com/media/EMPcvCTXsAAJcoA.jpg" TargetMode="External" /><Relationship Id="rId87" Type="http://schemas.openxmlformats.org/officeDocument/2006/relationships/hyperlink" Target="https://pbs.twimg.com/media/EMPcvCTXsAAJcoA.jpg" TargetMode="External" /><Relationship Id="rId88" Type="http://schemas.openxmlformats.org/officeDocument/2006/relationships/hyperlink" Target="http://pbs.twimg.com/profile_images/1139245520986103808/Bdt1fEg-_normal.png" TargetMode="External" /><Relationship Id="rId89" Type="http://schemas.openxmlformats.org/officeDocument/2006/relationships/hyperlink" Target="http://pbs.twimg.com/profile_images/1139245520986103808/Bdt1fEg-_normal.png" TargetMode="External" /><Relationship Id="rId90" Type="http://schemas.openxmlformats.org/officeDocument/2006/relationships/hyperlink" Target="http://pbs.twimg.com/profile_images/1139245520986103808/Bdt1fEg-_normal.png" TargetMode="External" /><Relationship Id="rId91" Type="http://schemas.openxmlformats.org/officeDocument/2006/relationships/hyperlink" Target="http://pbs.twimg.com/profile_images/1139245520986103808/Bdt1fEg-_normal.png" TargetMode="External" /><Relationship Id="rId92" Type="http://schemas.openxmlformats.org/officeDocument/2006/relationships/hyperlink" Target="https://pbs.twimg.com/media/EMPcvCTXsAAJcoA.jpg" TargetMode="External" /><Relationship Id="rId93" Type="http://schemas.openxmlformats.org/officeDocument/2006/relationships/hyperlink" Target="https://pbs.twimg.com/media/EMPcvCTXsAAJcoA.jpg" TargetMode="External" /><Relationship Id="rId94" Type="http://schemas.openxmlformats.org/officeDocument/2006/relationships/hyperlink" Target="http://pbs.twimg.com/profile_images/1139245520986103808/Bdt1fEg-_normal.png" TargetMode="External" /><Relationship Id="rId95" Type="http://schemas.openxmlformats.org/officeDocument/2006/relationships/hyperlink" Target="http://pbs.twimg.com/profile_images/1139245520986103808/Bdt1fEg-_normal.png" TargetMode="External" /><Relationship Id="rId96" Type="http://schemas.openxmlformats.org/officeDocument/2006/relationships/hyperlink" Target="http://pbs.twimg.com/profile_images/1139245520986103808/Bdt1fEg-_normal.png" TargetMode="External" /><Relationship Id="rId97" Type="http://schemas.openxmlformats.org/officeDocument/2006/relationships/hyperlink" Target="http://pbs.twimg.com/profile_images/1139245520986103808/Bdt1fEg-_normal.png" TargetMode="External" /><Relationship Id="rId98" Type="http://schemas.openxmlformats.org/officeDocument/2006/relationships/hyperlink" Target="http://pbs.twimg.com/profile_images/912667889395798022/pMoB2qc8_normal.jpg" TargetMode="External" /><Relationship Id="rId99" Type="http://schemas.openxmlformats.org/officeDocument/2006/relationships/hyperlink" Target="http://pbs.twimg.com/profile_images/1085776914285903873/D2BnQ3vv_normal.jpg" TargetMode="External" /><Relationship Id="rId100" Type="http://schemas.openxmlformats.org/officeDocument/2006/relationships/hyperlink" Target="https://pbs.twimg.com/media/EMPcvCTXsAAJcoA.jpg" TargetMode="External" /><Relationship Id="rId101" Type="http://schemas.openxmlformats.org/officeDocument/2006/relationships/hyperlink" Target="http://pbs.twimg.com/profile_images/912667889395798022/pMoB2qc8_normal.jpg" TargetMode="External" /><Relationship Id="rId102" Type="http://schemas.openxmlformats.org/officeDocument/2006/relationships/hyperlink" Target="https://pbs.twimg.com/media/EMPcvCTXsAAJcoA.jpg" TargetMode="External" /><Relationship Id="rId103" Type="http://schemas.openxmlformats.org/officeDocument/2006/relationships/hyperlink" Target="http://pbs.twimg.com/profile_images/1061744570344517633/fKDfFqhQ_normal.jpg" TargetMode="External" /><Relationship Id="rId104" Type="http://schemas.openxmlformats.org/officeDocument/2006/relationships/hyperlink" Target="http://pbs.twimg.com/profile_images/1085776914285903873/D2BnQ3vv_normal.jpg" TargetMode="External" /><Relationship Id="rId105" Type="http://schemas.openxmlformats.org/officeDocument/2006/relationships/hyperlink" Target="http://pbs.twimg.com/profile_images/912667889395798022/pMoB2qc8_normal.jpg" TargetMode="External" /><Relationship Id="rId106" Type="http://schemas.openxmlformats.org/officeDocument/2006/relationships/hyperlink" Target="http://pbs.twimg.com/profile_images/1085776914285903873/D2BnQ3vv_normal.jpg" TargetMode="External" /><Relationship Id="rId107" Type="http://schemas.openxmlformats.org/officeDocument/2006/relationships/hyperlink" Target="http://pbs.twimg.com/profile_images/912667889395798022/pMoB2qc8_normal.jpg" TargetMode="External" /><Relationship Id="rId108" Type="http://schemas.openxmlformats.org/officeDocument/2006/relationships/hyperlink" Target="http://pbs.twimg.com/profile_images/1085776914285903873/D2BnQ3vv_normal.jpg" TargetMode="External" /><Relationship Id="rId109" Type="http://schemas.openxmlformats.org/officeDocument/2006/relationships/hyperlink" Target="http://pbs.twimg.com/profile_images/912667889395798022/pMoB2qc8_normal.jpg" TargetMode="External" /><Relationship Id="rId110" Type="http://schemas.openxmlformats.org/officeDocument/2006/relationships/hyperlink" Target="http://pbs.twimg.com/profile_images/1085776914285903873/D2BnQ3vv_normal.jpg" TargetMode="External" /><Relationship Id="rId111" Type="http://schemas.openxmlformats.org/officeDocument/2006/relationships/hyperlink" Target="http://pbs.twimg.com/profile_images/912667889395798022/pMoB2qc8_normal.jpg" TargetMode="External" /><Relationship Id="rId112" Type="http://schemas.openxmlformats.org/officeDocument/2006/relationships/hyperlink" Target="http://pbs.twimg.com/profile_images/912667889395798022/pMoB2qc8_normal.jpg" TargetMode="External" /><Relationship Id="rId113" Type="http://schemas.openxmlformats.org/officeDocument/2006/relationships/hyperlink" Target="http://pbs.twimg.com/profile_images/912667889395798022/pMoB2qc8_normal.jpg" TargetMode="External" /><Relationship Id="rId114" Type="http://schemas.openxmlformats.org/officeDocument/2006/relationships/hyperlink" Target="http://pbs.twimg.com/profile_images/912667889395798022/pMoB2qc8_normal.jpg" TargetMode="External" /><Relationship Id="rId115" Type="http://schemas.openxmlformats.org/officeDocument/2006/relationships/hyperlink" Target="http://pbs.twimg.com/profile_images/912667889395798022/pMoB2qc8_normal.jpg" TargetMode="External" /><Relationship Id="rId116" Type="http://schemas.openxmlformats.org/officeDocument/2006/relationships/hyperlink" Target="http://pbs.twimg.com/profile_images/1085776914285903873/D2BnQ3vv_normal.jpg" TargetMode="External" /><Relationship Id="rId117" Type="http://schemas.openxmlformats.org/officeDocument/2006/relationships/hyperlink" Target="http://pbs.twimg.com/profile_images/1085776914285903873/D2BnQ3vv_normal.jpg" TargetMode="External" /><Relationship Id="rId118" Type="http://schemas.openxmlformats.org/officeDocument/2006/relationships/hyperlink" Target="http://pbs.twimg.com/profile_images/1085776914285903873/D2BnQ3vv_normal.jpg" TargetMode="External" /><Relationship Id="rId119" Type="http://schemas.openxmlformats.org/officeDocument/2006/relationships/hyperlink" Target="http://pbs.twimg.com/profile_images/1085776914285903873/D2BnQ3vv_normal.jpg" TargetMode="External" /><Relationship Id="rId120" Type="http://schemas.openxmlformats.org/officeDocument/2006/relationships/hyperlink" Target="http://pbs.twimg.com/profile_images/912667889395798022/pMoB2qc8_normal.jpg" TargetMode="External" /><Relationship Id="rId121" Type="http://schemas.openxmlformats.org/officeDocument/2006/relationships/hyperlink" Target="http://pbs.twimg.com/profile_images/912667889395798022/pMoB2qc8_normal.jpg" TargetMode="External" /><Relationship Id="rId122" Type="http://schemas.openxmlformats.org/officeDocument/2006/relationships/hyperlink" Target="http://pbs.twimg.com/profile_images/1085776914285903873/D2BnQ3vv_normal.jpg" TargetMode="External" /><Relationship Id="rId123" Type="http://schemas.openxmlformats.org/officeDocument/2006/relationships/hyperlink" Target="http://pbs.twimg.com/profile_images/1085776914285903873/D2BnQ3vv_normal.jpg" TargetMode="External" /><Relationship Id="rId124" Type="http://schemas.openxmlformats.org/officeDocument/2006/relationships/hyperlink" Target="http://pbs.twimg.com/profile_images/912667889395798022/pMoB2qc8_normal.jpg" TargetMode="External" /><Relationship Id="rId125" Type="http://schemas.openxmlformats.org/officeDocument/2006/relationships/hyperlink" Target="http://pbs.twimg.com/profile_images/912667889395798022/pMoB2qc8_normal.jpg" TargetMode="External" /><Relationship Id="rId126" Type="http://schemas.openxmlformats.org/officeDocument/2006/relationships/hyperlink" Target="http://pbs.twimg.com/profile_images/1085776914285903873/D2BnQ3vv_normal.jpg" TargetMode="External" /><Relationship Id="rId127" Type="http://schemas.openxmlformats.org/officeDocument/2006/relationships/hyperlink" Target="http://pbs.twimg.com/profile_images/1085776914285903873/D2BnQ3vv_normal.jpg" TargetMode="External" /><Relationship Id="rId128" Type="http://schemas.openxmlformats.org/officeDocument/2006/relationships/hyperlink" Target="http://pbs.twimg.com/profile_images/1085776914285903873/D2BnQ3vv_normal.jpg" TargetMode="External" /><Relationship Id="rId129" Type="http://schemas.openxmlformats.org/officeDocument/2006/relationships/hyperlink" Target="http://pbs.twimg.com/profile_images/1085776914285903873/D2BnQ3vv_normal.jpg" TargetMode="External" /><Relationship Id="rId130" Type="http://schemas.openxmlformats.org/officeDocument/2006/relationships/hyperlink" Target="http://pbs.twimg.com/profile_images/1085776914285903873/D2BnQ3vv_normal.jpg" TargetMode="External" /><Relationship Id="rId131" Type="http://schemas.openxmlformats.org/officeDocument/2006/relationships/hyperlink" Target="http://pbs.twimg.com/profile_images/1085776914285903873/D2BnQ3vv_normal.jpg" TargetMode="External" /><Relationship Id="rId132" Type="http://schemas.openxmlformats.org/officeDocument/2006/relationships/hyperlink" Target="http://pbs.twimg.com/profile_images/1085776914285903873/D2BnQ3vv_normal.jpg" TargetMode="External" /><Relationship Id="rId133" Type="http://schemas.openxmlformats.org/officeDocument/2006/relationships/hyperlink" Target="http://pbs.twimg.com/profile_images/1085776914285903873/D2BnQ3vv_normal.jpg" TargetMode="External" /><Relationship Id="rId134" Type="http://schemas.openxmlformats.org/officeDocument/2006/relationships/hyperlink" Target="http://pbs.twimg.com/profile_images/1085776914285903873/D2BnQ3vv_normal.jpg" TargetMode="External" /><Relationship Id="rId135" Type="http://schemas.openxmlformats.org/officeDocument/2006/relationships/hyperlink" Target="http://pbs.twimg.com/profile_images/1085776914285903873/D2BnQ3vv_normal.jpg" TargetMode="External" /><Relationship Id="rId136" Type="http://schemas.openxmlformats.org/officeDocument/2006/relationships/hyperlink" Target="http://pbs.twimg.com/profile_images/1085776914285903873/D2BnQ3vv_normal.jpg" TargetMode="External" /><Relationship Id="rId137" Type="http://schemas.openxmlformats.org/officeDocument/2006/relationships/hyperlink" Target="http://pbs.twimg.com/profile_images/1085776914285903873/D2BnQ3vv_normal.jpg" TargetMode="External" /><Relationship Id="rId138" Type="http://schemas.openxmlformats.org/officeDocument/2006/relationships/hyperlink" Target="http://pbs.twimg.com/profile_images/912667889395798022/pMoB2qc8_normal.jpg" TargetMode="External" /><Relationship Id="rId139" Type="http://schemas.openxmlformats.org/officeDocument/2006/relationships/hyperlink" Target="http://pbs.twimg.com/profile_images/912667889395798022/pMoB2qc8_normal.jpg" TargetMode="External" /><Relationship Id="rId140" Type="http://schemas.openxmlformats.org/officeDocument/2006/relationships/hyperlink" Target="http://pbs.twimg.com/profile_images/1058362382169210880/oaXJCe7C_normal.jpg" TargetMode="External" /><Relationship Id="rId141" Type="http://schemas.openxmlformats.org/officeDocument/2006/relationships/hyperlink" Target="http://pbs.twimg.com/profile_images/1058362382169210880/oaXJCe7C_normal.jpg" TargetMode="External" /><Relationship Id="rId142" Type="http://schemas.openxmlformats.org/officeDocument/2006/relationships/hyperlink" Target="http://pbs.twimg.com/profile_images/1058362382169210880/oaXJCe7C_normal.jpg" TargetMode="External" /><Relationship Id="rId143" Type="http://schemas.openxmlformats.org/officeDocument/2006/relationships/hyperlink" Target="https://twitter.com/#!/kayodonnell/status/1207800792712921088" TargetMode="External" /><Relationship Id="rId144" Type="http://schemas.openxmlformats.org/officeDocument/2006/relationships/hyperlink" Target="https://twitter.com/#!/kayodonnell/status/1207800792712921088" TargetMode="External" /><Relationship Id="rId145" Type="http://schemas.openxmlformats.org/officeDocument/2006/relationships/hyperlink" Target="https://twitter.com/#!/j3ffmiller/status/1208036244309057536" TargetMode="External" /><Relationship Id="rId146" Type="http://schemas.openxmlformats.org/officeDocument/2006/relationships/hyperlink" Target="https://twitter.com/#!/2020omaha/status/1208052093904404486" TargetMode="External" /><Relationship Id="rId147" Type="http://schemas.openxmlformats.org/officeDocument/2006/relationships/hyperlink" Target="https://twitter.com/#!/2020omaha/status/1208052093904404486" TargetMode="External" /><Relationship Id="rId148" Type="http://schemas.openxmlformats.org/officeDocument/2006/relationships/hyperlink" Target="https://twitter.com/#!/2020omaha/status/1208052093904404486" TargetMode="External" /><Relationship Id="rId149" Type="http://schemas.openxmlformats.org/officeDocument/2006/relationships/hyperlink" Target="https://twitter.com/#!/2020omaha/status/1208052093904404486" TargetMode="External" /><Relationship Id="rId150" Type="http://schemas.openxmlformats.org/officeDocument/2006/relationships/hyperlink" Target="https://twitter.com/#!/2020omaha/status/1208052093904404486" TargetMode="External" /><Relationship Id="rId151" Type="http://schemas.openxmlformats.org/officeDocument/2006/relationships/hyperlink" Target="https://twitter.com/#!/jeremyhl/status/1208051833203245060" TargetMode="External" /><Relationship Id="rId152" Type="http://schemas.openxmlformats.org/officeDocument/2006/relationships/hyperlink" Target="https://twitter.com/#!/communo/status/1208051955198832640" TargetMode="External" /><Relationship Id="rId153" Type="http://schemas.openxmlformats.org/officeDocument/2006/relationships/hyperlink" Target="https://twitter.com/#!/unosml/status/1208051998148485126" TargetMode="External" /><Relationship Id="rId154" Type="http://schemas.openxmlformats.org/officeDocument/2006/relationships/hyperlink" Target="https://twitter.com/#!/larissagrace/status/1208404111554760705" TargetMode="External" /><Relationship Id="rId155" Type="http://schemas.openxmlformats.org/officeDocument/2006/relationships/hyperlink" Target="https://twitter.com/#!/larissagrace/status/1208404111554760705" TargetMode="External" /><Relationship Id="rId156" Type="http://schemas.openxmlformats.org/officeDocument/2006/relationships/hyperlink" Target="https://twitter.com/#!/mikezeigle/status/1208758354996322305" TargetMode="External" /><Relationship Id="rId157" Type="http://schemas.openxmlformats.org/officeDocument/2006/relationships/hyperlink" Target="https://twitter.com/#!/mikezeigle/status/1208758354996322305" TargetMode="External" /><Relationship Id="rId158" Type="http://schemas.openxmlformats.org/officeDocument/2006/relationships/hyperlink" Target="https://twitter.com/#!/1st4frenchprop/status/1209022595498160128" TargetMode="External" /><Relationship Id="rId159" Type="http://schemas.openxmlformats.org/officeDocument/2006/relationships/hyperlink" Target="https://twitter.com/#!/1st4frenchprop/status/1209022595498160128" TargetMode="External" /><Relationship Id="rId160" Type="http://schemas.openxmlformats.org/officeDocument/2006/relationships/hyperlink" Target="https://twitter.com/#!/1st4frenchprop/status/1209022595498160128" TargetMode="External" /><Relationship Id="rId161" Type="http://schemas.openxmlformats.org/officeDocument/2006/relationships/hyperlink" Target="https://twitter.com/#!/jeremyhl/status/1207796474563694599" TargetMode="External" /><Relationship Id="rId162" Type="http://schemas.openxmlformats.org/officeDocument/2006/relationships/hyperlink" Target="https://twitter.com/#!/jeremyhl/status/1208051833203245060" TargetMode="External" /><Relationship Id="rId163" Type="http://schemas.openxmlformats.org/officeDocument/2006/relationships/hyperlink" Target="https://twitter.com/#!/communo/status/1208042017802117120" TargetMode="External" /><Relationship Id="rId164" Type="http://schemas.openxmlformats.org/officeDocument/2006/relationships/hyperlink" Target="https://twitter.com/#!/communo/status/1208051955198832640" TargetMode="External" /><Relationship Id="rId165" Type="http://schemas.openxmlformats.org/officeDocument/2006/relationships/hyperlink" Target="https://twitter.com/#!/communo/status/1208051955198832640" TargetMode="External" /><Relationship Id="rId166" Type="http://schemas.openxmlformats.org/officeDocument/2006/relationships/hyperlink" Target="https://twitter.com/#!/communo/status/1208051955198832640" TargetMode="External" /><Relationship Id="rId167" Type="http://schemas.openxmlformats.org/officeDocument/2006/relationships/hyperlink" Target="https://twitter.com/#!/unosml/status/1208051998148485126" TargetMode="External" /><Relationship Id="rId168" Type="http://schemas.openxmlformats.org/officeDocument/2006/relationships/hyperlink" Target="https://twitter.com/#!/rajanikant3465/status/1210256149754236929" TargetMode="External" /><Relationship Id="rId169" Type="http://schemas.openxmlformats.org/officeDocument/2006/relationships/hyperlink" Target="https://twitter.com/#!/rajanikant3465/status/1210256149754236929" TargetMode="External" /><Relationship Id="rId170" Type="http://schemas.openxmlformats.org/officeDocument/2006/relationships/hyperlink" Target="https://twitter.com/#!/rajanikant3465/status/1210256149754236929" TargetMode="External" /><Relationship Id="rId171" Type="http://schemas.openxmlformats.org/officeDocument/2006/relationships/hyperlink" Target="https://twitter.com/#!/rajanikant3465/status/1210256149754236929" TargetMode="External" /><Relationship Id="rId172" Type="http://schemas.openxmlformats.org/officeDocument/2006/relationships/hyperlink" Target="https://twitter.com/#!/jeremyhl/status/1208051833203245060" TargetMode="External" /><Relationship Id="rId173" Type="http://schemas.openxmlformats.org/officeDocument/2006/relationships/hyperlink" Target="https://twitter.com/#!/unosml/status/1208051998148485126" TargetMode="External" /><Relationship Id="rId174" Type="http://schemas.openxmlformats.org/officeDocument/2006/relationships/hyperlink" Target="https://twitter.com/#!/rajanikant3465/status/1210256149754236929" TargetMode="External" /><Relationship Id="rId175" Type="http://schemas.openxmlformats.org/officeDocument/2006/relationships/hyperlink" Target="https://twitter.com/#!/rajanikant3465/status/1210256149754236929" TargetMode="External" /><Relationship Id="rId176" Type="http://schemas.openxmlformats.org/officeDocument/2006/relationships/hyperlink" Target="https://twitter.com/#!/rajanikant3465/status/1210256149754236929" TargetMode="External" /><Relationship Id="rId177" Type="http://schemas.openxmlformats.org/officeDocument/2006/relationships/hyperlink" Target="https://twitter.com/#!/rajanikant3465/status/1210256149754236929" TargetMode="External" /><Relationship Id="rId178" Type="http://schemas.openxmlformats.org/officeDocument/2006/relationships/hyperlink" Target="https://twitter.com/#!/jeremyhl/status/1208122527626780673" TargetMode="External" /><Relationship Id="rId179" Type="http://schemas.openxmlformats.org/officeDocument/2006/relationships/hyperlink" Target="https://twitter.com/#!/ccooke6685/status/1208124535163236353" TargetMode="External" /><Relationship Id="rId180" Type="http://schemas.openxmlformats.org/officeDocument/2006/relationships/hyperlink" Target="https://twitter.com/#!/jeremyhl/status/1208051833203245060" TargetMode="External" /><Relationship Id="rId181" Type="http://schemas.openxmlformats.org/officeDocument/2006/relationships/hyperlink" Target="https://twitter.com/#!/jeremyhl/status/1208066025520058368" TargetMode="External" /><Relationship Id="rId182" Type="http://schemas.openxmlformats.org/officeDocument/2006/relationships/hyperlink" Target="https://twitter.com/#!/unosml/status/1208051998148485126" TargetMode="External" /><Relationship Id="rId183" Type="http://schemas.openxmlformats.org/officeDocument/2006/relationships/hyperlink" Target="https://twitter.com/#!/unosml/status/1208068137373118464" TargetMode="External" /><Relationship Id="rId184" Type="http://schemas.openxmlformats.org/officeDocument/2006/relationships/hyperlink" Target="https://twitter.com/#!/ccooke6685/status/1208124733448953857" TargetMode="External" /><Relationship Id="rId185" Type="http://schemas.openxmlformats.org/officeDocument/2006/relationships/hyperlink" Target="https://twitter.com/#!/jeremyhl/status/1209844967197364224" TargetMode="External" /><Relationship Id="rId186" Type="http://schemas.openxmlformats.org/officeDocument/2006/relationships/hyperlink" Target="https://twitter.com/#!/ccooke6685/status/1210458103835217921" TargetMode="External" /><Relationship Id="rId187" Type="http://schemas.openxmlformats.org/officeDocument/2006/relationships/hyperlink" Target="https://twitter.com/#!/jeremyhl/status/1209131896095092736" TargetMode="External" /><Relationship Id="rId188" Type="http://schemas.openxmlformats.org/officeDocument/2006/relationships/hyperlink" Target="https://twitter.com/#!/ccooke6685/status/1210458364154667008" TargetMode="External" /><Relationship Id="rId189" Type="http://schemas.openxmlformats.org/officeDocument/2006/relationships/hyperlink" Target="https://twitter.com/#!/jeremyhl/status/1209131896095092736" TargetMode="External" /><Relationship Id="rId190" Type="http://schemas.openxmlformats.org/officeDocument/2006/relationships/hyperlink" Target="https://twitter.com/#!/ccooke6685/status/1210458364154667008" TargetMode="External" /><Relationship Id="rId191" Type="http://schemas.openxmlformats.org/officeDocument/2006/relationships/hyperlink" Target="https://twitter.com/#!/jeremyhl/status/1208754244221841409" TargetMode="External" /><Relationship Id="rId192" Type="http://schemas.openxmlformats.org/officeDocument/2006/relationships/hyperlink" Target="https://twitter.com/#!/jeremyhl/status/1210433459279343619" TargetMode="External" /><Relationship Id="rId193" Type="http://schemas.openxmlformats.org/officeDocument/2006/relationships/hyperlink" Target="https://twitter.com/#!/jeremyhl/status/1210227847635169280" TargetMode="External" /><Relationship Id="rId194" Type="http://schemas.openxmlformats.org/officeDocument/2006/relationships/hyperlink" Target="https://twitter.com/#!/jeremyhl/status/1209359096635383809" TargetMode="External" /><Relationship Id="rId195" Type="http://schemas.openxmlformats.org/officeDocument/2006/relationships/hyperlink" Target="https://twitter.com/#!/jeremyhl/status/1208398764853137410" TargetMode="External" /><Relationship Id="rId196" Type="http://schemas.openxmlformats.org/officeDocument/2006/relationships/hyperlink" Target="https://twitter.com/#!/ccooke6685/status/1210458000042975232" TargetMode="External" /><Relationship Id="rId197" Type="http://schemas.openxmlformats.org/officeDocument/2006/relationships/hyperlink" Target="https://twitter.com/#!/ccooke6685/status/1210458032255184896" TargetMode="External" /><Relationship Id="rId198" Type="http://schemas.openxmlformats.org/officeDocument/2006/relationships/hyperlink" Target="https://twitter.com/#!/ccooke6685/status/1210458201021390848" TargetMode="External" /><Relationship Id="rId199" Type="http://schemas.openxmlformats.org/officeDocument/2006/relationships/hyperlink" Target="https://twitter.com/#!/ccooke6685/status/1210458456488120320" TargetMode="External" /><Relationship Id="rId200" Type="http://schemas.openxmlformats.org/officeDocument/2006/relationships/hyperlink" Target="https://twitter.com/#!/jeremyhl/status/1208122527626780673" TargetMode="External" /><Relationship Id="rId201" Type="http://schemas.openxmlformats.org/officeDocument/2006/relationships/hyperlink" Target="https://twitter.com/#!/jeremyhl/status/1208398764853137410" TargetMode="External" /><Relationship Id="rId202" Type="http://schemas.openxmlformats.org/officeDocument/2006/relationships/hyperlink" Target="https://twitter.com/#!/ccooke6685/status/1208124535163236353" TargetMode="External" /><Relationship Id="rId203" Type="http://schemas.openxmlformats.org/officeDocument/2006/relationships/hyperlink" Target="https://twitter.com/#!/ccooke6685/status/1210458456488120320" TargetMode="External" /><Relationship Id="rId204" Type="http://schemas.openxmlformats.org/officeDocument/2006/relationships/hyperlink" Target="https://twitter.com/#!/jeremyhl/status/1209844967197364224" TargetMode="External" /><Relationship Id="rId205" Type="http://schemas.openxmlformats.org/officeDocument/2006/relationships/hyperlink" Target="https://twitter.com/#!/jeremyhl/status/1208398764853137410" TargetMode="External" /><Relationship Id="rId206" Type="http://schemas.openxmlformats.org/officeDocument/2006/relationships/hyperlink" Target="https://twitter.com/#!/ccooke6685/status/1210458103835217921" TargetMode="External" /><Relationship Id="rId207" Type="http://schemas.openxmlformats.org/officeDocument/2006/relationships/hyperlink" Target="https://twitter.com/#!/ccooke6685/status/1210458456488120320" TargetMode="External" /><Relationship Id="rId208" Type="http://schemas.openxmlformats.org/officeDocument/2006/relationships/hyperlink" Target="https://twitter.com/#!/ccooke6685/status/1208124535163236353" TargetMode="External" /><Relationship Id="rId209" Type="http://schemas.openxmlformats.org/officeDocument/2006/relationships/hyperlink" Target="https://twitter.com/#!/ccooke6685/status/1208124733448953857" TargetMode="External" /><Relationship Id="rId210" Type="http://schemas.openxmlformats.org/officeDocument/2006/relationships/hyperlink" Target="https://twitter.com/#!/ccooke6685/status/1208124804831821831" TargetMode="External" /><Relationship Id="rId211" Type="http://schemas.openxmlformats.org/officeDocument/2006/relationships/hyperlink" Target="https://twitter.com/#!/ccooke6685/status/1210458000042975232" TargetMode="External" /><Relationship Id="rId212" Type="http://schemas.openxmlformats.org/officeDocument/2006/relationships/hyperlink" Target="https://twitter.com/#!/ccooke6685/status/1210458032255184896" TargetMode="External" /><Relationship Id="rId213" Type="http://schemas.openxmlformats.org/officeDocument/2006/relationships/hyperlink" Target="https://twitter.com/#!/ccooke6685/status/1210458103835217921" TargetMode="External" /><Relationship Id="rId214" Type="http://schemas.openxmlformats.org/officeDocument/2006/relationships/hyperlink" Target="https://twitter.com/#!/ccooke6685/status/1210458201021390848" TargetMode="External" /><Relationship Id="rId215" Type="http://schemas.openxmlformats.org/officeDocument/2006/relationships/hyperlink" Target="https://twitter.com/#!/ccooke6685/status/1210458364154667008" TargetMode="External" /><Relationship Id="rId216" Type="http://schemas.openxmlformats.org/officeDocument/2006/relationships/hyperlink" Target="https://twitter.com/#!/ccooke6685/status/1210458397444890624" TargetMode="External" /><Relationship Id="rId217" Type="http://schemas.openxmlformats.org/officeDocument/2006/relationships/hyperlink" Target="https://twitter.com/#!/ccooke6685/status/1210458456488120320" TargetMode="External" /><Relationship Id="rId218" Type="http://schemas.openxmlformats.org/officeDocument/2006/relationships/hyperlink" Target="https://twitter.com/#!/jeremyhl/status/1208034711253274624" TargetMode="External" /><Relationship Id="rId219" Type="http://schemas.openxmlformats.org/officeDocument/2006/relationships/hyperlink" Target="https://twitter.com/#!/jeremyhl/status/1208760951044034563" TargetMode="External" /><Relationship Id="rId220" Type="http://schemas.openxmlformats.org/officeDocument/2006/relationships/hyperlink" Target="https://twitter.com/#!/frank_strong/status/1208201775104372737" TargetMode="External" /><Relationship Id="rId221" Type="http://schemas.openxmlformats.org/officeDocument/2006/relationships/hyperlink" Target="https://twitter.com/#!/frank_strong/status/1210013708270874624" TargetMode="External" /><Relationship Id="rId222" Type="http://schemas.openxmlformats.org/officeDocument/2006/relationships/hyperlink" Target="https://twitter.com/#!/frank_strong/status/1210738495758557195" TargetMode="External" /><Relationship Id="rId223" Type="http://schemas.openxmlformats.org/officeDocument/2006/relationships/comments" Target="../comments1.xml" /><Relationship Id="rId224" Type="http://schemas.openxmlformats.org/officeDocument/2006/relationships/vmlDrawing" Target="../drawings/vmlDrawing1.vml" /><Relationship Id="rId225" Type="http://schemas.openxmlformats.org/officeDocument/2006/relationships/table" Target="../tables/table1.xml" /><Relationship Id="rId22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unomaha.peopleadmin.com/postings/9572" TargetMode="External" /><Relationship Id="rId2" Type="http://schemas.openxmlformats.org/officeDocument/2006/relationships/hyperlink" Target="https://www.businessinsider.com/us-navy-bans-tiktok-from-government-issued-mobile-devices-2019-12" TargetMode="External" /><Relationship Id="rId3" Type="http://schemas.openxmlformats.org/officeDocument/2006/relationships/hyperlink" Target="https://www.entrepreneur.com/article/343863" TargetMode="External" /><Relationship Id="rId4" Type="http://schemas.openxmlformats.org/officeDocument/2006/relationships/hyperlink" Target="https://apnews.com/02291ff7e07d173153b1af3c9ead67bb" TargetMode="External" /><Relationship Id="rId5" Type="http://schemas.openxmlformats.org/officeDocument/2006/relationships/hyperlink" Target="https://apnews.com/3dc4b3da93ba67f728b27608badb7d93" TargetMode="External" /><Relationship Id="rId6" Type="http://schemas.openxmlformats.org/officeDocument/2006/relationships/hyperlink" Target="https://apnews.com/41e9b87c68faa1db03d5d1a8911b45b1" TargetMode="External" /><Relationship Id="rId7" Type="http://schemas.openxmlformats.org/officeDocument/2006/relationships/hyperlink" Target="https://apnews.com/d8760e52b8ced5b8436c60891ea6e877" TargetMode="External" /><Relationship Id="rId8" Type="http://schemas.openxmlformats.org/officeDocument/2006/relationships/hyperlink" Target="https://paper.li/Frank_Strong/1569807652?edition_id=b647aed0-2913-11ea-9789-002590a5ba2d" TargetMode="External" /><Relationship Id="rId9" Type="http://schemas.openxmlformats.org/officeDocument/2006/relationships/hyperlink" Target="https://twitter.com/i/web/status/1210738495758557195" TargetMode="External" /><Relationship Id="rId10" Type="http://schemas.openxmlformats.org/officeDocument/2006/relationships/hyperlink" Target="https://paper.li/Frank_Strong/1569807652?edition_id=6116f3a0-2781-11ea-9789-002590a5ba2d" TargetMode="External" /><Relationship Id="rId11" Type="http://schemas.openxmlformats.org/officeDocument/2006/relationships/hyperlink" Target="https://www.entrepreneur.com/article/343863" TargetMode="External" /><Relationship Id="rId12" Type="http://schemas.openxmlformats.org/officeDocument/2006/relationships/hyperlink" Target="https://apnews.com/d8760e52b8ced5b8436c60891ea6e877" TargetMode="External" /><Relationship Id="rId13" Type="http://schemas.openxmlformats.org/officeDocument/2006/relationships/hyperlink" Target="https://apnews.com/41e9b87c68faa1db03d5d1a8911b45b1" TargetMode="External" /><Relationship Id="rId14" Type="http://schemas.openxmlformats.org/officeDocument/2006/relationships/hyperlink" Target="https://apnews.com/3dc4b3da93ba67f728b27608badb7d93" TargetMode="External" /><Relationship Id="rId15" Type="http://schemas.openxmlformats.org/officeDocument/2006/relationships/hyperlink" Target="https://apnews.com/02291ff7e07d173153b1af3c9ead67bb" TargetMode="External" /><Relationship Id="rId16" Type="http://schemas.openxmlformats.org/officeDocument/2006/relationships/hyperlink" Target="https://www.businessinsider.com/us-navy-bans-tiktok-from-government-issued-mobile-devices-2019-12" TargetMode="External" /><Relationship Id="rId17" Type="http://schemas.openxmlformats.org/officeDocument/2006/relationships/hyperlink" Target="https://paper.li/Frank_Strong/1569807652?edition_id=b647aed0-2913-11ea-9789-002590a5ba2d" TargetMode="External" /><Relationship Id="rId18" Type="http://schemas.openxmlformats.org/officeDocument/2006/relationships/hyperlink" Target="https://twitter.com/i/web/status/1210738495758557195" TargetMode="External" /><Relationship Id="rId19" Type="http://schemas.openxmlformats.org/officeDocument/2006/relationships/hyperlink" Target="https://paper.li/Frank_Strong/1569807652?edition_id=8d65b8c0-2393-11ea-9789-002590a5ba2d" TargetMode="External" /><Relationship Id="rId20" Type="http://schemas.openxmlformats.org/officeDocument/2006/relationships/hyperlink" Target="https://twitter.com/i/web/status/1208201775104372737" TargetMode="External" /><Relationship Id="rId21" Type="http://schemas.openxmlformats.org/officeDocument/2006/relationships/hyperlink" Target="https://unomaha.peopleadmin.com/postings/9572" TargetMode="External" /><Relationship Id="rId22" Type="http://schemas.openxmlformats.org/officeDocument/2006/relationships/hyperlink" Target="https://www.youtube.com/watch?v=fZNnIIxjkT0&amp;feature=youtu.be" TargetMode="External" /><Relationship Id="rId23" Type="http://schemas.openxmlformats.org/officeDocument/2006/relationships/hyperlink" Target="https://paper.li/1st4FrenchProp/1307296978?edition_id=3272d6e0-255b-11ea-a6f6-0cc47a0d15fd" TargetMode="External" /><Relationship Id="rId24" Type="http://schemas.openxmlformats.org/officeDocument/2006/relationships/table" Target="../tables/table14.xml" /><Relationship Id="rId25" Type="http://schemas.openxmlformats.org/officeDocument/2006/relationships/table" Target="../tables/table15.xml" /><Relationship Id="rId26" Type="http://schemas.openxmlformats.org/officeDocument/2006/relationships/table" Target="../tables/table16.xml" /><Relationship Id="rId27" Type="http://schemas.openxmlformats.org/officeDocument/2006/relationships/table" Target="../tables/table17.xml" /><Relationship Id="rId28" Type="http://schemas.openxmlformats.org/officeDocument/2006/relationships/table" Target="../tables/table18.xm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k87tYgdm2x" TargetMode="External" /><Relationship Id="rId2" Type="http://schemas.openxmlformats.org/officeDocument/2006/relationships/hyperlink" Target="https://t.co/ol1K3QeP3F" TargetMode="External" /><Relationship Id="rId3" Type="http://schemas.openxmlformats.org/officeDocument/2006/relationships/hyperlink" Target="https://t.co/ogUetxZX8J" TargetMode="External" /><Relationship Id="rId4" Type="http://schemas.openxmlformats.org/officeDocument/2006/relationships/hyperlink" Target="https://t.co/BMQsCYRyXL" TargetMode="External" /><Relationship Id="rId5" Type="http://schemas.openxmlformats.org/officeDocument/2006/relationships/hyperlink" Target="https://t.co/C0t8R0Wawg" TargetMode="External" /><Relationship Id="rId6" Type="http://schemas.openxmlformats.org/officeDocument/2006/relationships/hyperlink" Target="https://t.co/CfxAVeXDad" TargetMode="External" /><Relationship Id="rId7" Type="http://schemas.openxmlformats.org/officeDocument/2006/relationships/hyperlink" Target="https://t.co/SDZsM7YDhC" TargetMode="External" /><Relationship Id="rId8" Type="http://schemas.openxmlformats.org/officeDocument/2006/relationships/hyperlink" Target="https://t.co/48pFaJVRcr" TargetMode="External" /><Relationship Id="rId9" Type="http://schemas.openxmlformats.org/officeDocument/2006/relationships/hyperlink" Target="http://t.co/6xN9ocLaVN" TargetMode="External" /><Relationship Id="rId10" Type="http://schemas.openxmlformats.org/officeDocument/2006/relationships/hyperlink" Target="http://t.co/iPXRCgWOmM" TargetMode="External" /><Relationship Id="rId11" Type="http://schemas.openxmlformats.org/officeDocument/2006/relationships/hyperlink" Target="https://t.co/s5pxC2AyEC" TargetMode="External" /><Relationship Id="rId12" Type="http://schemas.openxmlformats.org/officeDocument/2006/relationships/hyperlink" Target="https://t.co/gYOOUKjeBT" TargetMode="External" /><Relationship Id="rId13" Type="http://schemas.openxmlformats.org/officeDocument/2006/relationships/hyperlink" Target="http://t.co/Q1ARj2UMn0" TargetMode="External" /><Relationship Id="rId14" Type="http://schemas.openxmlformats.org/officeDocument/2006/relationships/hyperlink" Target="https://t.co/eUJLtrtePs" TargetMode="External" /><Relationship Id="rId15" Type="http://schemas.openxmlformats.org/officeDocument/2006/relationships/hyperlink" Target="https://t.co/iSVTvX1MWa" TargetMode="External" /><Relationship Id="rId16" Type="http://schemas.openxmlformats.org/officeDocument/2006/relationships/hyperlink" Target="https://t.co/OMxB0x7xC5" TargetMode="External" /><Relationship Id="rId17" Type="http://schemas.openxmlformats.org/officeDocument/2006/relationships/hyperlink" Target="https://t.co/a6liZwpaJm" TargetMode="External" /><Relationship Id="rId18" Type="http://schemas.openxmlformats.org/officeDocument/2006/relationships/hyperlink" Target="https://t.co/sPqsSwBKtx" TargetMode="External" /><Relationship Id="rId19" Type="http://schemas.openxmlformats.org/officeDocument/2006/relationships/hyperlink" Target="https://t.co/RMkf7jACew" TargetMode="External" /><Relationship Id="rId20" Type="http://schemas.openxmlformats.org/officeDocument/2006/relationships/hyperlink" Target="https://t.co/uSnhFPEgog" TargetMode="External" /><Relationship Id="rId21" Type="http://schemas.openxmlformats.org/officeDocument/2006/relationships/hyperlink" Target="https://t.co/LBh7RnpObD" TargetMode="External" /><Relationship Id="rId22" Type="http://schemas.openxmlformats.org/officeDocument/2006/relationships/hyperlink" Target="https://t.co/TAXQpsHa5X" TargetMode="External" /><Relationship Id="rId23" Type="http://schemas.openxmlformats.org/officeDocument/2006/relationships/hyperlink" Target="https://t.co/aoSoFis7fW" TargetMode="External" /><Relationship Id="rId24" Type="http://schemas.openxmlformats.org/officeDocument/2006/relationships/hyperlink" Target="https://pbs.twimg.com/profile_banners/16329497/1505154736" TargetMode="External" /><Relationship Id="rId25" Type="http://schemas.openxmlformats.org/officeDocument/2006/relationships/hyperlink" Target="https://pbs.twimg.com/profile_banners/107470796/1511241499" TargetMode="External" /><Relationship Id="rId26" Type="http://schemas.openxmlformats.org/officeDocument/2006/relationships/hyperlink" Target="https://pbs.twimg.com/profile_banners/12006842/1559145689" TargetMode="External" /><Relationship Id="rId27" Type="http://schemas.openxmlformats.org/officeDocument/2006/relationships/hyperlink" Target="https://pbs.twimg.com/profile_banners/568238113/1530287506" TargetMode="External" /><Relationship Id="rId28" Type="http://schemas.openxmlformats.org/officeDocument/2006/relationships/hyperlink" Target="https://pbs.twimg.com/profile_banners/3229989565/1559324409" TargetMode="External" /><Relationship Id="rId29" Type="http://schemas.openxmlformats.org/officeDocument/2006/relationships/hyperlink" Target="https://pbs.twimg.com/profile_banners/16809032/1566422096" TargetMode="External" /><Relationship Id="rId30" Type="http://schemas.openxmlformats.org/officeDocument/2006/relationships/hyperlink" Target="https://pbs.twimg.com/profile_banners/2377200630/1525824099" TargetMode="External" /><Relationship Id="rId31" Type="http://schemas.openxmlformats.org/officeDocument/2006/relationships/hyperlink" Target="https://pbs.twimg.com/profile_banners/30418793/1567135567" TargetMode="External" /><Relationship Id="rId32" Type="http://schemas.openxmlformats.org/officeDocument/2006/relationships/hyperlink" Target="https://pbs.twimg.com/profile_banners/36553959/1550111280" TargetMode="External" /><Relationship Id="rId33" Type="http://schemas.openxmlformats.org/officeDocument/2006/relationships/hyperlink" Target="https://pbs.twimg.com/profile_banners/51241574/1568759398" TargetMode="External" /><Relationship Id="rId34" Type="http://schemas.openxmlformats.org/officeDocument/2006/relationships/hyperlink" Target="https://pbs.twimg.com/profile_banners/18462580/1467639021" TargetMode="External" /><Relationship Id="rId35" Type="http://schemas.openxmlformats.org/officeDocument/2006/relationships/hyperlink" Target="https://pbs.twimg.com/profile_banners/74974548/1356534002" TargetMode="External" /><Relationship Id="rId36" Type="http://schemas.openxmlformats.org/officeDocument/2006/relationships/hyperlink" Target="https://pbs.twimg.com/profile_banners/3031417939/1553543013" TargetMode="External" /><Relationship Id="rId37" Type="http://schemas.openxmlformats.org/officeDocument/2006/relationships/hyperlink" Target="https://pbs.twimg.com/profile_banners/747817906210103296/1568310729" TargetMode="External" /><Relationship Id="rId38" Type="http://schemas.openxmlformats.org/officeDocument/2006/relationships/hyperlink" Target="https://pbs.twimg.com/profile_banners/392394776/1546987060" TargetMode="External" /><Relationship Id="rId39" Type="http://schemas.openxmlformats.org/officeDocument/2006/relationships/hyperlink" Target="https://pbs.twimg.com/profile_banners/23845897/1576538346" TargetMode="External" /><Relationship Id="rId40" Type="http://schemas.openxmlformats.org/officeDocument/2006/relationships/hyperlink" Target="https://pbs.twimg.com/profile_banners/87606674/1405285356" TargetMode="External" /><Relationship Id="rId41" Type="http://schemas.openxmlformats.org/officeDocument/2006/relationships/hyperlink" Target="https://pbs.twimg.com/profile_banners/904269434/1470514338" TargetMode="External" /><Relationship Id="rId42" Type="http://schemas.openxmlformats.org/officeDocument/2006/relationships/hyperlink" Target="https://pbs.twimg.com/profile_banners/25073877/1560920145" TargetMode="External" /><Relationship Id="rId43" Type="http://schemas.openxmlformats.org/officeDocument/2006/relationships/hyperlink" Target="https://pbs.twimg.com/profile_banners/17035423/1575692909" TargetMode="External" /><Relationship Id="rId44" Type="http://schemas.openxmlformats.org/officeDocument/2006/relationships/hyperlink" Target="https://pbs.twimg.com/profile_banners/14372486/1508268919" TargetMode="External" /><Relationship Id="rId45" Type="http://schemas.openxmlformats.org/officeDocument/2006/relationships/hyperlink" Target="https://pbs.twimg.com/profile_banners/20562637/1545063807" TargetMode="External" /><Relationship Id="rId46" Type="http://schemas.openxmlformats.org/officeDocument/2006/relationships/hyperlink" Target="https://pbs.twimg.com/profile_banners/2401980110/1577120271" TargetMode="External" /><Relationship Id="rId47" Type="http://schemas.openxmlformats.org/officeDocument/2006/relationships/hyperlink" Target="https://pbs.twimg.com/profile_banners/2425151/1573576866" TargetMode="External" /><Relationship Id="rId48" Type="http://schemas.openxmlformats.org/officeDocument/2006/relationships/hyperlink" Target="https://pbs.twimg.com/profile_banners/783214/1556918042" TargetMode="External" /><Relationship Id="rId49" Type="http://schemas.openxmlformats.org/officeDocument/2006/relationships/hyperlink" Target="https://pbs.twimg.com/profile_banners/15481972/1504240365" TargetMode="External" /><Relationship Id="rId50" Type="http://schemas.openxmlformats.org/officeDocument/2006/relationships/hyperlink" Target="http://abs.twimg.com/images/themes/theme5/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4/bg.gif"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4/bg.gif" TargetMode="External" /><Relationship Id="rId55" Type="http://schemas.openxmlformats.org/officeDocument/2006/relationships/hyperlink" Target="http://abs.twimg.com/images/themes/theme14/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1/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9/bg.gif" TargetMode="External" /><Relationship Id="rId61" Type="http://schemas.openxmlformats.org/officeDocument/2006/relationships/hyperlink" Target="http://abs.twimg.com/images/themes/theme2/bg.gif" TargetMode="External" /><Relationship Id="rId62" Type="http://schemas.openxmlformats.org/officeDocument/2006/relationships/hyperlink" Target="http://abs.twimg.com/images/themes/theme15/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9/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0/bg.gif"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4/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8/bg.gif" TargetMode="External" /><Relationship Id="rId74" Type="http://schemas.openxmlformats.org/officeDocument/2006/relationships/hyperlink" Target="http://abs.twimg.com/images/themes/theme4/bg.gif" TargetMode="External" /><Relationship Id="rId75" Type="http://schemas.openxmlformats.org/officeDocument/2006/relationships/hyperlink" Target="http://pbs.twimg.com/profile_images/1210584255480381446/Tcle9vTK_normal.jpg" TargetMode="External" /><Relationship Id="rId76" Type="http://schemas.openxmlformats.org/officeDocument/2006/relationships/hyperlink" Target="http://pbs.twimg.com/profile_images/923243414425976832/GWZwBnhE_normal.jpg" TargetMode="External" /><Relationship Id="rId77" Type="http://schemas.openxmlformats.org/officeDocument/2006/relationships/hyperlink" Target="http://pbs.twimg.com/profile_images/912667889395798022/pMoB2qc8_normal.jpg" TargetMode="External" /><Relationship Id="rId78" Type="http://schemas.openxmlformats.org/officeDocument/2006/relationships/hyperlink" Target="http://pbs.twimg.com/profile_images/1012030097619017728/rCTTqK5h_normal.jpg" TargetMode="External" /><Relationship Id="rId79" Type="http://schemas.openxmlformats.org/officeDocument/2006/relationships/hyperlink" Target="http://pbs.twimg.com/profile_images/1184682731382476801/gpG8OzPi_normal.jpg" TargetMode="External" /><Relationship Id="rId80" Type="http://schemas.openxmlformats.org/officeDocument/2006/relationships/hyperlink" Target="http://pbs.twimg.com/profile_images/605784092236316673/Ps2_xsPf_normal.png" TargetMode="External" /><Relationship Id="rId81" Type="http://schemas.openxmlformats.org/officeDocument/2006/relationships/hyperlink" Target="http://pbs.twimg.com/profile_images/1087719846605979648/HRHFp3Nq_normal.jpg" TargetMode="External" /><Relationship Id="rId82" Type="http://schemas.openxmlformats.org/officeDocument/2006/relationships/hyperlink" Target="http://pbs.twimg.com/profile_images/1061744570344517633/fKDfFqhQ_normal.jpg" TargetMode="External" /><Relationship Id="rId83" Type="http://schemas.openxmlformats.org/officeDocument/2006/relationships/hyperlink" Target="http://pbs.twimg.com/profile_images/2761713408/6329c1d5a241ca23457c0db374bee56b_normal.jpeg" TargetMode="External" /><Relationship Id="rId84" Type="http://schemas.openxmlformats.org/officeDocument/2006/relationships/hyperlink" Target="http://pbs.twimg.com/profile_images/1662887890/michael_zeigle_m_normal.jpg" TargetMode="External" /><Relationship Id="rId85" Type="http://schemas.openxmlformats.org/officeDocument/2006/relationships/hyperlink" Target="http://pbs.twimg.com/profile_images/461964160838803457/8z9FImcv_normal.png" TargetMode="External" /><Relationship Id="rId86" Type="http://schemas.openxmlformats.org/officeDocument/2006/relationships/hyperlink" Target="http://pbs.twimg.com/profile_images/441630962049232896/7L5lKkEk_normal.jpeg" TargetMode="External" /><Relationship Id="rId87" Type="http://schemas.openxmlformats.org/officeDocument/2006/relationships/hyperlink" Target="http://pbs.twimg.com/profile_images/785310439/image-Munich_normal.jpg" TargetMode="External" /><Relationship Id="rId88" Type="http://schemas.openxmlformats.org/officeDocument/2006/relationships/hyperlink" Target="http://pbs.twimg.com/profile_images/1075867970994348035/wi1zfOCr_normal.jpg" TargetMode="External" /><Relationship Id="rId89" Type="http://schemas.openxmlformats.org/officeDocument/2006/relationships/hyperlink" Target="http://pbs.twimg.com/profile_images/1139245520986103808/Bdt1fEg-_normal.png" TargetMode="External" /><Relationship Id="rId90" Type="http://schemas.openxmlformats.org/officeDocument/2006/relationships/hyperlink" Target="http://pbs.twimg.com/profile_images/926199643653808129/eH1-K5vV_normal.jpg" TargetMode="External" /><Relationship Id="rId91" Type="http://schemas.openxmlformats.org/officeDocument/2006/relationships/hyperlink" Target="http://pbs.twimg.com/profile_images/955965724245159936/KBekBFwL_normal.jpg" TargetMode="External" /><Relationship Id="rId92" Type="http://schemas.openxmlformats.org/officeDocument/2006/relationships/hyperlink" Target="http://pbs.twimg.com/profile_images/849132774661308416/pa2Uplq1_normal.jpg" TargetMode="External" /><Relationship Id="rId93" Type="http://schemas.openxmlformats.org/officeDocument/2006/relationships/hyperlink" Target="http://pbs.twimg.com/profile_images/1177058258852470785/7b7ZPFkd_normal.jpg" TargetMode="External" /><Relationship Id="rId94" Type="http://schemas.openxmlformats.org/officeDocument/2006/relationships/hyperlink" Target="http://pbs.twimg.com/profile_images/874276197357596672/kUuht00m_normal.jpg" TargetMode="External" /><Relationship Id="rId95" Type="http://schemas.openxmlformats.org/officeDocument/2006/relationships/hyperlink" Target="http://pbs.twimg.com/profile_images/1085776914285903873/D2BnQ3vv_normal.jpg" TargetMode="External" /><Relationship Id="rId96" Type="http://schemas.openxmlformats.org/officeDocument/2006/relationships/hyperlink" Target="http://pbs.twimg.com/profile_images/655059892022022144/Pq3Q_1oU_normal.png" TargetMode="External" /><Relationship Id="rId97" Type="http://schemas.openxmlformats.org/officeDocument/2006/relationships/hyperlink" Target="http://pbs.twimg.com/profile_images/1199017286780231684/P_hQmsjg_normal.jpg" TargetMode="External" /><Relationship Id="rId98" Type="http://schemas.openxmlformats.org/officeDocument/2006/relationships/hyperlink" Target="http://pbs.twimg.com/profile_images/1204796287696064512/6TcDDSFu_normal.jpg" TargetMode="External" /><Relationship Id="rId99" Type="http://schemas.openxmlformats.org/officeDocument/2006/relationships/hyperlink" Target="http://pbs.twimg.com/profile_images/1197993406699491328/pGQT0vn__normal.jpg" TargetMode="External" /><Relationship Id="rId100" Type="http://schemas.openxmlformats.org/officeDocument/2006/relationships/hyperlink" Target="http://pbs.twimg.com/profile_images/1111729635610382336/_65QFl7B_normal.png" TargetMode="External" /><Relationship Id="rId101" Type="http://schemas.openxmlformats.org/officeDocument/2006/relationships/hyperlink" Target="http://pbs.twimg.com/profile_images/1058362382169210880/oaXJCe7C_normal.jpg" TargetMode="External" /><Relationship Id="rId102" Type="http://schemas.openxmlformats.org/officeDocument/2006/relationships/hyperlink" Target="https://twitter.com/kayodonnell" TargetMode="External" /><Relationship Id="rId103" Type="http://schemas.openxmlformats.org/officeDocument/2006/relationships/hyperlink" Target="https://twitter.com/communo" TargetMode="External" /><Relationship Id="rId104" Type="http://schemas.openxmlformats.org/officeDocument/2006/relationships/hyperlink" Target="https://twitter.com/jeremyhl" TargetMode="External" /><Relationship Id="rId105" Type="http://schemas.openxmlformats.org/officeDocument/2006/relationships/hyperlink" Target="https://twitter.com/j3ffmiller" TargetMode="External" /><Relationship Id="rId106" Type="http://schemas.openxmlformats.org/officeDocument/2006/relationships/hyperlink" Target="https://twitter.com/2020omaha" TargetMode="External" /><Relationship Id="rId107" Type="http://schemas.openxmlformats.org/officeDocument/2006/relationships/hyperlink" Target="https://twitter.com/baxterarena" TargetMode="External" /><Relationship Id="rId108" Type="http://schemas.openxmlformats.org/officeDocument/2006/relationships/hyperlink" Target="https://twitter.com/unomaha" TargetMode="External" /><Relationship Id="rId109" Type="http://schemas.openxmlformats.org/officeDocument/2006/relationships/hyperlink" Target="https://twitter.com/unosml" TargetMode="External" /><Relationship Id="rId110" Type="http://schemas.openxmlformats.org/officeDocument/2006/relationships/hyperlink" Target="https://twitter.com/larissagrace" TargetMode="External" /><Relationship Id="rId111" Type="http://schemas.openxmlformats.org/officeDocument/2006/relationships/hyperlink" Target="https://twitter.com/mikezeigle" TargetMode="External" /><Relationship Id="rId112" Type="http://schemas.openxmlformats.org/officeDocument/2006/relationships/hyperlink" Target="https://twitter.com/ap" TargetMode="External" /><Relationship Id="rId113" Type="http://schemas.openxmlformats.org/officeDocument/2006/relationships/hyperlink" Target="https://twitter.com/1st4frenchprop" TargetMode="External" /><Relationship Id="rId114" Type="http://schemas.openxmlformats.org/officeDocument/2006/relationships/hyperlink" Target="https://twitter.com/tseidemann" TargetMode="External" /><Relationship Id="rId115" Type="http://schemas.openxmlformats.org/officeDocument/2006/relationships/hyperlink" Target="https://twitter.com/twok_blog" TargetMode="External" /><Relationship Id="rId116" Type="http://schemas.openxmlformats.org/officeDocument/2006/relationships/hyperlink" Target="https://twitter.com/rajanikant3465" TargetMode="External" /><Relationship Id="rId117" Type="http://schemas.openxmlformats.org/officeDocument/2006/relationships/hyperlink" Target="https://twitter.com/unionmetrics" TargetMode="External" /><Relationship Id="rId118" Type="http://schemas.openxmlformats.org/officeDocument/2006/relationships/hyperlink" Target="https://twitter.com/meltwater" TargetMode="External" /><Relationship Id="rId119" Type="http://schemas.openxmlformats.org/officeDocument/2006/relationships/hyperlink" Target="https://twitter.com/nodexl" TargetMode="External" /><Relationship Id="rId120" Type="http://schemas.openxmlformats.org/officeDocument/2006/relationships/hyperlink" Target="https://twitter.com/jcruzalvarez26" TargetMode="External" /><Relationship Id="rId121" Type="http://schemas.openxmlformats.org/officeDocument/2006/relationships/hyperlink" Target="https://twitter.com/realdonaldtrump" TargetMode="External" /><Relationship Id="rId122" Type="http://schemas.openxmlformats.org/officeDocument/2006/relationships/hyperlink" Target="https://twitter.com/ccooke6685" TargetMode="External" /><Relationship Id="rId123" Type="http://schemas.openxmlformats.org/officeDocument/2006/relationships/hyperlink" Target="https://twitter.com/engadget" TargetMode="External" /><Relationship Id="rId124" Type="http://schemas.openxmlformats.org/officeDocument/2006/relationships/hyperlink" Target="https://twitter.com/businessinsider" TargetMode="External" /><Relationship Id="rId125" Type="http://schemas.openxmlformats.org/officeDocument/2006/relationships/hyperlink" Target="https://twitter.com/tiktok_us" TargetMode="External" /><Relationship Id="rId126" Type="http://schemas.openxmlformats.org/officeDocument/2006/relationships/hyperlink" Target="https://twitter.com/facebook" TargetMode="External" /><Relationship Id="rId127" Type="http://schemas.openxmlformats.org/officeDocument/2006/relationships/hyperlink" Target="https://twitter.com/twitter" TargetMode="External" /><Relationship Id="rId128" Type="http://schemas.openxmlformats.org/officeDocument/2006/relationships/hyperlink" Target="https://twitter.com/frank_strong" TargetMode="External" /><Relationship Id="rId129" Type="http://schemas.openxmlformats.org/officeDocument/2006/relationships/comments" Target="../comments2.xml" /><Relationship Id="rId130" Type="http://schemas.openxmlformats.org/officeDocument/2006/relationships/vmlDrawing" Target="../drawings/vmlDrawing2.vml" /><Relationship Id="rId131" Type="http://schemas.openxmlformats.org/officeDocument/2006/relationships/table" Target="../tables/table2.xml" /><Relationship Id="rId132" Type="http://schemas.openxmlformats.org/officeDocument/2006/relationships/drawing" Target="../drawings/drawing1.xml" /><Relationship Id="rId13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779"/>
  <sheetViews>
    <sheetView workbookViewId="0" topLeftCell="A1">
      <pane xSplit="2" ySplit="2" topLeftCell="C3" activePane="bottomRight" state="frozen"/>
      <selection pane="topRight" activeCell="C1" sqref="C1"/>
      <selection pane="bottomLeft" activeCell="A3" sqref="A3"/>
      <selection pane="bottomRight" activeCell="A2" sqref="A2:AJ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3.421875" style="0" bestFit="1" customWidth="1"/>
    <col min="22" max="22" width="14.421875" style="0" bestFit="1" customWidth="1"/>
    <col min="23" max="23" width="10.57421875" style="0" bestFit="1" customWidth="1"/>
    <col min="24" max="24" width="12.140625" style="0" bestFit="1" customWidth="1"/>
    <col min="25" max="25" width="11.57421875" style="0" bestFit="1" customWidth="1"/>
    <col min="26" max="26" width="13.57421875" style="0" bestFit="1" customWidth="1"/>
    <col min="27" max="27" width="14.421875" style="0" customWidth="1"/>
    <col min="28" max="28" width="21.7109375" style="0" bestFit="1" customWidth="1"/>
    <col min="29" max="29" width="27.00390625" style="0" bestFit="1" customWidth="1"/>
    <col min="30" max="30" width="22.57421875" style="0" bestFit="1" customWidth="1"/>
    <col min="31" max="31" width="28.00390625" style="0" bestFit="1" customWidth="1"/>
    <col min="32" max="32" width="28.7109375" style="0" bestFit="1" customWidth="1"/>
    <col min="33" max="33" width="33.140625" style="0" bestFit="1" customWidth="1"/>
    <col min="34" max="34" width="18.140625" style="0" bestFit="1" customWidth="1"/>
    <col min="35" max="35" width="22.28125" style="0" bestFit="1" customWidth="1"/>
    <col min="36" max="36" width="15.14062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210</v>
      </c>
      <c r="AB2" s="52" t="s">
        <v>318</v>
      </c>
      <c r="AC2" s="52" t="s">
        <v>319</v>
      </c>
      <c r="AD2" s="52" t="s">
        <v>320</v>
      </c>
      <c r="AE2" s="52" t="s">
        <v>321</v>
      </c>
      <c r="AF2" s="52" t="s">
        <v>322</v>
      </c>
      <c r="AG2" s="52" t="s">
        <v>323</v>
      </c>
      <c r="AH2" s="52" t="s">
        <v>324</v>
      </c>
      <c r="AI2" s="52" t="s">
        <v>325</v>
      </c>
      <c r="AJ2" s="52" t="s">
        <v>326</v>
      </c>
      <c r="AK2" s="13" t="s">
        <v>377</v>
      </c>
      <c r="AL2" s="13" t="s">
        <v>378</v>
      </c>
      <c r="AM2" s="13" t="s">
        <v>379</v>
      </c>
      <c r="AN2" s="13" t="s">
        <v>380</v>
      </c>
      <c r="AO2" s="13" t="s">
        <v>381</v>
      </c>
      <c r="AP2" s="13" t="s">
        <v>382</v>
      </c>
      <c r="AQ2" s="13" t="s">
        <v>298</v>
      </c>
      <c r="AR2" s="13" t="s">
        <v>383</v>
      </c>
      <c r="AS2" s="13" t="s">
        <v>384</v>
      </c>
      <c r="AT2" s="13" t="s">
        <v>385</v>
      </c>
      <c r="AU2" s="13" t="s">
        <v>386</v>
      </c>
      <c r="AV2" s="13" t="s">
        <v>387</v>
      </c>
      <c r="AW2" s="13" t="s">
        <v>388</v>
      </c>
      <c r="AX2" s="13" t="s">
        <v>389</v>
      </c>
      <c r="AY2" s="13" t="s">
        <v>390</v>
      </c>
      <c r="AZ2" s="13" t="s">
        <v>391</v>
      </c>
      <c r="BA2" s="13" t="s">
        <v>392</v>
      </c>
      <c r="BB2" s="13" t="s">
        <v>393</v>
      </c>
      <c r="BC2" s="13" t="s">
        <v>394</v>
      </c>
      <c r="BD2" s="13" t="s">
        <v>395</v>
      </c>
      <c r="BE2" s="13" t="s">
        <v>396</v>
      </c>
      <c r="BF2" s="13" t="s">
        <v>397</v>
      </c>
      <c r="BG2" s="13" t="s">
        <v>398</v>
      </c>
      <c r="BH2" s="13" t="s">
        <v>399</v>
      </c>
      <c r="BI2" s="13" t="s">
        <v>400</v>
      </c>
      <c r="BJ2" s="13" t="s">
        <v>401</v>
      </c>
      <c r="BK2" s="13" t="s">
        <v>759</v>
      </c>
      <c r="BL2" s="13" t="s">
        <v>760</v>
      </c>
    </row>
    <row r="3" spans="1:64" ht="15" customHeight="1">
      <c r="A3" s="62" t="s">
        <v>402</v>
      </c>
      <c r="B3" s="62" t="s">
        <v>363</v>
      </c>
      <c r="C3" s="63" t="s">
        <v>273</v>
      </c>
      <c r="D3" s="64">
        <v>5</v>
      </c>
      <c r="E3" s="65" t="s">
        <v>132</v>
      </c>
      <c r="F3" s="66">
        <v>16</v>
      </c>
      <c r="G3" s="63"/>
      <c r="H3" s="67"/>
      <c r="I3" s="68"/>
      <c r="J3" s="68"/>
      <c r="K3" s="34" t="s">
        <v>65</v>
      </c>
      <c r="L3" s="69">
        <v>3</v>
      </c>
      <c r="M3" s="69"/>
      <c r="N3" s="70"/>
      <c r="O3" s="76" t="s">
        <v>195</v>
      </c>
      <c r="P3" s="78">
        <v>43818.96670138889</v>
      </c>
      <c r="Q3" s="76" t="s">
        <v>421</v>
      </c>
      <c r="R3" s="81" t="s">
        <v>453</v>
      </c>
      <c r="S3" s="76" t="s">
        <v>471</v>
      </c>
      <c r="T3" s="76" t="s">
        <v>476</v>
      </c>
      <c r="U3" s="78">
        <v>43818.96670138889</v>
      </c>
      <c r="V3" s="81" t="s">
        <v>495</v>
      </c>
      <c r="W3" s="76"/>
      <c r="X3" s="76"/>
      <c r="Y3" s="83" t="s">
        <v>532</v>
      </c>
      <c r="Z3" s="83"/>
      <c r="AA3" s="76">
        <v>1</v>
      </c>
      <c r="AB3" s="48"/>
      <c r="AC3" s="49"/>
      <c r="AD3" s="48"/>
      <c r="AE3" s="49"/>
      <c r="AF3" s="48"/>
      <c r="AG3" s="49"/>
      <c r="AH3" s="48"/>
      <c r="AI3" s="49"/>
      <c r="AJ3" s="48"/>
      <c r="AK3" s="76"/>
      <c r="AL3" s="81" t="s">
        <v>484</v>
      </c>
      <c r="AM3" s="76" t="b">
        <v>0</v>
      </c>
      <c r="AN3" s="76">
        <v>0</v>
      </c>
      <c r="AO3" s="83" t="s">
        <v>288</v>
      </c>
      <c r="AP3" s="76" t="b">
        <v>0</v>
      </c>
      <c r="AQ3" s="76" t="s">
        <v>291</v>
      </c>
      <c r="AR3" s="76"/>
      <c r="AS3" s="83" t="s">
        <v>288</v>
      </c>
      <c r="AT3" s="76" t="b">
        <v>0</v>
      </c>
      <c r="AU3" s="76">
        <v>2</v>
      </c>
      <c r="AV3" s="83" t="s">
        <v>541</v>
      </c>
      <c r="AW3" s="76" t="s">
        <v>573</v>
      </c>
      <c r="AX3" s="76" t="b">
        <v>0</v>
      </c>
      <c r="AY3" s="83" t="s">
        <v>541</v>
      </c>
      <c r="AZ3" s="76" t="s">
        <v>185</v>
      </c>
      <c r="BA3" s="76">
        <v>0</v>
      </c>
      <c r="BB3" s="76">
        <v>0</v>
      </c>
      <c r="BC3" s="76"/>
      <c r="BD3" s="76"/>
      <c r="BE3" s="76"/>
      <c r="BF3" s="76"/>
      <c r="BG3" s="76"/>
      <c r="BH3" s="76"/>
      <c r="BI3" s="76"/>
      <c r="BJ3" s="76"/>
      <c r="BK3" s="76" t="str">
        <f>REPLACE(INDEX(GroupVertices[Group],MATCH(Edges[[#This Row],[Vertex 1]],GroupVertices[Vertex],0)),1,1,"")</f>
        <v>2</v>
      </c>
      <c r="BL3" s="76" t="str">
        <f>REPLACE(INDEX(GroupVertices[Group],MATCH(Edges[[#This Row],[Vertex 2]],GroupVertices[Vertex],0)),1,1,"")</f>
        <v>2</v>
      </c>
    </row>
    <row r="4" spans="1:64" ht="15" customHeight="1">
      <c r="A4" s="62" t="s">
        <v>402</v>
      </c>
      <c r="B4" s="62" t="s">
        <v>329</v>
      </c>
      <c r="C4" s="63" t="s">
        <v>273</v>
      </c>
      <c r="D4" s="64">
        <v>5</v>
      </c>
      <c r="E4" s="65" t="s">
        <v>132</v>
      </c>
      <c r="F4" s="66">
        <v>16</v>
      </c>
      <c r="G4" s="63"/>
      <c r="H4" s="67"/>
      <c r="I4" s="68"/>
      <c r="J4" s="68"/>
      <c r="K4" s="34" t="s">
        <v>65</v>
      </c>
      <c r="L4" s="75">
        <v>4</v>
      </c>
      <c r="M4" s="75"/>
      <c r="N4" s="70"/>
      <c r="O4" s="77" t="s">
        <v>195</v>
      </c>
      <c r="P4" s="79">
        <v>43818.96670138889</v>
      </c>
      <c r="Q4" s="77" t="s">
        <v>421</v>
      </c>
      <c r="R4" s="82" t="s">
        <v>453</v>
      </c>
      <c r="S4" s="77" t="s">
        <v>471</v>
      </c>
      <c r="T4" s="77" t="s">
        <v>476</v>
      </c>
      <c r="U4" s="79">
        <v>43818.96670138889</v>
      </c>
      <c r="V4" s="82" t="s">
        <v>495</v>
      </c>
      <c r="W4" s="77"/>
      <c r="X4" s="77"/>
      <c r="Y4" s="80" t="s">
        <v>532</v>
      </c>
      <c r="Z4" s="77"/>
      <c r="AA4" s="108">
        <v>1</v>
      </c>
      <c r="AB4" s="48">
        <v>0</v>
      </c>
      <c r="AC4" s="49">
        <v>0</v>
      </c>
      <c r="AD4" s="48">
        <v>0</v>
      </c>
      <c r="AE4" s="49">
        <v>0</v>
      </c>
      <c r="AF4" s="48">
        <v>0</v>
      </c>
      <c r="AG4" s="49">
        <v>0</v>
      </c>
      <c r="AH4" s="48">
        <v>16</v>
      </c>
      <c r="AI4" s="49">
        <v>100</v>
      </c>
      <c r="AJ4" s="48">
        <v>16</v>
      </c>
      <c r="AK4" s="77"/>
      <c r="AL4" s="82" t="s">
        <v>484</v>
      </c>
      <c r="AM4" s="77" t="b">
        <v>0</v>
      </c>
      <c r="AN4" s="77">
        <v>0</v>
      </c>
      <c r="AO4" s="80" t="s">
        <v>288</v>
      </c>
      <c r="AP4" s="77" t="b">
        <v>0</v>
      </c>
      <c r="AQ4" s="77" t="s">
        <v>291</v>
      </c>
      <c r="AR4" s="77"/>
      <c r="AS4" s="80" t="s">
        <v>288</v>
      </c>
      <c r="AT4" s="77" t="b">
        <v>0</v>
      </c>
      <c r="AU4" s="77">
        <v>2</v>
      </c>
      <c r="AV4" s="80" t="s">
        <v>541</v>
      </c>
      <c r="AW4" s="77" t="s">
        <v>573</v>
      </c>
      <c r="AX4" s="77" t="b">
        <v>0</v>
      </c>
      <c r="AY4" s="80" t="s">
        <v>541</v>
      </c>
      <c r="AZ4" s="77" t="s">
        <v>185</v>
      </c>
      <c r="BA4" s="77">
        <v>0</v>
      </c>
      <c r="BB4" s="77">
        <v>0</v>
      </c>
      <c r="BC4" s="77"/>
      <c r="BD4" s="77"/>
      <c r="BE4" s="77"/>
      <c r="BF4" s="77"/>
      <c r="BG4" s="77"/>
      <c r="BH4" s="77"/>
      <c r="BI4" s="77"/>
      <c r="BJ4" s="77"/>
      <c r="BK4" s="76" t="str">
        <f>REPLACE(INDEX(GroupVertices[Group],MATCH(Edges[[#This Row],[Vertex 1]],GroupVertices[Vertex],0)),1,1,"")</f>
        <v>2</v>
      </c>
      <c r="BL4" s="76" t="str">
        <f>REPLACE(INDEX(GroupVertices[Group],MATCH(Edges[[#This Row],[Vertex 2]],GroupVertices[Vertex],0)),1,1,"")</f>
        <v>1</v>
      </c>
    </row>
    <row r="5" spans="1:64" ht="15">
      <c r="A5" s="62" t="s">
        <v>403</v>
      </c>
      <c r="B5" s="62" t="s">
        <v>329</v>
      </c>
      <c r="C5" s="63" t="s">
        <v>273</v>
      </c>
      <c r="D5" s="64">
        <v>5</v>
      </c>
      <c r="E5" s="65" t="s">
        <v>132</v>
      </c>
      <c r="F5" s="66">
        <v>16</v>
      </c>
      <c r="G5" s="63"/>
      <c r="H5" s="67"/>
      <c r="I5" s="68"/>
      <c r="J5" s="68"/>
      <c r="K5" s="34" t="s">
        <v>65</v>
      </c>
      <c r="L5" s="75">
        <v>5</v>
      </c>
      <c r="M5" s="75"/>
      <c r="N5" s="70"/>
      <c r="O5" s="77" t="s">
        <v>287</v>
      </c>
      <c r="P5" s="79">
        <v>43819.616423611114</v>
      </c>
      <c r="Q5" s="77" t="s">
        <v>422</v>
      </c>
      <c r="R5" s="82" t="s">
        <v>454</v>
      </c>
      <c r="S5" s="77" t="s">
        <v>289</v>
      </c>
      <c r="T5" s="77"/>
      <c r="U5" s="79">
        <v>43819.616423611114</v>
      </c>
      <c r="V5" s="82" t="s">
        <v>496</v>
      </c>
      <c r="W5" s="77"/>
      <c r="X5" s="77"/>
      <c r="Y5" s="80" t="s">
        <v>533</v>
      </c>
      <c r="Z5" s="80" t="s">
        <v>564</v>
      </c>
      <c r="AA5" s="108">
        <v>1</v>
      </c>
      <c r="AB5" s="48">
        <v>0</v>
      </c>
      <c r="AC5" s="49">
        <v>0</v>
      </c>
      <c r="AD5" s="48">
        <v>0</v>
      </c>
      <c r="AE5" s="49">
        <v>0</v>
      </c>
      <c r="AF5" s="48">
        <v>0</v>
      </c>
      <c r="AG5" s="49">
        <v>0</v>
      </c>
      <c r="AH5" s="48">
        <v>21</v>
      </c>
      <c r="AI5" s="49">
        <v>100</v>
      </c>
      <c r="AJ5" s="48">
        <v>21</v>
      </c>
      <c r="AK5" s="77"/>
      <c r="AL5" s="82" t="s">
        <v>485</v>
      </c>
      <c r="AM5" s="77" t="b">
        <v>0</v>
      </c>
      <c r="AN5" s="77">
        <v>0</v>
      </c>
      <c r="AO5" s="80" t="s">
        <v>570</v>
      </c>
      <c r="AP5" s="77" t="b">
        <v>0</v>
      </c>
      <c r="AQ5" s="77" t="s">
        <v>291</v>
      </c>
      <c r="AR5" s="77"/>
      <c r="AS5" s="80" t="s">
        <v>288</v>
      </c>
      <c r="AT5" s="77" t="b">
        <v>0</v>
      </c>
      <c r="AU5" s="77">
        <v>0</v>
      </c>
      <c r="AV5" s="80" t="s">
        <v>288</v>
      </c>
      <c r="AW5" s="77" t="s">
        <v>574</v>
      </c>
      <c r="AX5" s="77" t="b">
        <v>1</v>
      </c>
      <c r="AY5" s="80" t="s">
        <v>564</v>
      </c>
      <c r="AZ5" s="77" t="s">
        <v>185</v>
      </c>
      <c r="BA5" s="77">
        <v>0</v>
      </c>
      <c r="BB5" s="77">
        <v>0</v>
      </c>
      <c r="BC5" s="77"/>
      <c r="BD5" s="77"/>
      <c r="BE5" s="77"/>
      <c r="BF5" s="77"/>
      <c r="BG5" s="77"/>
      <c r="BH5" s="77"/>
      <c r="BI5" s="77"/>
      <c r="BJ5" s="77"/>
      <c r="BK5" s="76" t="str">
        <f>REPLACE(INDEX(GroupVertices[Group],MATCH(Edges[[#This Row],[Vertex 1]],GroupVertices[Vertex],0)),1,1,"")</f>
        <v>1</v>
      </c>
      <c r="BL5" s="76" t="str">
        <f>REPLACE(INDEX(GroupVertices[Group],MATCH(Edges[[#This Row],[Vertex 2]],GroupVertices[Vertex],0)),1,1,"")</f>
        <v>1</v>
      </c>
    </row>
    <row r="6" spans="1:64" ht="15">
      <c r="A6" s="62" t="s">
        <v>404</v>
      </c>
      <c r="B6" s="62" t="s">
        <v>410</v>
      </c>
      <c r="C6" s="63" t="s">
        <v>273</v>
      </c>
      <c r="D6" s="64">
        <v>5</v>
      </c>
      <c r="E6" s="65" t="s">
        <v>132</v>
      </c>
      <c r="F6" s="66">
        <v>16</v>
      </c>
      <c r="G6" s="63"/>
      <c r="H6" s="67"/>
      <c r="I6" s="68"/>
      <c r="J6" s="68"/>
      <c r="K6" s="34" t="s">
        <v>65</v>
      </c>
      <c r="L6" s="75">
        <v>6</v>
      </c>
      <c r="M6" s="75"/>
      <c r="N6" s="70"/>
      <c r="O6" s="77" t="s">
        <v>195</v>
      </c>
      <c r="P6" s="79">
        <v>43819.660162037035</v>
      </c>
      <c r="Q6" s="77" t="s">
        <v>423</v>
      </c>
      <c r="R6" s="77"/>
      <c r="S6" s="77"/>
      <c r="T6" s="77" t="s">
        <v>477</v>
      </c>
      <c r="U6" s="79">
        <v>43819.660162037035</v>
      </c>
      <c r="V6" s="82" t="s">
        <v>497</v>
      </c>
      <c r="W6" s="77"/>
      <c r="X6" s="77"/>
      <c r="Y6" s="80" t="s">
        <v>534</v>
      </c>
      <c r="Z6" s="77"/>
      <c r="AA6" s="108">
        <v>1</v>
      </c>
      <c r="AB6" s="48"/>
      <c r="AC6" s="49"/>
      <c r="AD6" s="48"/>
      <c r="AE6" s="49"/>
      <c r="AF6" s="48"/>
      <c r="AG6" s="49"/>
      <c r="AH6" s="48"/>
      <c r="AI6" s="49"/>
      <c r="AJ6" s="48"/>
      <c r="AK6" s="82" t="s">
        <v>483</v>
      </c>
      <c r="AL6" s="82" t="s">
        <v>483</v>
      </c>
      <c r="AM6" s="77" t="b">
        <v>0</v>
      </c>
      <c r="AN6" s="77">
        <v>0</v>
      </c>
      <c r="AO6" s="80" t="s">
        <v>288</v>
      </c>
      <c r="AP6" s="77" t="b">
        <v>0</v>
      </c>
      <c r="AQ6" s="77" t="s">
        <v>291</v>
      </c>
      <c r="AR6" s="77"/>
      <c r="AS6" s="80" t="s">
        <v>288</v>
      </c>
      <c r="AT6" s="77" t="b">
        <v>0</v>
      </c>
      <c r="AU6" s="77">
        <v>3</v>
      </c>
      <c r="AV6" s="80" t="s">
        <v>535</v>
      </c>
      <c r="AW6" s="77" t="s">
        <v>575</v>
      </c>
      <c r="AX6" s="77" t="b">
        <v>0</v>
      </c>
      <c r="AY6" s="80" t="s">
        <v>535</v>
      </c>
      <c r="AZ6" s="77" t="s">
        <v>185</v>
      </c>
      <c r="BA6" s="77">
        <v>0</v>
      </c>
      <c r="BB6" s="77">
        <v>0</v>
      </c>
      <c r="BC6" s="77"/>
      <c r="BD6" s="77"/>
      <c r="BE6" s="77"/>
      <c r="BF6" s="77"/>
      <c r="BG6" s="77"/>
      <c r="BH6" s="77"/>
      <c r="BI6" s="77"/>
      <c r="BJ6" s="77"/>
      <c r="BK6" s="76" t="str">
        <f>REPLACE(INDEX(GroupVertices[Group],MATCH(Edges[[#This Row],[Vertex 1]],GroupVertices[Vertex],0)),1,1,"")</f>
        <v>2</v>
      </c>
      <c r="BL6" s="76" t="str">
        <f>REPLACE(INDEX(GroupVertices[Group],MATCH(Edges[[#This Row],[Vertex 2]],GroupVertices[Vertex],0)),1,1,"")</f>
        <v>2</v>
      </c>
    </row>
    <row r="7" spans="1:64" ht="15">
      <c r="A7" s="62" t="s">
        <v>404</v>
      </c>
      <c r="B7" s="62" t="s">
        <v>330</v>
      </c>
      <c r="C7" s="63" t="s">
        <v>273</v>
      </c>
      <c r="D7" s="64">
        <v>5</v>
      </c>
      <c r="E7" s="65" t="s">
        <v>132</v>
      </c>
      <c r="F7" s="66">
        <v>16</v>
      </c>
      <c r="G7" s="63"/>
      <c r="H7" s="67"/>
      <c r="I7" s="68"/>
      <c r="J7" s="68"/>
      <c r="K7" s="34" t="s">
        <v>65</v>
      </c>
      <c r="L7" s="75">
        <v>7</v>
      </c>
      <c r="M7" s="75"/>
      <c r="N7" s="70"/>
      <c r="O7" s="77" t="s">
        <v>195</v>
      </c>
      <c r="P7" s="79">
        <v>43819.660162037035</v>
      </c>
      <c r="Q7" s="77" t="s">
        <v>423</v>
      </c>
      <c r="R7" s="77"/>
      <c r="S7" s="77"/>
      <c r="T7" s="77" t="s">
        <v>477</v>
      </c>
      <c r="U7" s="79">
        <v>43819.660162037035</v>
      </c>
      <c r="V7" s="82" t="s">
        <v>497</v>
      </c>
      <c r="W7" s="77"/>
      <c r="X7" s="77"/>
      <c r="Y7" s="80" t="s">
        <v>534</v>
      </c>
      <c r="Z7" s="77"/>
      <c r="AA7" s="108">
        <v>1</v>
      </c>
      <c r="AB7" s="48"/>
      <c r="AC7" s="49"/>
      <c r="AD7" s="48"/>
      <c r="AE7" s="49"/>
      <c r="AF7" s="48"/>
      <c r="AG7" s="49"/>
      <c r="AH7" s="48"/>
      <c r="AI7" s="49"/>
      <c r="AJ7" s="48"/>
      <c r="AK7" s="82" t="s">
        <v>483</v>
      </c>
      <c r="AL7" s="82" t="s">
        <v>483</v>
      </c>
      <c r="AM7" s="77" t="b">
        <v>0</v>
      </c>
      <c r="AN7" s="77">
        <v>0</v>
      </c>
      <c r="AO7" s="80" t="s">
        <v>288</v>
      </c>
      <c r="AP7" s="77" t="b">
        <v>0</v>
      </c>
      <c r="AQ7" s="77" t="s">
        <v>291</v>
      </c>
      <c r="AR7" s="77"/>
      <c r="AS7" s="80" t="s">
        <v>288</v>
      </c>
      <c r="AT7" s="77" t="b">
        <v>0</v>
      </c>
      <c r="AU7" s="77">
        <v>3</v>
      </c>
      <c r="AV7" s="80" t="s">
        <v>535</v>
      </c>
      <c r="AW7" s="77" t="s">
        <v>575</v>
      </c>
      <c r="AX7" s="77" t="b">
        <v>0</v>
      </c>
      <c r="AY7" s="80" t="s">
        <v>535</v>
      </c>
      <c r="AZ7" s="77" t="s">
        <v>185</v>
      </c>
      <c r="BA7" s="77">
        <v>0</v>
      </c>
      <c r="BB7" s="77">
        <v>0</v>
      </c>
      <c r="BC7" s="77"/>
      <c r="BD7" s="77"/>
      <c r="BE7" s="77"/>
      <c r="BF7" s="77"/>
      <c r="BG7" s="77"/>
      <c r="BH7" s="77"/>
      <c r="BI7" s="77"/>
      <c r="BJ7" s="77"/>
      <c r="BK7" s="76" t="str">
        <f>REPLACE(INDEX(GroupVertices[Group],MATCH(Edges[[#This Row],[Vertex 1]],GroupVertices[Vertex],0)),1,1,"")</f>
        <v>2</v>
      </c>
      <c r="BL7" s="76" t="str">
        <f>REPLACE(INDEX(GroupVertices[Group],MATCH(Edges[[#This Row],[Vertex 2]],GroupVertices[Vertex],0)),1,1,"")</f>
        <v>2</v>
      </c>
    </row>
    <row r="8" spans="1:64" ht="15">
      <c r="A8" s="62" t="s">
        <v>404</v>
      </c>
      <c r="B8" s="62" t="s">
        <v>361</v>
      </c>
      <c r="C8" s="63" t="s">
        <v>273</v>
      </c>
      <c r="D8" s="64">
        <v>5</v>
      </c>
      <c r="E8" s="65" t="s">
        <v>132</v>
      </c>
      <c r="F8" s="66">
        <v>16</v>
      </c>
      <c r="G8" s="63"/>
      <c r="H8" s="67"/>
      <c r="I8" s="68"/>
      <c r="J8" s="68"/>
      <c r="K8" s="34" t="s">
        <v>65</v>
      </c>
      <c r="L8" s="75">
        <v>8</v>
      </c>
      <c r="M8" s="75"/>
      <c r="N8" s="70"/>
      <c r="O8" s="77" t="s">
        <v>195</v>
      </c>
      <c r="P8" s="79">
        <v>43819.660162037035</v>
      </c>
      <c r="Q8" s="77" t="s">
        <v>423</v>
      </c>
      <c r="R8" s="77"/>
      <c r="S8" s="77"/>
      <c r="T8" s="77" t="s">
        <v>477</v>
      </c>
      <c r="U8" s="79">
        <v>43819.660162037035</v>
      </c>
      <c r="V8" s="82" t="s">
        <v>497</v>
      </c>
      <c r="W8" s="77"/>
      <c r="X8" s="77"/>
      <c r="Y8" s="80" t="s">
        <v>534</v>
      </c>
      <c r="Z8" s="77"/>
      <c r="AA8" s="108">
        <v>1</v>
      </c>
      <c r="AB8" s="48">
        <v>0</v>
      </c>
      <c r="AC8" s="49">
        <v>0</v>
      </c>
      <c r="AD8" s="48">
        <v>0</v>
      </c>
      <c r="AE8" s="49">
        <v>0</v>
      </c>
      <c r="AF8" s="48">
        <v>0</v>
      </c>
      <c r="AG8" s="49">
        <v>0</v>
      </c>
      <c r="AH8" s="48">
        <v>11</v>
      </c>
      <c r="AI8" s="49">
        <v>100</v>
      </c>
      <c r="AJ8" s="48">
        <v>11</v>
      </c>
      <c r="AK8" s="82" t="s">
        <v>483</v>
      </c>
      <c r="AL8" s="82" t="s">
        <v>483</v>
      </c>
      <c r="AM8" s="77" t="b">
        <v>0</v>
      </c>
      <c r="AN8" s="77">
        <v>0</v>
      </c>
      <c r="AO8" s="80" t="s">
        <v>288</v>
      </c>
      <c r="AP8" s="77" t="b">
        <v>0</v>
      </c>
      <c r="AQ8" s="77" t="s">
        <v>291</v>
      </c>
      <c r="AR8" s="77"/>
      <c r="AS8" s="80" t="s">
        <v>288</v>
      </c>
      <c r="AT8" s="77" t="b">
        <v>0</v>
      </c>
      <c r="AU8" s="77">
        <v>3</v>
      </c>
      <c r="AV8" s="80" t="s">
        <v>535</v>
      </c>
      <c r="AW8" s="77" t="s">
        <v>575</v>
      </c>
      <c r="AX8" s="77" t="b">
        <v>0</v>
      </c>
      <c r="AY8" s="80" t="s">
        <v>535</v>
      </c>
      <c r="AZ8" s="77" t="s">
        <v>185</v>
      </c>
      <c r="BA8" s="77">
        <v>0</v>
      </c>
      <c r="BB8" s="77">
        <v>0</v>
      </c>
      <c r="BC8" s="77"/>
      <c r="BD8" s="77"/>
      <c r="BE8" s="77"/>
      <c r="BF8" s="77"/>
      <c r="BG8" s="77"/>
      <c r="BH8" s="77"/>
      <c r="BI8" s="77"/>
      <c r="BJ8" s="77"/>
      <c r="BK8" s="76" t="str">
        <f>REPLACE(INDEX(GroupVertices[Group],MATCH(Edges[[#This Row],[Vertex 1]],GroupVertices[Vertex],0)),1,1,"")</f>
        <v>2</v>
      </c>
      <c r="BL8" s="76" t="str">
        <f>REPLACE(INDEX(GroupVertices[Group],MATCH(Edges[[#This Row],[Vertex 2]],GroupVertices[Vertex],0)),1,1,"")</f>
        <v>2</v>
      </c>
    </row>
    <row r="9" spans="1:64" ht="15">
      <c r="A9" s="62" t="s">
        <v>404</v>
      </c>
      <c r="B9" s="62" t="s">
        <v>363</v>
      </c>
      <c r="C9" s="63" t="s">
        <v>273</v>
      </c>
      <c r="D9" s="64">
        <v>5</v>
      </c>
      <c r="E9" s="65" t="s">
        <v>132</v>
      </c>
      <c r="F9" s="66">
        <v>16</v>
      </c>
      <c r="G9" s="63"/>
      <c r="H9" s="67"/>
      <c r="I9" s="68"/>
      <c r="J9" s="68"/>
      <c r="K9" s="34" t="s">
        <v>65</v>
      </c>
      <c r="L9" s="75">
        <v>9</v>
      </c>
      <c r="M9" s="75"/>
      <c r="N9" s="70"/>
      <c r="O9" s="77" t="s">
        <v>195</v>
      </c>
      <c r="P9" s="79">
        <v>43819.660162037035</v>
      </c>
      <c r="Q9" s="77" t="s">
        <v>423</v>
      </c>
      <c r="R9" s="77"/>
      <c r="S9" s="77"/>
      <c r="T9" s="77" t="s">
        <v>477</v>
      </c>
      <c r="U9" s="79">
        <v>43819.660162037035</v>
      </c>
      <c r="V9" s="82" t="s">
        <v>497</v>
      </c>
      <c r="W9" s="77"/>
      <c r="X9" s="77"/>
      <c r="Y9" s="80" t="s">
        <v>534</v>
      </c>
      <c r="Z9" s="77"/>
      <c r="AA9" s="108">
        <v>1</v>
      </c>
      <c r="AB9" s="48"/>
      <c r="AC9" s="49"/>
      <c r="AD9" s="48"/>
      <c r="AE9" s="49"/>
      <c r="AF9" s="48"/>
      <c r="AG9" s="49"/>
      <c r="AH9" s="48"/>
      <c r="AI9" s="49"/>
      <c r="AJ9" s="48"/>
      <c r="AK9" s="82" t="s">
        <v>483</v>
      </c>
      <c r="AL9" s="82" t="s">
        <v>483</v>
      </c>
      <c r="AM9" s="77" t="b">
        <v>0</v>
      </c>
      <c r="AN9" s="77">
        <v>0</v>
      </c>
      <c r="AO9" s="80" t="s">
        <v>288</v>
      </c>
      <c r="AP9" s="77" t="b">
        <v>0</v>
      </c>
      <c r="AQ9" s="77" t="s">
        <v>291</v>
      </c>
      <c r="AR9" s="77"/>
      <c r="AS9" s="80" t="s">
        <v>288</v>
      </c>
      <c r="AT9" s="77" t="b">
        <v>0</v>
      </c>
      <c r="AU9" s="77">
        <v>3</v>
      </c>
      <c r="AV9" s="80" t="s">
        <v>535</v>
      </c>
      <c r="AW9" s="77" t="s">
        <v>575</v>
      </c>
      <c r="AX9" s="77" t="b">
        <v>0</v>
      </c>
      <c r="AY9" s="80" t="s">
        <v>535</v>
      </c>
      <c r="AZ9" s="77" t="s">
        <v>185</v>
      </c>
      <c r="BA9" s="77">
        <v>0</v>
      </c>
      <c r="BB9" s="77">
        <v>0</v>
      </c>
      <c r="BC9" s="77"/>
      <c r="BD9" s="77"/>
      <c r="BE9" s="77"/>
      <c r="BF9" s="77"/>
      <c r="BG9" s="77"/>
      <c r="BH9" s="77"/>
      <c r="BI9" s="77"/>
      <c r="BJ9" s="77"/>
      <c r="BK9" s="76" t="str">
        <f>REPLACE(INDEX(GroupVertices[Group],MATCH(Edges[[#This Row],[Vertex 1]],GroupVertices[Vertex],0)),1,1,"")</f>
        <v>2</v>
      </c>
      <c r="BL9" s="76" t="str">
        <f>REPLACE(INDEX(GroupVertices[Group],MATCH(Edges[[#This Row],[Vertex 2]],GroupVertices[Vertex],0)),1,1,"")</f>
        <v>2</v>
      </c>
    </row>
    <row r="10" spans="1:64" ht="15">
      <c r="A10" s="62" t="s">
        <v>404</v>
      </c>
      <c r="B10" s="62" t="s">
        <v>329</v>
      </c>
      <c r="C10" s="63" t="s">
        <v>273</v>
      </c>
      <c r="D10" s="64">
        <v>5</v>
      </c>
      <c r="E10" s="65" t="s">
        <v>132</v>
      </c>
      <c r="F10" s="66">
        <v>16</v>
      </c>
      <c r="G10" s="63"/>
      <c r="H10" s="67"/>
      <c r="I10" s="68"/>
      <c r="J10" s="68"/>
      <c r="K10" s="34" t="s">
        <v>65</v>
      </c>
      <c r="L10" s="75">
        <v>10</v>
      </c>
      <c r="M10" s="75"/>
      <c r="N10" s="70"/>
      <c r="O10" s="77" t="s">
        <v>195</v>
      </c>
      <c r="P10" s="79">
        <v>43819.660162037035</v>
      </c>
      <c r="Q10" s="77" t="s">
        <v>423</v>
      </c>
      <c r="R10" s="77"/>
      <c r="S10" s="77"/>
      <c r="T10" s="77" t="s">
        <v>477</v>
      </c>
      <c r="U10" s="79">
        <v>43819.660162037035</v>
      </c>
      <c r="V10" s="82" t="s">
        <v>497</v>
      </c>
      <c r="W10" s="77"/>
      <c r="X10" s="77"/>
      <c r="Y10" s="80" t="s">
        <v>534</v>
      </c>
      <c r="Z10" s="77"/>
      <c r="AA10" s="108">
        <v>1</v>
      </c>
      <c r="AB10" s="48"/>
      <c r="AC10" s="49"/>
      <c r="AD10" s="48"/>
      <c r="AE10" s="49"/>
      <c r="AF10" s="48"/>
      <c r="AG10" s="49"/>
      <c r="AH10" s="48"/>
      <c r="AI10" s="49"/>
      <c r="AJ10" s="48"/>
      <c r="AK10" s="82" t="s">
        <v>483</v>
      </c>
      <c r="AL10" s="82" t="s">
        <v>483</v>
      </c>
      <c r="AM10" s="77" t="b">
        <v>0</v>
      </c>
      <c r="AN10" s="77">
        <v>0</v>
      </c>
      <c r="AO10" s="80" t="s">
        <v>288</v>
      </c>
      <c r="AP10" s="77" t="b">
        <v>0</v>
      </c>
      <c r="AQ10" s="77" t="s">
        <v>291</v>
      </c>
      <c r="AR10" s="77"/>
      <c r="AS10" s="80" t="s">
        <v>288</v>
      </c>
      <c r="AT10" s="77" t="b">
        <v>0</v>
      </c>
      <c r="AU10" s="77">
        <v>3</v>
      </c>
      <c r="AV10" s="80" t="s">
        <v>535</v>
      </c>
      <c r="AW10" s="77" t="s">
        <v>575</v>
      </c>
      <c r="AX10" s="77" t="b">
        <v>0</v>
      </c>
      <c r="AY10" s="80" t="s">
        <v>535</v>
      </c>
      <c r="AZ10" s="77" t="s">
        <v>185</v>
      </c>
      <c r="BA10" s="77">
        <v>0</v>
      </c>
      <c r="BB10" s="77">
        <v>0</v>
      </c>
      <c r="BC10" s="77"/>
      <c r="BD10" s="77"/>
      <c r="BE10" s="77"/>
      <c r="BF10" s="77"/>
      <c r="BG10" s="77"/>
      <c r="BH10" s="77"/>
      <c r="BI10" s="77"/>
      <c r="BJ10" s="77"/>
      <c r="BK10" s="76" t="str">
        <f>REPLACE(INDEX(GroupVertices[Group],MATCH(Edges[[#This Row],[Vertex 1]],GroupVertices[Vertex],0)),1,1,"")</f>
        <v>2</v>
      </c>
      <c r="BL10" s="76" t="str">
        <f>REPLACE(INDEX(GroupVertices[Group],MATCH(Edges[[#This Row],[Vertex 2]],GroupVertices[Vertex],0)),1,1,"")</f>
        <v>1</v>
      </c>
    </row>
    <row r="11" spans="1:64" ht="15">
      <c r="A11" s="62" t="s">
        <v>329</v>
      </c>
      <c r="B11" s="62" t="s">
        <v>410</v>
      </c>
      <c r="C11" s="63" t="s">
        <v>273</v>
      </c>
      <c r="D11" s="64">
        <v>5</v>
      </c>
      <c r="E11" s="65" t="s">
        <v>132</v>
      </c>
      <c r="F11" s="66">
        <v>16</v>
      </c>
      <c r="G11" s="63"/>
      <c r="H11" s="67"/>
      <c r="I11" s="68"/>
      <c r="J11" s="68"/>
      <c r="K11" s="34" t="s">
        <v>65</v>
      </c>
      <c r="L11" s="75">
        <v>11</v>
      </c>
      <c r="M11" s="75"/>
      <c r="N11" s="70"/>
      <c r="O11" s="77" t="s">
        <v>195</v>
      </c>
      <c r="P11" s="79">
        <v>43819.65944444444</v>
      </c>
      <c r="Q11" s="77" t="s">
        <v>424</v>
      </c>
      <c r="R11" s="77"/>
      <c r="S11" s="77"/>
      <c r="T11" s="77" t="s">
        <v>477</v>
      </c>
      <c r="U11" s="79">
        <v>43819.65944444444</v>
      </c>
      <c r="V11" s="82" t="s">
        <v>498</v>
      </c>
      <c r="W11" s="77"/>
      <c r="X11" s="77"/>
      <c r="Y11" s="80" t="s">
        <v>535</v>
      </c>
      <c r="Z11" s="77"/>
      <c r="AA11" s="108">
        <v>1</v>
      </c>
      <c r="AB11" s="48"/>
      <c r="AC11" s="49"/>
      <c r="AD11" s="48"/>
      <c r="AE11" s="49"/>
      <c r="AF11" s="48"/>
      <c r="AG11" s="49"/>
      <c r="AH11" s="48"/>
      <c r="AI11" s="49"/>
      <c r="AJ11" s="48"/>
      <c r="AK11" s="82" t="s">
        <v>483</v>
      </c>
      <c r="AL11" s="82" t="s">
        <v>483</v>
      </c>
      <c r="AM11" s="77" t="b">
        <v>0</v>
      </c>
      <c r="AN11" s="77">
        <v>8</v>
      </c>
      <c r="AO11" s="80" t="s">
        <v>288</v>
      </c>
      <c r="AP11" s="77" t="b">
        <v>0</v>
      </c>
      <c r="AQ11" s="77" t="s">
        <v>291</v>
      </c>
      <c r="AR11" s="77"/>
      <c r="AS11" s="80" t="s">
        <v>288</v>
      </c>
      <c r="AT11" s="77" t="b">
        <v>0</v>
      </c>
      <c r="AU11" s="77">
        <v>3</v>
      </c>
      <c r="AV11" s="80" t="s">
        <v>288</v>
      </c>
      <c r="AW11" s="77" t="s">
        <v>575</v>
      </c>
      <c r="AX11" s="77" t="b">
        <v>0</v>
      </c>
      <c r="AY11" s="80" t="s">
        <v>535</v>
      </c>
      <c r="AZ11" s="77" t="s">
        <v>578</v>
      </c>
      <c r="BA11" s="77">
        <v>0</v>
      </c>
      <c r="BB11" s="77">
        <v>0</v>
      </c>
      <c r="BC11" s="77"/>
      <c r="BD11" s="77"/>
      <c r="BE11" s="77"/>
      <c r="BF11" s="77"/>
      <c r="BG11" s="77"/>
      <c r="BH11" s="77"/>
      <c r="BI11" s="77"/>
      <c r="BJ11" s="77"/>
      <c r="BK11" s="76" t="str">
        <f>REPLACE(INDEX(GroupVertices[Group],MATCH(Edges[[#This Row],[Vertex 1]],GroupVertices[Vertex],0)),1,1,"")</f>
        <v>1</v>
      </c>
      <c r="BL11" s="76" t="str">
        <f>REPLACE(INDEX(GroupVertices[Group],MATCH(Edges[[#This Row],[Vertex 2]],GroupVertices[Vertex],0)),1,1,"")</f>
        <v>2</v>
      </c>
    </row>
    <row r="12" spans="1:64" ht="15">
      <c r="A12" s="62" t="s">
        <v>363</v>
      </c>
      <c r="B12" s="62" t="s">
        <v>410</v>
      </c>
      <c r="C12" s="63" t="s">
        <v>273</v>
      </c>
      <c r="D12" s="64">
        <v>5</v>
      </c>
      <c r="E12" s="65" t="s">
        <v>132</v>
      </c>
      <c r="F12" s="66">
        <v>16</v>
      </c>
      <c r="G12" s="63"/>
      <c r="H12" s="67"/>
      <c r="I12" s="68"/>
      <c r="J12" s="68"/>
      <c r="K12" s="34" t="s">
        <v>65</v>
      </c>
      <c r="L12" s="75">
        <v>12</v>
      </c>
      <c r="M12" s="75"/>
      <c r="N12" s="70"/>
      <c r="O12" s="77" t="s">
        <v>195</v>
      </c>
      <c r="P12" s="79">
        <v>43819.659780092596</v>
      </c>
      <c r="Q12" s="77" t="s">
        <v>423</v>
      </c>
      <c r="R12" s="77"/>
      <c r="S12" s="77"/>
      <c r="T12" s="77" t="s">
        <v>477</v>
      </c>
      <c r="U12" s="79">
        <v>43819.659780092596</v>
      </c>
      <c r="V12" s="82" t="s">
        <v>499</v>
      </c>
      <c r="W12" s="77"/>
      <c r="X12" s="77"/>
      <c r="Y12" s="80" t="s">
        <v>536</v>
      </c>
      <c r="Z12" s="77"/>
      <c r="AA12" s="108">
        <v>1</v>
      </c>
      <c r="AB12" s="48"/>
      <c r="AC12" s="49"/>
      <c r="AD12" s="48"/>
      <c r="AE12" s="49"/>
      <c r="AF12" s="48"/>
      <c r="AG12" s="49"/>
      <c r="AH12" s="48"/>
      <c r="AI12" s="49"/>
      <c r="AJ12" s="48"/>
      <c r="AK12" s="82" t="s">
        <v>483</v>
      </c>
      <c r="AL12" s="82" t="s">
        <v>483</v>
      </c>
      <c r="AM12" s="77" t="b">
        <v>0</v>
      </c>
      <c r="AN12" s="77">
        <v>0</v>
      </c>
      <c r="AO12" s="80" t="s">
        <v>288</v>
      </c>
      <c r="AP12" s="77" t="b">
        <v>0</v>
      </c>
      <c r="AQ12" s="77" t="s">
        <v>291</v>
      </c>
      <c r="AR12" s="77"/>
      <c r="AS12" s="80" t="s">
        <v>288</v>
      </c>
      <c r="AT12" s="77" t="b">
        <v>0</v>
      </c>
      <c r="AU12" s="77">
        <v>3</v>
      </c>
      <c r="AV12" s="80" t="s">
        <v>535</v>
      </c>
      <c r="AW12" s="77" t="s">
        <v>575</v>
      </c>
      <c r="AX12" s="77" t="b">
        <v>0</v>
      </c>
      <c r="AY12" s="80" t="s">
        <v>535</v>
      </c>
      <c r="AZ12" s="77" t="s">
        <v>185</v>
      </c>
      <c r="BA12" s="77">
        <v>0</v>
      </c>
      <c r="BB12" s="77">
        <v>0</v>
      </c>
      <c r="BC12" s="77"/>
      <c r="BD12" s="77"/>
      <c r="BE12" s="77"/>
      <c r="BF12" s="77"/>
      <c r="BG12" s="77"/>
      <c r="BH12" s="77"/>
      <c r="BI12" s="77"/>
      <c r="BJ12" s="77"/>
      <c r="BK12" s="76" t="str">
        <f>REPLACE(INDEX(GroupVertices[Group],MATCH(Edges[[#This Row],[Vertex 1]],GroupVertices[Vertex],0)),1,1,"")</f>
        <v>2</v>
      </c>
      <c r="BL12" s="76" t="str">
        <f>REPLACE(INDEX(GroupVertices[Group],MATCH(Edges[[#This Row],[Vertex 2]],GroupVertices[Vertex],0)),1,1,"")</f>
        <v>2</v>
      </c>
    </row>
    <row r="13" spans="1:64" ht="15">
      <c r="A13" s="62" t="s">
        <v>361</v>
      </c>
      <c r="B13" s="62" t="s">
        <v>410</v>
      </c>
      <c r="C13" s="63" t="s">
        <v>273</v>
      </c>
      <c r="D13" s="64">
        <v>5</v>
      </c>
      <c r="E13" s="65" t="s">
        <v>132</v>
      </c>
      <c r="F13" s="66">
        <v>16</v>
      </c>
      <c r="G13" s="63"/>
      <c r="H13" s="67"/>
      <c r="I13" s="68"/>
      <c r="J13" s="68"/>
      <c r="K13" s="34" t="s">
        <v>65</v>
      </c>
      <c r="L13" s="75">
        <v>13</v>
      </c>
      <c r="M13" s="75"/>
      <c r="N13" s="70"/>
      <c r="O13" s="77" t="s">
        <v>195</v>
      </c>
      <c r="P13" s="79">
        <v>43819.659895833334</v>
      </c>
      <c r="Q13" s="77" t="s">
        <v>423</v>
      </c>
      <c r="R13" s="77"/>
      <c r="S13" s="77"/>
      <c r="T13" s="77" t="s">
        <v>477</v>
      </c>
      <c r="U13" s="79">
        <v>43819.659895833334</v>
      </c>
      <c r="V13" s="82" t="s">
        <v>500</v>
      </c>
      <c r="W13" s="77"/>
      <c r="X13" s="77"/>
      <c r="Y13" s="80" t="s">
        <v>537</v>
      </c>
      <c r="Z13" s="77"/>
      <c r="AA13" s="108">
        <v>1</v>
      </c>
      <c r="AB13" s="48"/>
      <c r="AC13" s="49"/>
      <c r="AD13" s="48"/>
      <c r="AE13" s="49"/>
      <c r="AF13" s="48"/>
      <c r="AG13" s="49"/>
      <c r="AH13" s="48"/>
      <c r="AI13" s="49"/>
      <c r="AJ13" s="48"/>
      <c r="AK13" s="82" t="s">
        <v>483</v>
      </c>
      <c r="AL13" s="82" t="s">
        <v>483</v>
      </c>
      <c r="AM13" s="77" t="b">
        <v>0</v>
      </c>
      <c r="AN13" s="77">
        <v>0</v>
      </c>
      <c r="AO13" s="80" t="s">
        <v>288</v>
      </c>
      <c r="AP13" s="77" t="b">
        <v>0</v>
      </c>
      <c r="AQ13" s="77" t="s">
        <v>291</v>
      </c>
      <c r="AR13" s="77"/>
      <c r="AS13" s="80" t="s">
        <v>288</v>
      </c>
      <c r="AT13" s="77" t="b">
        <v>0</v>
      </c>
      <c r="AU13" s="77">
        <v>3</v>
      </c>
      <c r="AV13" s="80" t="s">
        <v>535</v>
      </c>
      <c r="AW13" s="77" t="s">
        <v>575</v>
      </c>
      <c r="AX13" s="77" t="b">
        <v>0</v>
      </c>
      <c r="AY13" s="80" t="s">
        <v>535</v>
      </c>
      <c r="AZ13" s="77" t="s">
        <v>185</v>
      </c>
      <c r="BA13" s="77">
        <v>0</v>
      </c>
      <c r="BB13" s="77">
        <v>0</v>
      </c>
      <c r="BC13" s="77"/>
      <c r="BD13" s="77"/>
      <c r="BE13" s="77"/>
      <c r="BF13" s="77"/>
      <c r="BG13" s="77"/>
      <c r="BH13" s="77"/>
      <c r="BI13" s="77"/>
      <c r="BJ13" s="77"/>
      <c r="BK13" s="76" t="str">
        <f>REPLACE(INDEX(GroupVertices[Group],MATCH(Edges[[#This Row],[Vertex 1]],GroupVertices[Vertex],0)),1,1,"")</f>
        <v>2</v>
      </c>
      <c r="BL13" s="76" t="str">
        <f>REPLACE(INDEX(GroupVertices[Group],MATCH(Edges[[#This Row],[Vertex 2]],GroupVertices[Vertex],0)),1,1,"")</f>
        <v>2</v>
      </c>
    </row>
    <row r="14" spans="1:64" ht="15">
      <c r="A14" s="62" t="s">
        <v>405</v>
      </c>
      <c r="B14" s="62" t="s">
        <v>361</v>
      </c>
      <c r="C14" s="63" t="s">
        <v>273</v>
      </c>
      <c r="D14" s="64">
        <v>5</v>
      </c>
      <c r="E14" s="65" t="s">
        <v>132</v>
      </c>
      <c r="F14" s="66">
        <v>16</v>
      </c>
      <c r="G14" s="63"/>
      <c r="H14" s="67"/>
      <c r="I14" s="68"/>
      <c r="J14" s="68"/>
      <c r="K14" s="34" t="s">
        <v>65</v>
      </c>
      <c r="L14" s="75">
        <v>14</v>
      </c>
      <c r="M14" s="75"/>
      <c r="N14" s="70"/>
      <c r="O14" s="77" t="s">
        <v>195</v>
      </c>
      <c r="P14" s="79">
        <v>43820.63153935185</v>
      </c>
      <c r="Q14" s="77" t="s">
        <v>425</v>
      </c>
      <c r="R14" s="77"/>
      <c r="S14" s="77"/>
      <c r="T14" s="77"/>
      <c r="U14" s="79">
        <v>43820.63153935185</v>
      </c>
      <c r="V14" s="82" t="s">
        <v>501</v>
      </c>
      <c r="W14" s="77"/>
      <c r="X14" s="77"/>
      <c r="Y14" s="80" t="s">
        <v>538</v>
      </c>
      <c r="Z14" s="77"/>
      <c r="AA14" s="108">
        <v>1</v>
      </c>
      <c r="AB14" s="48"/>
      <c r="AC14" s="49"/>
      <c r="AD14" s="48"/>
      <c r="AE14" s="49"/>
      <c r="AF14" s="48"/>
      <c r="AG14" s="49"/>
      <c r="AH14" s="48"/>
      <c r="AI14" s="49"/>
      <c r="AJ14" s="48"/>
      <c r="AK14" s="77"/>
      <c r="AL14" s="82" t="s">
        <v>486</v>
      </c>
      <c r="AM14" s="77" t="b">
        <v>0</v>
      </c>
      <c r="AN14" s="77">
        <v>0</v>
      </c>
      <c r="AO14" s="80" t="s">
        <v>288</v>
      </c>
      <c r="AP14" s="77" t="b">
        <v>0</v>
      </c>
      <c r="AQ14" s="77" t="s">
        <v>291</v>
      </c>
      <c r="AR14" s="77"/>
      <c r="AS14" s="80" t="s">
        <v>288</v>
      </c>
      <c r="AT14" s="77" t="b">
        <v>0</v>
      </c>
      <c r="AU14" s="77">
        <v>3</v>
      </c>
      <c r="AV14" s="80" t="s">
        <v>546</v>
      </c>
      <c r="AW14" s="77" t="s">
        <v>574</v>
      </c>
      <c r="AX14" s="77" t="b">
        <v>0</v>
      </c>
      <c r="AY14" s="80" t="s">
        <v>546</v>
      </c>
      <c r="AZ14" s="77" t="s">
        <v>185</v>
      </c>
      <c r="BA14" s="77">
        <v>0</v>
      </c>
      <c r="BB14" s="77">
        <v>0</v>
      </c>
      <c r="BC14" s="77"/>
      <c r="BD14" s="77"/>
      <c r="BE14" s="77"/>
      <c r="BF14" s="77"/>
      <c r="BG14" s="77"/>
      <c r="BH14" s="77"/>
      <c r="BI14" s="77"/>
      <c r="BJ14" s="77"/>
      <c r="BK14" s="76" t="str">
        <f>REPLACE(INDEX(GroupVertices[Group],MATCH(Edges[[#This Row],[Vertex 1]],GroupVertices[Vertex],0)),1,1,"")</f>
        <v>2</v>
      </c>
      <c r="BL14" s="76" t="str">
        <f>REPLACE(INDEX(GroupVertices[Group],MATCH(Edges[[#This Row],[Vertex 2]],GroupVertices[Vertex],0)),1,1,"")</f>
        <v>2</v>
      </c>
    </row>
    <row r="15" spans="1:64" ht="15">
      <c r="A15" s="62" t="s">
        <v>405</v>
      </c>
      <c r="B15" s="62" t="s">
        <v>329</v>
      </c>
      <c r="C15" s="63" t="s">
        <v>273</v>
      </c>
      <c r="D15" s="64">
        <v>5</v>
      </c>
      <c r="E15" s="65" t="s">
        <v>132</v>
      </c>
      <c r="F15" s="66">
        <v>16</v>
      </c>
      <c r="G15" s="63"/>
      <c r="H15" s="67"/>
      <c r="I15" s="68"/>
      <c r="J15" s="68"/>
      <c r="K15" s="34" t="s">
        <v>65</v>
      </c>
      <c r="L15" s="75">
        <v>15</v>
      </c>
      <c r="M15" s="75"/>
      <c r="N15" s="70"/>
      <c r="O15" s="77" t="s">
        <v>195</v>
      </c>
      <c r="P15" s="79">
        <v>43820.63153935185</v>
      </c>
      <c r="Q15" s="77" t="s">
        <v>425</v>
      </c>
      <c r="R15" s="77"/>
      <c r="S15" s="77"/>
      <c r="T15" s="77"/>
      <c r="U15" s="79">
        <v>43820.63153935185</v>
      </c>
      <c r="V15" s="82" t="s">
        <v>501</v>
      </c>
      <c r="W15" s="77"/>
      <c r="X15" s="77"/>
      <c r="Y15" s="80" t="s">
        <v>538</v>
      </c>
      <c r="Z15" s="77"/>
      <c r="AA15" s="108">
        <v>1</v>
      </c>
      <c r="AB15" s="48">
        <v>0</v>
      </c>
      <c r="AC15" s="49">
        <v>0</v>
      </c>
      <c r="AD15" s="48">
        <v>0</v>
      </c>
      <c r="AE15" s="49">
        <v>0</v>
      </c>
      <c r="AF15" s="48">
        <v>0</v>
      </c>
      <c r="AG15" s="49">
        <v>0</v>
      </c>
      <c r="AH15" s="48">
        <v>22</v>
      </c>
      <c r="AI15" s="49">
        <v>100</v>
      </c>
      <c r="AJ15" s="48">
        <v>22</v>
      </c>
      <c r="AK15" s="77"/>
      <c r="AL15" s="82" t="s">
        <v>486</v>
      </c>
      <c r="AM15" s="77" t="b">
        <v>0</v>
      </c>
      <c r="AN15" s="77">
        <v>0</v>
      </c>
      <c r="AO15" s="80" t="s">
        <v>288</v>
      </c>
      <c r="AP15" s="77" t="b">
        <v>0</v>
      </c>
      <c r="AQ15" s="77" t="s">
        <v>291</v>
      </c>
      <c r="AR15" s="77"/>
      <c r="AS15" s="80" t="s">
        <v>288</v>
      </c>
      <c r="AT15" s="77" t="b">
        <v>0</v>
      </c>
      <c r="AU15" s="77">
        <v>3</v>
      </c>
      <c r="AV15" s="80" t="s">
        <v>546</v>
      </c>
      <c r="AW15" s="77" t="s">
        <v>574</v>
      </c>
      <c r="AX15" s="77" t="b">
        <v>0</v>
      </c>
      <c r="AY15" s="80" t="s">
        <v>546</v>
      </c>
      <c r="AZ15" s="77" t="s">
        <v>185</v>
      </c>
      <c r="BA15" s="77">
        <v>0</v>
      </c>
      <c r="BB15" s="77">
        <v>0</v>
      </c>
      <c r="BC15" s="77"/>
      <c r="BD15" s="77"/>
      <c r="BE15" s="77"/>
      <c r="BF15" s="77"/>
      <c r="BG15" s="77"/>
      <c r="BH15" s="77"/>
      <c r="BI15" s="77"/>
      <c r="BJ15" s="77"/>
      <c r="BK15" s="76" t="str">
        <f>REPLACE(INDEX(GroupVertices[Group],MATCH(Edges[[#This Row],[Vertex 1]],GroupVertices[Vertex],0)),1,1,"")</f>
        <v>2</v>
      </c>
      <c r="BL15" s="76" t="str">
        <f>REPLACE(INDEX(GroupVertices[Group],MATCH(Edges[[#This Row],[Vertex 2]],GroupVertices[Vertex],0)),1,1,"")</f>
        <v>1</v>
      </c>
    </row>
    <row r="16" spans="1:64" ht="15">
      <c r="A16" s="62" t="s">
        <v>406</v>
      </c>
      <c r="B16" s="62" t="s">
        <v>411</v>
      </c>
      <c r="C16" s="63" t="s">
        <v>273</v>
      </c>
      <c r="D16" s="64">
        <v>5</v>
      </c>
      <c r="E16" s="65" t="s">
        <v>132</v>
      </c>
      <c r="F16" s="66">
        <v>16</v>
      </c>
      <c r="G16" s="63"/>
      <c r="H16" s="67"/>
      <c r="I16" s="68"/>
      <c r="J16" s="68"/>
      <c r="K16" s="34" t="s">
        <v>65</v>
      </c>
      <c r="L16" s="75">
        <v>16</v>
      </c>
      <c r="M16" s="75"/>
      <c r="N16" s="70"/>
      <c r="O16" s="77" t="s">
        <v>195</v>
      </c>
      <c r="P16" s="79">
        <v>43821.60907407408</v>
      </c>
      <c r="Q16" s="77" t="s">
        <v>426</v>
      </c>
      <c r="R16" s="82" t="s">
        <v>455</v>
      </c>
      <c r="S16" s="77" t="s">
        <v>472</v>
      </c>
      <c r="T16" s="77"/>
      <c r="U16" s="79">
        <v>43821.60907407408</v>
      </c>
      <c r="V16" s="82" t="s">
        <v>502</v>
      </c>
      <c r="W16" s="77"/>
      <c r="X16" s="77"/>
      <c r="Y16" s="80" t="s">
        <v>539</v>
      </c>
      <c r="Z16" s="77"/>
      <c r="AA16" s="108">
        <v>1</v>
      </c>
      <c r="AB16" s="48">
        <v>0</v>
      </c>
      <c r="AC16" s="49">
        <v>0</v>
      </c>
      <c r="AD16" s="48">
        <v>0</v>
      </c>
      <c r="AE16" s="49">
        <v>0</v>
      </c>
      <c r="AF16" s="48">
        <v>0</v>
      </c>
      <c r="AG16" s="49">
        <v>0</v>
      </c>
      <c r="AH16" s="48">
        <v>14</v>
      </c>
      <c r="AI16" s="49">
        <v>100</v>
      </c>
      <c r="AJ16" s="48">
        <v>14</v>
      </c>
      <c r="AK16" s="77"/>
      <c r="AL16" s="82" t="s">
        <v>487</v>
      </c>
      <c r="AM16" s="77" t="b">
        <v>0</v>
      </c>
      <c r="AN16" s="77">
        <v>0</v>
      </c>
      <c r="AO16" s="80" t="s">
        <v>288</v>
      </c>
      <c r="AP16" s="77" t="b">
        <v>0</v>
      </c>
      <c r="AQ16" s="77" t="s">
        <v>291</v>
      </c>
      <c r="AR16" s="77"/>
      <c r="AS16" s="80" t="s">
        <v>288</v>
      </c>
      <c r="AT16" s="77" t="b">
        <v>0</v>
      </c>
      <c r="AU16" s="77">
        <v>1</v>
      </c>
      <c r="AV16" s="80" t="s">
        <v>553</v>
      </c>
      <c r="AW16" s="77" t="s">
        <v>573</v>
      </c>
      <c r="AX16" s="77" t="b">
        <v>0</v>
      </c>
      <c r="AY16" s="80" t="s">
        <v>553</v>
      </c>
      <c r="AZ16" s="77" t="s">
        <v>185</v>
      </c>
      <c r="BA16" s="77">
        <v>0</v>
      </c>
      <c r="BB16" s="77">
        <v>0</v>
      </c>
      <c r="BC16" s="77"/>
      <c r="BD16" s="77"/>
      <c r="BE16" s="77"/>
      <c r="BF16" s="77"/>
      <c r="BG16" s="77"/>
      <c r="BH16" s="77"/>
      <c r="BI16" s="77"/>
      <c r="BJ16" s="77"/>
      <c r="BK16" s="76" t="str">
        <f>REPLACE(INDEX(GroupVertices[Group],MATCH(Edges[[#This Row],[Vertex 1]],GroupVertices[Vertex],0)),1,1,"")</f>
        <v>1</v>
      </c>
      <c r="BL16" s="76" t="str">
        <f>REPLACE(INDEX(GroupVertices[Group],MATCH(Edges[[#This Row],[Vertex 2]],GroupVertices[Vertex],0)),1,1,"")</f>
        <v>1</v>
      </c>
    </row>
    <row r="17" spans="1:64" ht="15">
      <c r="A17" s="62" t="s">
        <v>406</v>
      </c>
      <c r="B17" s="62" t="s">
        <v>329</v>
      </c>
      <c r="C17" s="63" t="s">
        <v>273</v>
      </c>
      <c r="D17" s="64">
        <v>5</v>
      </c>
      <c r="E17" s="65" t="s">
        <v>132</v>
      </c>
      <c r="F17" s="66">
        <v>16</v>
      </c>
      <c r="G17" s="63"/>
      <c r="H17" s="67"/>
      <c r="I17" s="68"/>
      <c r="J17" s="68"/>
      <c r="K17" s="34" t="s">
        <v>65</v>
      </c>
      <c r="L17" s="75">
        <v>17</v>
      </c>
      <c r="M17" s="75"/>
      <c r="N17" s="70"/>
      <c r="O17" s="77" t="s">
        <v>195</v>
      </c>
      <c r="P17" s="79">
        <v>43821.60907407408</v>
      </c>
      <c r="Q17" s="77" t="s">
        <v>426</v>
      </c>
      <c r="R17" s="82" t="s">
        <v>455</v>
      </c>
      <c r="S17" s="77" t="s">
        <v>472</v>
      </c>
      <c r="T17" s="77"/>
      <c r="U17" s="79">
        <v>43821.60907407408</v>
      </c>
      <c r="V17" s="82" t="s">
        <v>502</v>
      </c>
      <c r="W17" s="77"/>
      <c r="X17" s="77"/>
      <c r="Y17" s="80" t="s">
        <v>539</v>
      </c>
      <c r="Z17" s="77"/>
      <c r="AA17" s="108">
        <v>1</v>
      </c>
      <c r="AB17" s="48"/>
      <c r="AC17" s="49"/>
      <c r="AD17" s="48"/>
      <c r="AE17" s="49"/>
      <c r="AF17" s="48"/>
      <c r="AG17" s="49"/>
      <c r="AH17" s="48"/>
      <c r="AI17" s="49"/>
      <c r="AJ17" s="48"/>
      <c r="AK17" s="77"/>
      <c r="AL17" s="82" t="s">
        <v>487</v>
      </c>
      <c r="AM17" s="77" t="b">
        <v>0</v>
      </c>
      <c r="AN17" s="77">
        <v>0</v>
      </c>
      <c r="AO17" s="80" t="s">
        <v>288</v>
      </c>
      <c r="AP17" s="77" t="b">
        <v>0</v>
      </c>
      <c r="AQ17" s="77" t="s">
        <v>291</v>
      </c>
      <c r="AR17" s="77"/>
      <c r="AS17" s="80" t="s">
        <v>288</v>
      </c>
      <c r="AT17" s="77" t="b">
        <v>0</v>
      </c>
      <c r="AU17" s="77">
        <v>1</v>
      </c>
      <c r="AV17" s="80" t="s">
        <v>553</v>
      </c>
      <c r="AW17" s="77" t="s">
        <v>573</v>
      </c>
      <c r="AX17" s="77" t="b">
        <v>0</v>
      </c>
      <c r="AY17" s="80" t="s">
        <v>553</v>
      </c>
      <c r="AZ17" s="77" t="s">
        <v>185</v>
      </c>
      <c r="BA17" s="77">
        <v>0</v>
      </c>
      <c r="BB17" s="77">
        <v>0</v>
      </c>
      <c r="BC17" s="77"/>
      <c r="BD17" s="77"/>
      <c r="BE17" s="77"/>
      <c r="BF17" s="77"/>
      <c r="BG17" s="77"/>
      <c r="BH17" s="77"/>
      <c r="BI17" s="77"/>
      <c r="BJ17" s="77"/>
      <c r="BK17" s="76" t="str">
        <f>REPLACE(INDEX(GroupVertices[Group],MATCH(Edges[[#This Row],[Vertex 1]],GroupVertices[Vertex],0)),1,1,"")</f>
        <v>1</v>
      </c>
      <c r="BL17" s="76" t="str">
        <f>REPLACE(INDEX(GroupVertices[Group],MATCH(Edges[[#This Row],[Vertex 2]],GroupVertices[Vertex],0)),1,1,"")</f>
        <v>1</v>
      </c>
    </row>
    <row r="18" spans="1:64" ht="15">
      <c r="A18" s="62" t="s">
        <v>407</v>
      </c>
      <c r="B18" s="62" t="s">
        <v>412</v>
      </c>
      <c r="C18" s="63" t="s">
        <v>273</v>
      </c>
      <c r="D18" s="64">
        <v>5</v>
      </c>
      <c r="E18" s="65" t="s">
        <v>132</v>
      </c>
      <c r="F18" s="66">
        <v>16</v>
      </c>
      <c r="G18" s="63"/>
      <c r="H18" s="67"/>
      <c r="I18" s="68"/>
      <c r="J18" s="68"/>
      <c r="K18" s="34" t="s">
        <v>65</v>
      </c>
      <c r="L18" s="75">
        <v>18</v>
      </c>
      <c r="M18" s="75"/>
      <c r="N18" s="70"/>
      <c r="O18" s="77" t="s">
        <v>195</v>
      </c>
      <c r="P18" s="79">
        <v>43822.338229166664</v>
      </c>
      <c r="Q18" s="77" t="s">
        <v>427</v>
      </c>
      <c r="R18" s="82" t="s">
        <v>456</v>
      </c>
      <c r="S18" s="77" t="s">
        <v>365</v>
      </c>
      <c r="T18" s="77" t="s">
        <v>478</v>
      </c>
      <c r="U18" s="79">
        <v>43822.338229166664</v>
      </c>
      <c r="V18" s="82" t="s">
        <v>503</v>
      </c>
      <c r="W18" s="77"/>
      <c r="X18" s="77"/>
      <c r="Y18" s="80" t="s">
        <v>540</v>
      </c>
      <c r="Z18" s="77"/>
      <c r="AA18" s="108">
        <v>1</v>
      </c>
      <c r="AB18" s="48"/>
      <c r="AC18" s="49"/>
      <c r="AD18" s="48"/>
      <c r="AE18" s="49"/>
      <c r="AF18" s="48"/>
      <c r="AG18" s="49"/>
      <c r="AH18" s="48"/>
      <c r="AI18" s="49"/>
      <c r="AJ18" s="48"/>
      <c r="AK18" s="77"/>
      <c r="AL18" s="82" t="s">
        <v>488</v>
      </c>
      <c r="AM18" s="77" t="b">
        <v>0</v>
      </c>
      <c r="AN18" s="77">
        <v>0</v>
      </c>
      <c r="AO18" s="80" t="s">
        <v>288</v>
      </c>
      <c r="AP18" s="77" t="b">
        <v>0</v>
      </c>
      <c r="AQ18" s="77" t="s">
        <v>291</v>
      </c>
      <c r="AR18" s="77"/>
      <c r="AS18" s="80" t="s">
        <v>288</v>
      </c>
      <c r="AT18" s="77" t="b">
        <v>0</v>
      </c>
      <c r="AU18" s="77">
        <v>0</v>
      </c>
      <c r="AV18" s="80" t="s">
        <v>288</v>
      </c>
      <c r="AW18" s="77" t="s">
        <v>576</v>
      </c>
      <c r="AX18" s="77" t="b">
        <v>0</v>
      </c>
      <c r="AY18" s="80" t="s">
        <v>540</v>
      </c>
      <c r="AZ18" s="77" t="s">
        <v>185</v>
      </c>
      <c r="BA18" s="77">
        <v>0</v>
      </c>
      <c r="BB18" s="77">
        <v>0</v>
      </c>
      <c r="BC18" s="77"/>
      <c r="BD18" s="77"/>
      <c r="BE18" s="77"/>
      <c r="BF18" s="77"/>
      <c r="BG18" s="77"/>
      <c r="BH18" s="77"/>
      <c r="BI18" s="77"/>
      <c r="BJ18" s="77"/>
      <c r="BK18" s="76" t="str">
        <f>REPLACE(INDEX(GroupVertices[Group],MATCH(Edges[[#This Row],[Vertex 1]],GroupVertices[Vertex],0)),1,1,"")</f>
        <v>4</v>
      </c>
      <c r="BL18" s="76" t="str">
        <f>REPLACE(INDEX(GroupVertices[Group],MATCH(Edges[[#This Row],[Vertex 2]],GroupVertices[Vertex],0)),1,1,"")</f>
        <v>4</v>
      </c>
    </row>
    <row r="19" spans="1:64" ht="15">
      <c r="A19" s="62" t="s">
        <v>407</v>
      </c>
      <c r="B19" s="62" t="s">
        <v>413</v>
      </c>
      <c r="C19" s="63" t="s">
        <v>273</v>
      </c>
      <c r="D19" s="64">
        <v>5</v>
      </c>
      <c r="E19" s="65" t="s">
        <v>132</v>
      </c>
      <c r="F19" s="66">
        <v>16</v>
      </c>
      <c r="G19" s="63"/>
      <c r="H19" s="67"/>
      <c r="I19" s="68"/>
      <c r="J19" s="68"/>
      <c r="K19" s="34" t="s">
        <v>65</v>
      </c>
      <c r="L19" s="75">
        <v>19</v>
      </c>
      <c r="M19" s="75"/>
      <c r="N19" s="70"/>
      <c r="O19" s="77" t="s">
        <v>195</v>
      </c>
      <c r="P19" s="79">
        <v>43822.338229166664</v>
      </c>
      <c r="Q19" s="77" t="s">
        <v>427</v>
      </c>
      <c r="R19" s="82" t="s">
        <v>456</v>
      </c>
      <c r="S19" s="77" t="s">
        <v>365</v>
      </c>
      <c r="T19" s="77" t="s">
        <v>478</v>
      </c>
      <c r="U19" s="79">
        <v>43822.338229166664</v>
      </c>
      <c r="V19" s="82" t="s">
        <v>503</v>
      </c>
      <c r="W19" s="77"/>
      <c r="X19" s="77"/>
      <c r="Y19" s="80" t="s">
        <v>540</v>
      </c>
      <c r="Z19" s="77"/>
      <c r="AA19" s="108">
        <v>1</v>
      </c>
      <c r="AB19" s="48">
        <v>0</v>
      </c>
      <c r="AC19" s="49">
        <v>0</v>
      </c>
      <c r="AD19" s="48">
        <v>0</v>
      </c>
      <c r="AE19" s="49">
        <v>0</v>
      </c>
      <c r="AF19" s="48">
        <v>0</v>
      </c>
      <c r="AG19" s="49">
        <v>0</v>
      </c>
      <c r="AH19" s="48">
        <v>13</v>
      </c>
      <c r="AI19" s="49">
        <v>100</v>
      </c>
      <c r="AJ19" s="48">
        <v>13</v>
      </c>
      <c r="AK19" s="77"/>
      <c r="AL19" s="82" t="s">
        <v>488</v>
      </c>
      <c r="AM19" s="77" t="b">
        <v>0</v>
      </c>
      <c r="AN19" s="77">
        <v>0</v>
      </c>
      <c r="AO19" s="80" t="s">
        <v>288</v>
      </c>
      <c r="AP19" s="77" t="b">
        <v>0</v>
      </c>
      <c r="AQ19" s="77" t="s">
        <v>291</v>
      </c>
      <c r="AR19" s="77"/>
      <c r="AS19" s="80" t="s">
        <v>288</v>
      </c>
      <c r="AT19" s="77" t="b">
        <v>0</v>
      </c>
      <c r="AU19" s="77">
        <v>0</v>
      </c>
      <c r="AV19" s="80" t="s">
        <v>288</v>
      </c>
      <c r="AW19" s="77" t="s">
        <v>576</v>
      </c>
      <c r="AX19" s="77" t="b">
        <v>0</v>
      </c>
      <c r="AY19" s="80" t="s">
        <v>540</v>
      </c>
      <c r="AZ19" s="77" t="s">
        <v>185</v>
      </c>
      <c r="BA19" s="77">
        <v>0</v>
      </c>
      <c r="BB19" s="77">
        <v>0</v>
      </c>
      <c r="BC19" s="77"/>
      <c r="BD19" s="77"/>
      <c r="BE19" s="77"/>
      <c r="BF19" s="77"/>
      <c r="BG19" s="77"/>
      <c r="BH19" s="77"/>
      <c r="BI19" s="77"/>
      <c r="BJ19" s="77"/>
      <c r="BK19" s="76" t="str">
        <f>REPLACE(INDEX(GroupVertices[Group],MATCH(Edges[[#This Row],[Vertex 1]],GroupVertices[Vertex],0)),1,1,"")</f>
        <v>4</v>
      </c>
      <c r="BL19" s="76" t="str">
        <f>REPLACE(INDEX(GroupVertices[Group],MATCH(Edges[[#This Row],[Vertex 2]],GroupVertices[Vertex],0)),1,1,"")</f>
        <v>4</v>
      </c>
    </row>
    <row r="20" spans="1:64" ht="15">
      <c r="A20" s="62" t="s">
        <v>407</v>
      </c>
      <c r="B20" s="62" t="s">
        <v>329</v>
      </c>
      <c r="C20" s="63" t="s">
        <v>273</v>
      </c>
      <c r="D20" s="64">
        <v>5</v>
      </c>
      <c r="E20" s="65" t="s">
        <v>132</v>
      </c>
      <c r="F20" s="66">
        <v>16</v>
      </c>
      <c r="G20" s="63"/>
      <c r="H20" s="67"/>
      <c r="I20" s="68"/>
      <c r="J20" s="68"/>
      <c r="K20" s="34" t="s">
        <v>65</v>
      </c>
      <c r="L20" s="75">
        <v>20</v>
      </c>
      <c r="M20" s="75"/>
      <c r="N20" s="70"/>
      <c r="O20" s="77" t="s">
        <v>195</v>
      </c>
      <c r="P20" s="79">
        <v>43822.338229166664</v>
      </c>
      <c r="Q20" s="77" t="s">
        <v>427</v>
      </c>
      <c r="R20" s="82" t="s">
        <v>456</v>
      </c>
      <c r="S20" s="77" t="s">
        <v>365</v>
      </c>
      <c r="T20" s="77" t="s">
        <v>478</v>
      </c>
      <c r="U20" s="79">
        <v>43822.338229166664</v>
      </c>
      <c r="V20" s="82" t="s">
        <v>503</v>
      </c>
      <c r="W20" s="77"/>
      <c r="X20" s="77"/>
      <c r="Y20" s="80" t="s">
        <v>540</v>
      </c>
      <c r="Z20" s="77"/>
      <c r="AA20" s="108">
        <v>1</v>
      </c>
      <c r="AB20" s="48"/>
      <c r="AC20" s="49"/>
      <c r="AD20" s="48"/>
      <c r="AE20" s="49"/>
      <c r="AF20" s="48"/>
      <c r="AG20" s="49"/>
      <c r="AH20" s="48"/>
      <c r="AI20" s="49"/>
      <c r="AJ20" s="48"/>
      <c r="AK20" s="77"/>
      <c r="AL20" s="82" t="s">
        <v>488</v>
      </c>
      <c r="AM20" s="77" t="b">
        <v>0</v>
      </c>
      <c r="AN20" s="77">
        <v>0</v>
      </c>
      <c r="AO20" s="80" t="s">
        <v>288</v>
      </c>
      <c r="AP20" s="77" t="b">
        <v>0</v>
      </c>
      <c r="AQ20" s="77" t="s">
        <v>291</v>
      </c>
      <c r="AR20" s="77"/>
      <c r="AS20" s="80" t="s">
        <v>288</v>
      </c>
      <c r="AT20" s="77" t="b">
        <v>0</v>
      </c>
      <c r="AU20" s="77">
        <v>0</v>
      </c>
      <c r="AV20" s="80" t="s">
        <v>288</v>
      </c>
      <c r="AW20" s="77" t="s">
        <v>576</v>
      </c>
      <c r="AX20" s="77" t="b">
        <v>0</v>
      </c>
      <c r="AY20" s="80" t="s">
        <v>540</v>
      </c>
      <c r="AZ20" s="77" t="s">
        <v>185</v>
      </c>
      <c r="BA20" s="77">
        <v>0</v>
      </c>
      <c r="BB20" s="77">
        <v>0</v>
      </c>
      <c r="BC20" s="77"/>
      <c r="BD20" s="77"/>
      <c r="BE20" s="77"/>
      <c r="BF20" s="77"/>
      <c r="BG20" s="77"/>
      <c r="BH20" s="77"/>
      <c r="BI20" s="77"/>
      <c r="BJ20" s="77"/>
      <c r="BK20" s="76" t="str">
        <f>REPLACE(INDEX(GroupVertices[Group],MATCH(Edges[[#This Row],[Vertex 1]],GroupVertices[Vertex],0)),1,1,"")</f>
        <v>4</v>
      </c>
      <c r="BL20" s="76" t="str">
        <f>REPLACE(INDEX(GroupVertices[Group],MATCH(Edges[[#This Row],[Vertex 2]],GroupVertices[Vertex],0)),1,1,"")</f>
        <v>1</v>
      </c>
    </row>
    <row r="21" spans="1:64" ht="15">
      <c r="A21" s="62" t="s">
        <v>329</v>
      </c>
      <c r="B21" s="62" t="s">
        <v>363</v>
      </c>
      <c r="C21" s="63" t="s">
        <v>359</v>
      </c>
      <c r="D21" s="64">
        <v>6.25</v>
      </c>
      <c r="E21" s="65" t="s">
        <v>136</v>
      </c>
      <c r="F21" s="66">
        <v>14.88888888888889</v>
      </c>
      <c r="G21" s="63"/>
      <c r="H21" s="67"/>
      <c r="I21" s="68"/>
      <c r="J21" s="68"/>
      <c r="K21" s="34" t="s">
        <v>66</v>
      </c>
      <c r="L21" s="75">
        <v>21</v>
      </c>
      <c r="M21" s="75"/>
      <c r="N21" s="70"/>
      <c r="O21" s="77" t="s">
        <v>195</v>
      </c>
      <c r="P21" s="79">
        <v>43818.954780092594</v>
      </c>
      <c r="Q21" s="77" t="s">
        <v>428</v>
      </c>
      <c r="R21" s="82" t="s">
        <v>453</v>
      </c>
      <c r="S21" s="77" t="s">
        <v>471</v>
      </c>
      <c r="T21" s="77" t="s">
        <v>476</v>
      </c>
      <c r="U21" s="79">
        <v>43818.954780092594</v>
      </c>
      <c r="V21" s="82" t="s">
        <v>504</v>
      </c>
      <c r="W21" s="77"/>
      <c r="X21" s="77"/>
      <c r="Y21" s="80" t="s">
        <v>541</v>
      </c>
      <c r="Z21" s="77"/>
      <c r="AA21" s="108">
        <v>2</v>
      </c>
      <c r="AB21" s="48">
        <v>0</v>
      </c>
      <c r="AC21" s="49">
        <v>0</v>
      </c>
      <c r="AD21" s="48">
        <v>0</v>
      </c>
      <c r="AE21" s="49">
        <v>0</v>
      </c>
      <c r="AF21" s="48">
        <v>0</v>
      </c>
      <c r="AG21" s="49">
        <v>0</v>
      </c>
      <c r="AH21" s="48">
        <v>14</v>
      </c>
      <c r="AI21" s="49">
        <v>100</v>
      </c>
      <c r="AJ21" s="48">
        <v>14</v>
      </c>
      <c r="AK21" s="77"/>
      <c r="AL21" s="82" t="s">
        <v>489</v>
      </c>
      <c r="AM21" s="77" t="b">
        <v>0</v>
      </c>
      <c r="AN21" s="77">
        <v>3</v>
      </c>
      <c r="AO21" s="80" t="s">
        <v>288</v>
      </c>
      <c r="AP21" s="77" t="b">
        <v>0</v>
      </c>
      <c r="AQ21" s="77" t="s">
        <v>291</v>
      </c>
      <c r="AR21" s="77"/>
      <c r="AS21" s="80" t="s">
        <v>288</v>
      </c>
      <c r="AT21" s="77" t="b">
        <v>0</v>
      </c>
      <c r="AU21" s="77">
        <v>2</v>
      </c>
      <c r="AV21" s="80" t="s">
        <v>288</v>
      </c>
      <c r="AW21" s="77" t="s">
        <v>575</v>
      </c>
      <c r="AX21" s="77" t="b">
        <v>0</v>
      </c>
      <c r="AY21" s="80" t="s">
        <v>541</v>
      </c>
      <c r="AZ21" s="77" t="s">
        <v>578</v>
      </c>
      <c r="BA21" s="77">
        <v>0</v>
      </c>
      <c r="BB21" s="77">
        <v>0</v>
      </c>
      <c r="BC21" s="77"/>
      <c r="BD21" s="77"/>
      <c r="BE21" s="77"/>
      <c r="BF21" s="77"/>
      <c r="BG21" s="77"/>
      <c r="BH21" s="77"/>
      <c r="BI21" s="77"/>
      <c r="BJ21" s="77"/>
      <c r="BK21" s="76" t="str">
        <f>REPLACE(INDEX(GroupVertices[Group],MATCH(Edges[[#This Row],[Vertex 1]],GroupVertices[Vertex],0)),1,1,"")</f>
        <v>1</v>
      </c>
      <c r="BL21" s="76" t="str">
        <f>REPLACE(INDEX(GroupVertices[Group],MATCH(Edges[[#This Row],[Vertex 2]],GroupVertices[Vertex],0)),1,1,"")</f>
        <v>2</v>
      </c>
    </row>
    <row r="22" spans="1:64" ht="15">
      <c r="A22" s="62" t="s">
        <v>329</v>
      </c>
      <c r="B22" s="62" t="s">
        <v>363</v>
      </c>
      <c r="C22" s="63" t="s">
        <v>359</v>
      </c>
      <c r="D22" s="64">
        <v>6.25</v>
      </c>
      <c r="E22" s="65" t="s">
        <v>136</v>
      </c>
      <c r="F22" s="66">
        <v>14.88888888888889</v>
      </c>
      <c r="G22" s="63"/>
      <c r="H22" s="67"/>
      <c r="I22" s="68"/>
      <c r="J22" s="68"/>
      <c r="K22" s="34" t="s">
        <v>66</v>
      </c>
      <c r="L22" s="75">
        <v>22</v>
      </c>
      <c r="M22" s="75"/>
      <c r="N22" s="70"/>
      <c r="O22" s="77" t="s">
        <v>195</v>
      </c>
      <c r="P22" s="79">
        <v>43819.65944444444</v>
      </c>
      <c r="Q22" s="77" t="s">
        <v>424</v>
      </c>
      <c r="R22" s="77"/>
      <c r="S22" s="77"/>
      <c r="T22" s="77" t="s">
        <v>477</v>
      </c>
      <c r="U22" s="79">
        <v>43819.65944444444</v>
      </c>
      <c r="V22" s="82" t="s">
        <v>498</v>
      </c>
      <c r="W22" s="77"/>
      <c r="X22" s="77"/>
      <c r="Y22" s="80" t="s">
        <v>535</v>
      </c>
      <c r="Z22" s="77"/>
      <c r="AA22" s="108">
        <v>2</v>
      </c>
      <c r="AB22" s="48"/>
      <c r="AC22" s="49"/>
      <c r="AD22" s="48"/>
      <c r="AE22" s="49"/>
      <c r="AF22" s="48"/>
      <c r="AG22" s="49"/>
      <c r="AH22" s="48"/>
      <c r="AI22" s="49"/>
      <c r="AJ22" s="48"/>
      <c r="AK22" s="82" t="s">
        <v>483</v>
      </c>
      <c r="AL22" s="82" t="s">
        <v>483</v>
      </c>
      <c r="AM22" s="77" t="b">
        <v>0</v>
      </c>
      <c r="AN22" s="77">
        <v>8</v>
      </c>
      <c r="AO22" s="80" t="s">
        <v>288</v>
      </c>
      <c r="AP22" s="77" t="b">
        <v>0</v>
      </c>
      <c r="AQ22" s="77" t="s">
        <v>291</v>
      </c>
      <c r="AR22" s="77"/>
      <c r="AS22" s="80" t="s">
        <v>288</v>
      </c>
      <c r="AT22" s="77" t="b">
        <v>0</v>
      </c>
      <c r="AU22" s="77">
        <v>3</v>
      </c>
      <c r="AV22" s="80" t="s">
        <v>288</v>
      </c>
      <c r="AW22" s="77" t="s">
        <v>575</v>
      </c>
      <c r="AX22" s="77" t="b">
        <v>0</v>
      </c>
      <c r="AY22" s="80" t="s">
        <v>535</v>
      </c>
      <c r="AZ22" s="77" t="s">
        <v>578</v>
      </c>
      <c r="BA22" s="77">
        <v>0</v>
      </c>
      <c r="BB22" s="77">
        <v>0</v>
      </c>
      <c r="BC22" s="77"/>
      <c r="BD22" s="77"/>
      <c r="BE22" s="77"/>
      <c r="BF22" s="77"/>
      <c r="BG22" s="77"/>
      <c r="BH22" s="77"/>
      <c r="BI22" s="77"/>
      <c r="BJ22" s="77"/>
      <c r="BK22" s="76" t="str">
        <f>REPLACE(INDEX(GroupVertices[Group],MATCH(Edges[[#This Row],[Vertex 1]],GroupVertices[Vertex],0)),1,1,"")</f>
        <v>1</v>
      </c>
      <c r="BL22" s="76" t="str">
        <f>REPLACE(INDEX(GroupVertices[Group],MATCH(Edges[[#This Row],[Vertex 2]],GroupVertices[Vertex],0)),1,1,"")</f>
        <v>2</v>
      </c>
    </row>
    <row r="23" spans="1:64" ht="15">
      <c r="A23" s="62" t="s">
        <v>363</v>
      </c>
      <c r="B23" s="62" t="s">
        <v>329</v>
      </c>
      <c r="C23" s="63" t="s">
        <v>359</v>
      </c>
      <c r="D23" s="64">
        <v>6.25</v>
      </c>
      <c r="E23" s="65" t="s">
        <v>136</v>
      </c>
      <c r="F23" s="66">
        <v>14.88888888888889</v>
      </c>
      <c r="G23" s="63"/>
      <c r="H23" s="67"/>
      <c r="I23" s="68"/>
      <c r="J23" s="68"/>
      <c r="K23" s="34" t="s">
        <v>66</v>
      </c>
      <c r="L23" s="75">
        <v>23</v>
      </c>
      <c r="M23" s="75"/>
      <c r="N23" s="70"/>
      <c r="O23" s="77" t="s">
        <v>195</v>
      </c>
      <c r="P23" s="79">
        <v>43819.632361111115</v>
      </c>
      <c r="Q23" s="77" t="s">
        <v>421</v>
      </c>
      <c r="R23" s="82" t="s">
        <v>453</v>
      </c>
      <c r="S23" s="77" t="s">
        <v>471</v>
      </c>
      <c r="T23" s="77" t="s">
        <v>476</v>
      </c>
      <c r="U23" s="79">
        <v>43819.632361111115</v>
      </c>
      <c r="V23" s="82" t="s">
        <v>505</v>
      </c>
      <c r="W23" s="77"/>
      <c r="X23" s="77"/>
      <c r="Y23" s="80" t="s">
        <v>542</v>
      </c>
      <c r="Z23" s="77"/>
      <c r="AA23" s="108">
        <v>2</v>
      </c>
      <c r="AB23" s="48">
        <v>0</v>
      </c>
      <c r="AC23" s="49">
        <v>0</v>
      </c>
      <c r="AD23" s="48">
        <v>0</v>
      </c>
      <c r="AE23" s="49">
        <v>0</v>
      </c>
      <c r="AF23" s="48">
        <v>0</v>
      </c>
      <c r="AG23" s="49">
        <v>0</v>
      </c>
      <c r="AH23" s="48">
        <v>16</v>
      </c>
      <c r="AI23" s="49">
        <v>100</v>
      </c>
      <c r="AJ23" s="48">
        <v>16</v>
      </c>
      <c r="AK23" s="77"/>
      <c r="AL23" s="82" t="s">
        <v>490</v>
      </c>
      <c r="AM23" s="77" t="b">
        <v>0</v>
      </c>
      <c r="AN23" s="77">
        <v>0</v>
      </c>
      <c r="AO23" s="80" t="s">
        <v>288</v>
      </c>
      <c r="AP23" s="77" t="b">
        <v>0</v>
      </c>
      <c r="AQ23" s="77" t="s">
        <v>291</v>
      </c>
      <c r="AR23" s="77"/>
      <c r="AS23" s="80" t="s">
        <v>288</v>
      </c>
      <c r="AT23" s="77" t="b">
        <v>0</v>
      </c>
      <c r="AU23" s="77">
        <v>2</v>
      </c>
      <c r="AV23" s="80" t="s">
        <v>541</v>
      </c>
      <c r="AW23" s="77" t="s">
        <v>575</v>
      </c>
      <c r="AX23" s="77" t="b">
        <v>0</v>
      </c>
      <c r="AY23" s="80" t="s">
        <v>541</v>
      </c>
      <c r="AZ23" s="77" t="s">
        <v>185</v>
      </c>
      <c r="BA23" s="77">
        <v>0</v>
      </c>
      <c r="BB23" s="77">
        <v>0</v>
      </c>
      <c r="BC23" s="77"/>
      <c r="BD23" s="77"/>
      <c r="BE23" s="77"/>
      <c r="BF23" s="77"/>
      <c r="BG23" s="77"/>
      <c r="BH23" s="77"/>
      <c r="BI23" s="77"/>
      <c r="BJ23" s="77"/>
      <c r="BK23" s="76" t="str">
        <f>REPLACE(INDEX(GroupVertices[Group],MATCH(Edges[[#This Row],[Vertex 1]],GroupVertices[Vertex],0)),1,1,"")</f>
        <v>2</v>
      </c>
      <c r="BL23" s="76" t="str">
        <f>REPLACE(INDEX(GroupVertices[Group],MATCH(Edges[[#This Row],[Vertex 2]],GroupVertices[Vertex],0)),1,1,"")</f>
        <v>1</v>
      </c>
    </row>
    <row r="24" spans="1:64" ht="15">
      <c r="A24" s="62" t="s">
        <v>363</v>
      </c>
      <c r="B24" s="62" t="s">
        <v>330</v>
      </c>
      <c r="C24" s="63" t="s">
        <v>273</v>
      </c>
      <c r="D24" s="64">
        <v>5</v>
      </c>
      <c r="E24" s="65" t="s">
        <v>132</v>
      </c>
      <c r="F24" s="66">
        <v>16</v>
      </c>
      <c r="G24" s="63"/>
      <c r="H24" s="67"/>
      <c r="I24" s="68"/>
      <c r="J24" s="68"/>
      <c r="K24" s="34" t="s">
        <v>65</v>
      </c>
      <c r="L24" s="75">
        <v>24</v>
      </c>
      <c r="M24" s="75"/>
      <c r="N24" s="70"/>
      <c r="O24" s="77" t="s">
        <v>195</v>
      </c>
      <c r="P24" s="79">
        <v>43819.659780092596</v>
      </c>
      <c r="Q24" s="77" t="s">
        <v>423</v>
      </c>
      <c r="R24" s="77"/>
      <c r="S24" s="77"/>
      <c r="T24" s="77" t="s">
        <v>477</v>
      </c>
      <c r="U24" s="79">
        <v>43819.659780092596</v>
      </c>
      <c r="V24" s="82" t="s">
        <v>499</v>
      </c>
      <c r="W24" s="77"/>
      <c r="X24" s="77"/>
      <c r="Y24" s="80" t="s">
        <v>536</v>
      </c>
      <c r="Z24" s="77"/>
      <c r="AA24" s="108">
        <v>1</v>
      </c>
      <c r="AB24" s="48"/>
      <c r="AC24" s="49"/>
      <c r="AD24" s="48"/>
      <c r="AE24" s="49"/>
      <c r="AF24" s="48"/>
      <c r="AG24" s="49"/>
      <c r="AH24" s="48"/>
      <c r="AI24" s="49"/>
      <c r="AJ24" s="48"/>
      <c r="AK24" s="82" t="s">
        <v>483</v>
      </c>
      <c r="AL24" s="82" t="s">
        <v>483</v>
      </c>
      <c r="AM24" s="77" t="b">
        <v>0</v>
      </c>
      <c r="AN24" s="77">
        <v>0</v>
      </c>
      <c r="AO24" s="80" t="s">
        <v>288</v>
      </c>
      <c r="AP24" s="77" t="b">
        <v>0</v>
      </c>
      <c r="AQ24" s="77" t="s">
        <v>291</v>
      </c>
      <c r="AR24" s="77"/>
      <c r="AS24" s="80" t="s">
        <v>288</v>
      </c>
      <c r="AT24" s="77" t="b">
        <v>0</v>
      </c>
      <c r="AU24" s="77">
        <v>3</v>
      </c>
      <c r="AV24" s="80" t="s">
        <v>535</v>
      </c>
      <c r="AW24" s="77" t="s">
        <v>575</v>
      </c>
      <c r="AX24" s="77" t="b">
        <v>0</v>
      </c>
      <c r="AY24" s="80" t="s">
        <v>535</v>
      </c>
      <c r="AZ24" s="77" t="s">
        <v>185</v>
      </c>
      <c r="BA24" s="77">
        <v>0</v>
      </c>
      <c r="BB24" s="77">
        <v>0</v>
      </c>
      <c r="BC24" s="77"/>
      <c r="BD24" s="77"/>
      <c r="BE24" s="77"/>
      <c r="BF24" s="77"/>
      <c r="BG24" s="77"/>
      <c r="BH24" s="77"/>
      <c r="BI24" s="77"/>
      <c r="BJ24" s="77"/>
      <c r="BK24" s="76" t="str">
        <f>REPLACE(INDEX(GroupVertices[Group],MATCH(Edges[[#This Row],[Vertex 1]],GroupVertices[Vertex],0)),1,1,"")</f>
        <v>2</v>
      </c>
      <c r="BL24" s="76" t="str">
        <f>REPLACE(INDEX(GroupVertices[Group],MATCH(Edges[[#This Row],[Vertex 2]],GroupVertices[Vertex],0)),1,1,"")</f>
        <v>2</v>
      </c>
    </row>
    <row r="25" spans="1:64" ht="15">
      <c r="A25" s="62" t="s">
        <v>363</v>
      </c>
      <c r="B25" s="62" t="s">
        <v>361</v>
      </c>
      <c r="C25" s="63" t="s">
        <v>273</v>
      </c>
      <c r="D25" s="64">
        <v>5</v>
      </c>
      <c r="E25" s="65" t="s">
        <v>132</v>
      </c>
      <c r="F25" s="66">
        <v>16</v>
      </c>
      <c r="G25" s="63"/>
      <c r="H25" s="67"/>
      <c r="I25" s="68"/>
      <c r="J25" s="68"/>
      <c r="K25" s="34" t="s">
        <v>66</v>
      </c>
      <c r="L25" s="75">
        <v>25</v>
      </c>
      <c r="M25" s="75"/>
      <c r="N25" s="70"/>
      <c r="O25" s="77" t="s">
        <v>195</v>
      </c>
      <c r="P25" s="79">
        <v>43819.659780092596</v>
      </c>
      <c r="Q25" s="77" t="s">
        <v>423</v>
      </c>
      <c r="R25" s="77"/>
      <c r="S25" s="77"/>
      <c r="T25" s="77" t="s">
        <v>477</v>
      </c>
      <c r="U25" s="79">
        <v>43819.659780092596</v>
      </c>
      <c r="V25" s="82" t="s">
        <v>499</v>
      </c>
      <c r="W25" s="77"/>
      <c r="X25" s="77"/>
      <c r="Y25" s="80" t="s">
        <v>536</v>
      </c>
      <c r="Z25" s="77"/>
      <c r="AA25" s="108">
        <v>1</v>
      </c>
      <c r="AB25" s="48">
        <v>0</v>
      </c>
      <c r="AC25" s="49">
        <v>0</v>
      </c>
      <c r="AD25" s="48">
        <v>0</v>
      </c>
      <c r="AE25" s="49">
        <v>0</v>
      </c>
      <c r="AF25" s="48">
        <v>0</v>
      </c>
      <c r="AG25" s="49">
        <v>0</v>
      </c>
      <c r="AH25" s="48">
        <v>11</v>
      </c>
      <c r="AI25" s="49">
        <v>100</v>
      </c>
      <c r="AJ25" s="48">
        <v>11</v>
      </c>
      <c r="AK25" s="82" t="s">
        <v>483</v>
      </c>
      <c r="AL25" s="82" t="s">
        <v>483</v>
      </c>
      <c r="AM25" s="77" t="b">
        <v>0</v>
      </c>
      <c r="AN25" s="77">
        <v>0</v>
      </c>
      <c r="AO25" s="80" t="s">
        <v>288</v>
      </c>
      <c r="AP25" s="77" t="b">
        <v>0</v>
      </c>
      <c r="AQ25" s="77" t="s">
        <v>291</v>
      </c>
      <c r="AR25" s="77"/>
      <c r="AS25" s="80" t="s">
        <v>288</v>
      </c>
      <c r="AT25" s="77" t="b">
        <v>0</v>
      </c>
      <c r="AU25" s="77">
        <v>3</v>
      </c>
      <c r="AV25" s="80" t="s">
        <v>535</v>
      </c>
      <c r="AW25" s="77" t="s">
        <v>575</v>
      </c>
      <c r="AX25" s="77" t="b">
        <v>0</v>
      </c>
      <c r="AY25" s="80" t="s">
        <v>535</v>
      </c>
      <c r="AZ25" s="77" t="s">
        <v>185</v>
      </c>
      <c r="BA25" s="77">
        <v>0</v>
      </c>
      <c r="BB25" s="77">
        <v>0</v>
      </c>
      <c r="BC25" s="77"/>
      <c r="BD25" s="77"/>
      <c r="BE25" s="77"/>
      <c r="BF25" s="77"/>
      <c r="BG25" s="77"/>
      <c r="BH25" s="77"/>
      <c r="BI25" s="77"/>
      <c r="BJ25" s="77"/>
      <c r="BK25" s="76" t="str">
        <f>REPLACE(INDEX(GroupVertices[Group],MATCH(Edges[[#This Row],[Vertex 1]],GroupVertices[Vertex],0)),1,1,"")</f>
        <v>2</v>
      </c>
      <c r="BL25" s="76" t="str">
        <f>REPLACE(INDEX(GroupVertices[Group],MATCH(Edges[[#This Row],[Vertex 2]],GroupVertices[Vertex],0)),1,1,"")</f>
        <v>2</v>
      </c>
    </row>
    <row r="26" spans="1:64" ht="15">
      <c r="A26" s="62" t="s">
        <v>363</v>
      </c>
      <c r="B26" s="62" t="s">
        <v>329</v>
      </c>
      <c r="C26" s="63" t="s">
        <v>359</v>
      </c>
      <c r="D26" s="64">
        <v>6.25</v>
      </c>
      <c r="E26" s="65" t="s">
        <v>136</v>
      </c>
      <c r="F26" s="66">
        <v>14.88888888888889</v>
      </c>
      <c r="G26" s="63"/>
      <c r="H26" s="67"/>
      <c r="I26" s="68"/>
      <c r="J26" s="68"/>
      <c r="K26" s="34" t="s">
        <v>66</v>
      </c>
      <c r="L26" s="75">
        <v>26</v>
      </c>
      <c r="M26" s="75"/>
      <c r="N26" s="70"/>
      <c r="O26" s="77" t="s">
        <v>195</v>
      </c>
      <c r="P26" s="79">
        <v>43819.659780092596</v>
      </c>
      <c r="Q26" s="77" t="s">
        <v>423</v>
      </c>
      <c r="R26" s="77"/>
      <c r="S26" s="77"/>
      <c r="T26" s="77" t="s">
        <v>477</v>
      </c>
      <c r="U26" s="79">
        <v>43819.659780092596</v>
      </c>
      <c r="V26" s="82" t="s">
        <v>499</v>
      </c>
      <c r="W26" s="77"/>
      <c r="X26" s="77"/>
      <c r="Y26" s="80" t="s">
        <v>536</v>
      </c>
      <c r="Z26" s="77"/>
      <c r="AA26" s="108">
        <v>2</v>
      </c>
      <c r="AB26" s="48"/>
      <c r="AC26" s="49"/>
      <c r="AD26" s="48"/>
      <c r="AE26" s="49"/>
      <c r="AF26" s="48"/>
      <c r="AG26" s="49"/>
      <c r="AH26" s="48"/>
      <c r="AI26" s="49"/>
      <c r="AJ26" s="48"/>
      <c r="AK26" s="82" t="s">
        <v>483</v>
      </c>
      <c r="AL26" s="82" t="s">
        <v>483</v>
      </c>
      <c r="AM26" s="77" t="b">
        <v>0</v>
      </c>
      <c r="AN26" s="77">
        <v>0</v>
      </c>
      <c r="AO26" s="80" t="s">
        <v>288</v>
      </c>
      <c r="AP26" s="77" t="b">
        <v>0</v>
      </c>
      <c r="AQ26" s="77" t="s">
        <v>291</v>
      </c>
      <c r="AR26" s="77"/>
      <c r="AS26" s="80" t="s">
        <v>288</v>
      </c>
      <c r="AT26" s="77" t="b">
        <v>0</v>
      </c>
      <c r="AU26" s="77">
        <v>3</v>
      </c>
      <c r="AV26" s="80" t="s">
        <v>535</v>
      </c>
      <c r="AW26" s="77" t="s">
        <v>575</v>
      </c>
      <c r="AX26" s="77" t="b">
        <v>0</v>
      </c>
      <c r="AY26" s="80" t="s">
        <v>535</v>
      </c>
      <c r="AZ26" s="77" t="s">
        <v>185</v>
      </c>
      <c r="BA26" s="77">
        <v>0</v>
      </c>
      <c r="BB26" s="77">
        <v>0</v>
      </c>
      <c r="BC26" s="77"/>
      <c r="BD26" s="77"/>
      <c r="BE26" s="77"/>
      <c r="BF26" s="77"/>
      <c r="BG26" s="77"/>
      <c r="BH26" s="77"/>
      <c r="BI26" s="77"/>
      <c r="BJ26" s="77"/>
      <c r="BK26" s="76" t="str">
        <f>REPLACE(INDEX(GroupVertices[Group],MATCH(Edges[[#This Row],[Vertex 1]],GroupVertices[Vertex],0)),1,1,"")</f>
        <v>2</v>
      </c>
      <c r="BL26" s="76" t="str">
        <f>REPLACE(INDEX(GroupVertices[Group],MATCH(Edges[[#This Row],[Vertex 2]],GroupVertices[Vertex],0)),1,1,"")</f>
        <v>1</v>
      </c>
    </row>
    <row r="27" spans="1:64" ht="15">
      <c r="A27" s="62" t="s">
        <v>361</v>
      </c>
      <c r="B27" s="62" t="s">
        <v>363</v>
      </c>
      <c r="C27" s="63" t="s">
        <v>273</v>
      </c>
      <c r="D27" s="64">
        <v>5</v>
      </c>
      <c r="E27" s="65" t="s">
        <v>132</v>
      </c>
      <c r="F27" s="66">
        <v>16</v>
      </c>
      <c r="G27" s="63"/>
      <c r="H27" s="67"/>
      <c r="I27" s="68"/>
      <c r="J27" s="68"/>
      <c r="K27" s="34" t="s">
        <v>66</v>
      </c>
      <c r="L27" s="75">
        <v>27</v>
      </c>
      <c r="M27" s="75"/>
      <c r="N27" s="70"/>
      <c r="O27" s="77" t="s">
        <v>195</v>
      </c>
      <c r="P27" s="79">
        <v>43819.659895833334</v>
      </c>
      <c r="Q27" s="77" t="s">
        <v>423</v>
      </c>
      <c r="R27" s="77"/>
      <c r="S27" s="77"/>
      <c r="T27" s="77" t="s">
        <v>477</v>
      </c>
      <c r="U27" s="79">
        <v>43819.659895833334</v>
      </c>
      <c r="V27" s="82" t="s">
        <v>500</v>
      </c>
      <c r="W27" s="77"/>
      <c r="X27" s="77"/>
      <c r="Y27" s="80" t="s">
        <v>537</v>
      </c>
      <c r="Z27" s="77"/>
      <c r="AA27" s="108">
        <v>1</v>
      </c>
      <c r="AB27" s="48"/>
      <c r="AC27" s="49"/>
      <c r="AD27" s="48"/>
      <c r="AE27" s="49"/>
      <c r="AF27" s="48"/>
      <c r="AG27" s="49"/>
      <c r="AH27" s="48"/>
      <c r="AI27" s="49"/>
      <c r="AJ27" s="48"/>
      <c r="AK27" s="82" t="s">
        <v>483</v>
      </c>
      <c r="AL27" s="82" t="s">
        <v>483</v>
      </c>
      <c r="AM27" s="77" t="b">
        <v>0</v>
      </c>
      <c r="AN27" s="77">
        <v>0</v>
      </c>
      <c r="AO27" s="80" t="s">
        <v>288</v>
      </c>
      <c r="AP27" s="77" t="b">
        <v>0</v>
      </c>
      <c r="AQ27" s="77" t="s">
        <v>291</v>
      </c>
      <c r="AR27" s="77"/>
      <c r="AS27" s="80" t="s">
        <v>288</v>
      </c>
      <c r="AT27" s="77" t="b">
        <v>0</v>
      </c>
      <c r="AU27" s="77">
        <v>3</v>
      </c>
      <c r="AV27" s="80" t="s">
        <v>535</v>
      </c>
      <c r="AW27" s="77" t="s">
        <v>575</v>
      </c>
      <c r="AX27" s="77" t="b">
        <v>0</v>
      </c>
      <c r="AY27" s="80" t="s">
        <v>535</v>
      </c>
      <c r="AZ27" s="77" t="s">
        <v>185</v>
      </c>
      <c r="BA27" s="77">
        <v>0</v>
      </c>
      <c r="BB27" s="77">
        <v>0</v>
      </c>
      <c r="BC27" s="77"/>
      <c r="BD27" s="77"/>
      <c r="BE27" s="77"/>
      <c r="BF27" s="77"/>
      <c r="BG27" s="77"/>
      <c r="BH27" s="77"/>
      <c r="BI27" s="77"/>
      <c r="BJ27" s="77"/>
      <c r="BK27" s="76" t="str">
        <f>REPLACE(INDEX(GroupVertices[Group],MATCH(Edges[[#This Row],[Vertex 1]],GroupVertices[Vertex],0)),1,1,"")</f>
        <v>2</v>
      </c>
      <c r="BL27" s="76" t="str">
        <f>REPLACE(INDEX(GroupVertices[Group],MATCH(Edges[[#This Row],[Vertex 2]],GroupVertices[Vertex],0)),1,1,"")</f>
        <v>2</v>
      </c>
    </row>
    <row r="28" spans="1:64" ht="15">
      <c r="A28" s="62" t="s">
        <v>408</v>
      </c>
      <c r="B28" s="62" t="s">
        <v>363</v>
      </c>
      <c r="C28" s="63" t="s">
        <v>273</v>
      </c>
      <c r="D28" s="64">
        <v>5</v>
      </c>
      <c r="E28" s="65" t="s">
        <v>132</v>
      </c>
      <c r="F28" s="66">
        <v>16</v>
      </c>
      <c r="G28" s="63"/>
      <c r="H28" s="67"/>
      <c r="I28" s="68"/>
      <c r="J28" s="68"/>
      <c r="K28" s="34" t="s">
        <v>65</v>
      </c>
      <c r="L28" s="75">
        <v>28</v>
      </c>
      <c r="M28" s="75"/>
      <c r="N28" s="70"/>
      <c r="O28" s="77" t="s">
        <v>195</v>
      </c>
      <c r="P28" s="79">
        <v>43825.74219907408</v>
      </c>
      <c r="Q28" s="77" t="s">
        <v>429</v>
      </c>
      <c r="R28" s="82" t="s">
        <v>457</v>
      </c>
      <c r="S28" s="77" t="s">
        <v>331</v>
      </c>
      <c r="T28" s="77"/>
      <c r="U28" s="79">
        <v>43825.74219907408</v>
      </c>
      <c r="V28" s="82" t="s">
        <v>506</v>
      </c>
      <c r="W28" s="77"/>
      <c r="X28" s="77"/>
      <c r="Y28" s="80" t="s">
        <v>543</v>
      </c>
      <c r="Z28" s="80" t="s">
        <v>569</v>
      </c>
      <c r="AA28" s="108">
        <v>1</v>
      </c>
      <c r="AB28" s="48"/>
      <c r="AC28" s="49"/>
      <c r="AD28" s="48"/>
      <c r="AE28" s="49"/>
      <c r="AF28" s="48"/>
      <c r="AG28" s="49"/>
      <c r="AH28" s="48"/>
      <c r="AI28" s="49"/>
      <c r="AJ28" s="48"/>
      <c r="AK28" s="77"/>
      <c r="AL28" s="82" t="s">
        <v>491</v>
      </c>
      <c r="AM28" s="77" t="b">
        <v>0</v>
      </c>
      <c r="AN28" s="77">
        <v>1</v>
      </c>
      <c r="AO28" s="80" t="s">
        <v>571</v>
      </c>
      <c r="AP28" s="77" t="b">
        <v>0</v>
      </c>
      <c r="AQ28" s="77" t="s">
        <v>572</v>
      </c>
      <c r="AR28" s="77"/>
      <c r="AS28" s="80" t="s">
        <v>288</v>
      </c>
      <c r="AT28" s="77" t="b">
        <v>0</v>
      </c>
      <c r="AU28" s="77">
        <v>0</v>
      </c>
      <c r="AV28" s="80" t="s">
        <v>288</v>
      </c>
      <c r="AW28" s="77" t="s">
        <v>573</v>
      </c>
      <c r="AX28" s="77" t="b">
        <v>0</v>
      </c>
      <c r="AY28" s="80" t="s">
        <v>569</v>
      </c>
      <c r="AZ28" s="77" t="s">
        <v>185</v>
      </c>
      <c r="BA28" s="77">
        <v>0</v>
      </c>
      <c r="BB28" s="77">
        <v>0</v>
      </c>
      <c r="BC28" s="77"/>
      <c r="BD28" s="77"/>
      <c r="BE28" s="77"/>
      <c r="BF28" s="77"/>
      <c r="BG28" s="77"/>
      <c r="BH28" s="77"/>
      <c r="BI28" s="77"/>
      <c r="BJ28" s="77"/>
      <c r="BK28" s="76" t="str">
        <f>REPLACE(INDEX(GroupVertices[Group],MATCH(Edges[[#This Row],[Vertex 1]],GroupVertices[Vertex],0)),1,1,"")</f>
        <v>3</v>
      </c>
      <c r="BL28" s="76" t="str">
        <f>REPLACE(INDEX(GroupVertices[Group],MATCH(Edges[[#This Row],[Vertex 2]],GroupVertices[Vertex],0)),1,1,"")</f>
        <v>2</v>
      </c>
    </row>
    <row r="29" spans="1:64" ht="15">
      <c r="A29" s="62" t="s">
        <v>408</v>
      </c>
      <c r="B29" s="62" t="s">
        <v>414</v>
      </c>
      <c r="C29" s="63" t="s">
        <v>273</v>
      </c>
      <c r="D29" s="64">
        <v>5</v>
      </c>
      <c r="E29" s="65" t="s">
        <v>132</v>
      </c>
      <c r="F29" s="66">
        <v>16</v>
      </c>
      <c r="G29" s="63"/>
      <c r="H29" s="67"/>
      <c r="I29" s="68"/>
      <c r="J29" s="68"/>
      <c r="K29" s="34" t="s">
        <v>65</v>
      </c>
      <c r="L29" s="75">
        <v>29</v>
      </c>
      <c r="M29" s="75"/>
      <c r="N29" s="70"/>
      <c r="O29" s="77" t="s">
        <v>195</v>
      </c>
      <c r="P29" s="79">
        <v>43825.74219907408</v>
      </c>
      <c r="Q29" s="77" t="s">
        <v>429</v>
      </c>
      <c r="R29" s="82" t="s">
        <v>457</v>
      </c>
      <c r="S29" s="77" t="s">
        <v>331</v>
      </c>
      <c r="T29" s="77"/>
      <c r="U29" s="79">
        <v>43825.74219907408</v>
      </c>
      <c r="V29" s="82" t="s">
        <v>506</v>
      </c>
      <c r="W29" s="77"/>
      <c r="X29" s="77"/>
      <c r="Y29" s="80" t="s">
        <v>543</v>
      </c>
      <c r="Z29" s="80" t="s">
        <v>569</v>
      </c>
      <c r="AA29" s="108">
        <v>1</v>
      </c>
      <c r="AB29" s="48"/>
      <c r="AC29" s="49"/>
      <c r="AD29" s="48"/>
      <c r="AE29" s="49"/>
      <c r="AF29" s="48"/>
      <c r="AG29" s="49"/>
      <c r="AH29" s="48"/>
      <c r="AI29" s="49"/>
      <c r="AJ29" s="48"/>
      <c r="AK29" s="77"/>
      <c r="AL29" s="82" t="s">
        <v>491</v>
      </c>
      <c r="AM29" s="77" t="b">
        <v>0</v>
      </c>
      <c r="AN29" s="77">
        <v>1</v>
      </c>
      <c r="AO29" s="80" t="s">
        <v>571</v>
      </c>
      <c r="AP29" s="77" t="b">
        <v>0</v>
      </c>
      <c r="AQ29" s="77" t="s">
        <v>572</v>
      </c>
      <c r="AR29" s="77"/>
      <c r="AS29" s="80" t="s">
        <v>288</v>
      </c>
      <c r="AT29" s="77" t="b">
        <v>0</v>
      </c>
      <c r="AU29" s="77">
        <v>0</v>
      </c>
      <c r="AV29" s="80" t="s">
        <v>288</v>
      </c>
      <c r="AW29" s="77" t="s">
        <v>573</v>
      </c>
      <c r="AX29" s="77" t="b">
        <v>0</v>
      </c>
      <c r="AY29" s="80" t="s">
        <v>569</v>
      </c>
      <c r="AZ29" s="77" t="s">
        <v>185</v>
      </c>
      <c r="BA29" s="77">
        <v>0</v>
      </c>
      <c r="BB29" s="77">
        <v>0</v>
      </c>
      <c r="BC29" s="77"/>
      <c r="BD29" s="77"/>
      <c r="BE29" s="77"/>
      <c r="BF29" s="77"/>
      <c r="BG29" s="77"/>
      <c r="BH29" s="77"/>
      <c r="BI29" s="77"/>
      <c r="BJ29" s="77"/>
      <c r="BK29" s="76" t="str">
        <f>REPLACE(INDEX(GroupVertices[Group],MATCH(Edges[[#This Row],[Vertex 1]],GroupVertices[Vertex],0)),1,1,"")</f>
        <v>3</v>
      </c>
      <c r="BL29" s="76" t="str">
        <f>REPLACE(INDEX(GroupVertices[Group],MATCH(Edges[[#This Row],[Vertex 2]],GroupVertices[Vertex],0)),1,1,"")</f>
        <v>3</v>
      </c>
    </row>
    <row r="30" spans="1:64" ht="15">
      <c r="A30" s="62" t="s">
        <v>408</v>
      </c>
      <c r="B30" s="62" t="s">
        <v>415</v>
      </c>
      <c r="C30" s="63" t="s">
        <v>273</v>
      </c>
      <c r="D30" s="64">
        <v>5</v>
      </c>
      <c r="E30" s="65" t="s">
        <v>132</v>
      </c>
      <c r="F30" s="66">
        <v>16</v>
      </c>
      <c r="G30" s="63"/>
      <c r="H30" s="67"/>
      <c r="I30" s="68"/>
      <c r="J30" s="68"/>
      <c r="K30" s="34" t="s">
        <v>65</v>
      </c>
      <c r="L30" s="75">
        <v>30</v>
      </c>
      <c r="M30" s="75"/>
      <c r="N30" s="70"/>
      <c r="O30" s="77" t="s">
        <v>195</v>
      </c>
      <c r="P30" s="79">
        <v>43825.74219907408</v>
      </c>
      <c r="Q30" s="77" t="s">
        <v>429</v>
      </c>
      <c r="R30" s="82" t="s">
        <v>457</v>
      </c>
      <c r="S30" s="77" t="s">
        <v>331</v>
      </c>
      <c r="T30" s="77"/>
      <c r="U30" s="79">
        <v>43825.74219907408</v>
      </c>
      <c r="V30" s="82" t="s">
        <v>506</v>
      </c>
      <c r="W30" s="77"/>
      <c r="X30" s="77"/>
      <c r="Y30" s="80" t="s">
        <v>543</v>
      </c>
      <c r="Z30" s="80" t="s">
        <v>569</v>
      </c>
      <c r="AA30" s="108">
        <v>1</v>
      </c>
      <c r="AB30" s="48"/>
      <c r="AC30" s="49"/>
      <c r="AD30" s="48"/>
      <c r="AE30" s="49"/>
      <c r="AF30" s="48"/>
      <c r="AG30" s="49"/>
      <c r="AH30" s="48"/>
      <c r="AI30" s="49"/>
      <c r="AJ30" s="48"/>
      <c r="AK30" s="77"/>
      <c r="AL30" s="82" t="s">
        <v>491</v>
      </c>
      <c r="AM30" s="77" t="b">
        <v>0</v>
      </c>
      <c r="AN30" s="77">
        <v>1</v>
      </c>
      <c r="AO30" s="80" t="s">
        <v>571</v>
      </c>
      <c r="AP30" s="77" t="b">
        <v>0</v>
      </c>
      <c r="AQ30" s="77" t="s">
        <v>572</v>
      </c>
      <c r="AR30" s="77"/>
      <c r="AS30" s="80" t="s">
        <v>288</v>
      </c>
      <c r="AT30" s="77" t="b">
        <v>0</v>
      </c>
      <c r="AU30" s="77">
        <v>0</v>
      </c>
      <c r="AV30" s="80" t="s">
        <v>288</v>
      </c>
      <c r="AW30" s="77" t="s">
        <v>573</v>
      </c>
      <c r="AX30" s="77" t="b">
        <v>0</v>
      </c>
      <c r="AY30" s="80" t="s">
        <v>569</v>
      </c>
      <c r="AZ30" s="77" t="s">
        <v>185</v>
      </c>
      <c r="BA30" s="77">
        <v>0</v>
      </c>
      <c r="BB30" s="77">
        <v>0</v>
      </c>
      <c r="BC30" s="77"/>
      <c r="BD30" s="77"/>
      <c r="BE30" s="77"/>
      <c r="BF30" s="77"/>
      <c r="BG30" s="77"/>
      <c r="BH30" s="77"/>
      <c r="BI30" s="77"/>
      <c r="BJ30" s="77"/>
      <c r="BK30" s="76" t="str">
        <f>REPLACE(INDEX(GroupVertices[Group],MATCH(Edges[[#This Row],[Vertex 1]],GroupVertices[Vertex],0)),1,1,"")</f>
        <v>3</v>
      </c>
      <c r="BL30" s="76" t="str">
        <f>REPLACE(INDEX(GroupVertices[Group],MATCH(Edges[[#This Row],[Vertex 2]],GroupVertices[Vertex],0)),1,1,"")</f>
        <v>3</v>
      </c>
    </row>
    <row r="31" spans="1:64" ht="15">
      <c r="A31" s="62" t="s">
        <v>408</v>
      </c>
      <c r="B31" s="62" t="s">
        <v>358</v>
      </c>
      <c r="C31" s="63" t="s">
        <v>273</v>
      </c>
      <c r="D31" s="64">
        <v>5</v>
      </c>
      <c r="E31" s="65" t="s">
        <v>132</v>
      </c>
      <c r="F31" s="66">
        <v>16</v>
      </c>
      <c r="G31" s="63"/>
      <c r="H31" s="67"/>
      <c r="I31" s="68"/>
      <c r="J31" s="68"/>
      <c r="K31" s="34" t="s">
        <v>65</v>
      </c>
      <c r="L31" s="75">
        <v>31</v>
      </c>
      <c r="M31" s="75"/>
      <c r="N31" s="70"/>
      <c r="O31" s="77" t="s">
        <v>195</v>
      </c>
      <c r="P31" s="79">
        <v>43825.74219907408</v>
      </c>
      <c r="Q31" s="77" t="s">
        <v>429</v>
      </c>
      <c r="R31" s="82" t="s">
        <v>457</v>
      </c>
      <c r="S31" s="77" t="s">
        <v>331</v>
      </c>
      <c r="T31" s="77"/>
      <c r="U31" s="79">
        <v>43825.74219907408</v>
      </c>
      <c r="V31" s="82" t="s">
        <v>506</v>
      </c>
      <c r="W31" s="77"/>
      <c r="X31" s="77"/>
      <c r="Y31" s="80" t="s">
        <v>543</v>
      </c>
      <c r="Z31" s="80" t="s">
        <v>569</v>
      </c>
      <c r="AA31" s="108">
        <v>1</v>
      </c>
      <c r="AB31" s="48"/>
      <c r="AC31" s="49"/>
      <c r="AD31" s="48"/>
      <c r="AE31" s="49"/>
      <c r="AF31" s="48"/>
      <c r="AG31" s="49"/>
      <c r="AH31" s="48"/>
      <c r="AI31" s="49"/>
      <c r="AJ31" s="48"/>
      <c r="AK31" s="77"/>
      <c r="AL31" s="82" t="s">
        <v>491</v>
      </c>
      <c r="AM31" s="77" t="b">
        <v>0</v>
      </c>
      <c r="AN31" s="77">
        <v>1</v>
      </c>
      <c r="AO31" s="80" t="s">
        <v>571</v>
      </c>
      <c r="AP31" s="77" t="b">
        <v>0</v>
      </c>
      <c r="AQ31" s="77" t="s">
        <v>572</v>
      </c>
      <c r="AR31" s="77"/>
      <c r="AS31" s="80" t="s">
        <v>288</v>
      </c>
      <c r="AT31" s="77" t="b">
        <v>0</v>
      </c>
      <c r="AU31" s="77">
        <v>0</v>
      </c>
      <c r="AV31" s="80" t="s">
        <v>288</v>
      </c>
      <c r="AW31" s="77" t="s">
        <v>573</v>
      </c>
      <c r="AX31" s="77" t="b">
        <v>0</v>
      </c>
      <c r="AY31" s="80" t="s">
        <v>569</v>
      </c>
      <c r="AZ31" s="77" t="s">
        <v>185</v>
      </c>
      <c r="BA31" s="77">
        <v>0</v>
      </c>
      <c r="BB31" s="77">
        <v>0</v>
      </c>
      <c r="BC31" s="77"/>
      <c r="BD31" s="77"/>
      <c r="BE31" s="77"/>
      <c r="BF31" s="77"/>
      <c r="BG31" s="77"/>
      <c r="BH31" s="77"/>
      <c r="BI31" s="77"/>
      <c r="BJ31" s="77"/>
      <c r="BK31" s="76" t="str">
        <f>REPLACE(INDEX(GroupVertices[Group],MATCH(Edges[[#This Row],[Vertex 1]],GroupVertices[Vertex],0)),1,1,"")</f>
        <v>3</v>
      </c>
      <c r="BL31" s="76" t="str">
        <f>REPLACE(INDEX(GroupVertices[Group],MATCH(Edges[[#This Row],[Vertex 2]],GroupVertices[Vertex],0)),1,1,"")</f>
        <v>3</v>
      </c>
    </row>
    <row r="32" spans="1:64" ht="15">
      <c r="A32" s="62" t="s">
        <v>329</v>
      </c>
      <c r="B32" s="62" t="s">
        <v>330</v>
      </c>
      <c r="C32" s="63" t="s">
        <v>273</v>
      </c>
      <c r="D32" s="64">
        <v>5</v>
      </c>
      <c r="E32" s="65" t="s">
        <v>132</v>
      </c>
      <c r="F32" s="66">
        <v>16</v>
      </c>
      <c r="G32" s="63"/>
      <c r="H32" s="67"/>
      <c r="I32" s="68"/>
      <c r="J32" s="68"/>
      <c r="K32" s="34" t="s">
        <v>65</v>
      </c>
      <c r="L32" s="75">
        <v>32</v>
      </c>
      <c r="M32" s="75"/>
      <c r="N32" s="70"/>
      <c r="O32" s="77" t="s">
        <v>195</v>
      </c>
      <c r="P32" s="79">
        <v>43819.65944444444</v>
      </c>
      <c r="Q32" s="77" t="s">
        <v>424</v>
      </c>
      <c r="R32" s="77"/>
      <c r="S32" s="77"/>
      <c r="T32" s="77" t="s">
        <v>477</v>
      </c>
      <c r="U32" s="79">
        <v>43819.65944444444</v>
      </c>
      <c r="V32" s="82" t="s">
        <v>498</v>
      </c>
      <c r="W32" s="77"/>
      <c r="X32" s="77"/>
      <c r="Y32" s="80" t="s">
        <v>535</v>
      </c>
      <c r="Z32" s="77"/>
      <c r="AA32" s="108">
        <v>1</v>
      </c>
      <c r="AB32" s="48"/>
      <c r="AC32" s="49"/>
      <c r="AD32" s="48"/>
      <c r="AE32" s="49"/>
      <c r="AF32" s="48"/>
      <c r="AG32" s="49"/>
      <c r="AH32" s="48"/>
      <c r="AI32" s="49"/>
      <c r="AJ32" s="48"/>
      <c r="AK32" s="82" t="s">
        <v>483</v>
      </c>
      <c r="AL32" s="82" t="s">
        <v>483</v>
      </c>
      <c r="AM32" s="77" t="b">
        <v>0</v>
      </c>
      <c r="AN32" s="77">
        <v>8</v>
      </c>
      <c r="AO32" s="80" t="s">
        <v>288</v>
      </c>
      <c r="AP32" s="77" t="b">
        <v>0</v>
      </c>
      <c r="AQ32" s="77" t="s">
        <v>291</v>
      </c>
      <c r="AR32" s="77"/>
      <c r="AS32" s="80" t="s">
        <v>288</v>
      </c>
      <c r="AT32" s="77" t="b">
        <v>0</v>
      </c>
      <c r="AU32" s="77">
        <v>3</v>
      </c>
      <c r="AV32" s="80" t="s">
        <v>288</v>
      </c>
      <c r="AW32" s="77" t="s">
        <v>575</v>
      </c>
      <c r="AX32" s="77" t="b">
        <v>0</v>
      </c>
      <c r="AY32" s="80" t="s">
        <v>535</v>
      </c>
      <c r="AZ32" s="77" t="s">
        <v>578</v>
      </c>
      <c r="BA32" s="77">
        <v>0</v>
      </c>
      <c r="BB32" s="77">
        <v>0</v>
      </c>
      <c r="BC32" s="77"/>
      <c r="BD32" s="77"/>
      <c r="BE32" s="77"/>
      <c r="BF32" s="77"/>
      <c r="BG32" s="77"/>
      <c r="BH32" s="77"/>
      <c r="BI32" s="77"/>
      <c r="BJ32" s="77"/>
      <c r="BK32" s="76" t="str">
        <f>REPLACE(INDEX(GroupVertices[Group],MATCH(Edges[[#This Row],[Vertex 1]],GroupVertices[Vertex],0)),1,1,"")</f>
        <v>1</v>
      </c>
      <c r="BL32" s="76" t="str">
        <f>REPLACE(INDEX(GroupVertices[Group],MATCH(Edges[[#This Row],[Vertex 2]],GroupVertices[Vertex],0)),1,1,"")</f>
        <v>2</v>
      </c>
    </row>
    <row r="33" spans="1:64" ht="15">
      <c r="A33" s="62" t="s">
        <v>361</v>
      </c>
      <c r="B33" s="62" t="s">
        <v>330</v>
      </c>
      <c r="C33" s="63" t="s">
        <v>273</v>
      </c>
      <c r="D33" s="64">
        <v>5</v>
      </c>
      <c r="E33" s="65" t="s">
        <v>132</v>
      </c>
      <c r="F33" s="66">
        <v>16</v>
      </c>
      <c r="G33" s="63"/>
      <c r="H33" s="67"/>
      <c r="I33" s="68"/>
      <c r="J33" s="68"/>
      <c r="K33" s="34" t="s">
        <v>65</v>
      </c>
      <c r="L33" s="75">
        <v>33</v>
      </c>
      <c r="M33" s="75"/>
      <c r="N33" s="70"/>
      <c r="O33" s="77" t="s">
        <v>195</v>
      </c>
      <c r="P33" s="79">
        <v>43819.659895833334</v>
      </c>
      <c r="Q33" s="77" t="s">
        <v>423</v>
      </c>
      <c r="R33" s="77"/>
      <c r="S33" s="77"/>
      <c r="T33" s="77" t="s">
        <v>477</v>
      </c>
      <c r="U33" s="79">
        <v>43819.659895833334</v>
      </c>
      <c r="V33" s="82" t="s">
        <v>500</v>
      </c>
      <c r="W33" s="77"/>
      <c r="X33" s="77"/>
      <c r="Y33" s="80" t="s">
        <v>537</v>
      </c>
      <c r="Z33" s="77"/>
      <c r="AA33" s="108">
        <v>1</v>
      </c>
      <c r="AB33" s="48"/>
      <c r="AC33" s="49"/>
      <c r="AD33" s="48"/>
      <c r="AE33" s="49"/>
      <c r="AF33" s="48"/>
      <c r="AG33" s="49"/>
      <c r="AH33" s="48"/>
      <c r="AI33" s="49"/>
      <c r="AJ33" s="48"/>
      <c r="AK33" s="82" t="s">
        <v>483</v>
      </c>
      <c r="AL33" s="82" t="s">
        <v>483</v>
      </c>
      <c r="AM33" s="77" t="b">
        <v>0</v>
      </c>
      <c r="AN33" s="77">
        <v>0</v>
      </c>
      <c r="AO33" s="80" t="s">
        <v>288</v>
      </c>
      <c r="AP33" s="77" t="b">
        <v>0</v>
      </c>
      <c r="AQ33" s="77" t="s">
        <v>291</v>
      </c>
      <c r="AR33" s="77"/>
      <c r="AS33" s="80" t="s">
        <v>288</v>
      </c>
      <c r="AT33" s="77" t="b">
        <v>0</v>
      </c>
      <c r="AU33" s="77">
        <v>3</v>
      </c>
      <c r="AV33" s="80" t="s">
        <v>535</v>
      </c>
      <c r="AW33" s="77" t="s">
        <v>575</v>
      </c>
      <c r="AX33" s="77" t="b">
        <v>0</v>
      </c>
      <c r="AY33" s="80" t="s">
        <v>535</v>
      </c>
      <c r="AZ33" s="77" t="s">
        <v>185</v>
      </c>
      <c r="BA33" s="77">
        <v>0</v>
      </c>
      <c r="BB33" s="77">
        <v>0</v>
      </c>
      <c r="BC33" s="77"/>
      <c r="BD33" s="77"/>
      <c r="BE33" s="77"/>
      <c r="BF33" s="77"/>
      <c r="BG33" s="77"/>
      <c r="BH33" s="77"/>
      <c r="BI33" s="77"/>
      <c r="BJ33" s="77"/>
      <c r="BK33" s="76" t="str">
        <f>REPLACE(INDEX(GroupVertices[Group],MATCH(Edges[[#This Row],[Vertex 1]],GroupVertices[Vertex],0)),1,1,"")</f>
        <v>2</v>
      </c>
      <c r="BL33" s="76" t="str">
        <f>REPLACE(INDEX(GroupVertices[Group],MATCH(Edges[[#This Row],[Vertex 2]],GroupVertices[Vertex],0)),1,1,"")</f>
        <v>2</v>
      </c>
    </row>
    <row r="34" spans="1:64" ht="15">
      <c r="A34" s="62" t="s">
        <v>408</v>
      </c>
      <c r="B34" s="62" t="s">
        <v>330</v>
      </c>
      <c r="C34" s="63" t="s">
        <v>273</v>
      </c>
      <c r="D34" s="64">
        <v>5</v>
      </c>
      <c r="E34" s="65" t="s">
        <v>132</v>
      </c>
      <c r="F34" s="66">
        <v>16</v>
      </c>
      <c r="G34" s="63"/>
      <c r="H34" s="67"/>
      <c r="I34" s="68"/>
      <c r="J34" s="68"/>
      <c r="K34" s="34" t="s">
        <v>65</v>
      </c>
      <c r="L34" s="75">
        <v>34</v>
      </c>
      <c r="M34" s="75"/>
      <c r="N34" s="70"/>
      <c r="O34" s="77" t="s">
        <v>195</v>
      </c>
      <c r="P34" s="79">
        <v>43825.74219907408</v>
      </c>
      <c r="Q34" s="77" t="s">
        <v>429</v>
      </c>
      <c r="R34" s="82" t="s">
        <v>457</v>
      </c>
      <c r="S34" s="77" t="s">
        <v>331</v>
      </c>
      <c r="T34" s="77"/>
      <c r="U34" s="79">
        <v>43825.74219907408</v>
      </c>
      <c r="V34" s="82" t="s">
        <v>506</v>
      </c>
      <c r="W34" s="77"/>
      <c r="X34" s="77"/>
      <c r="Y34" s="80" t="s">
        <v>543</v>
      </c>
      <c r="Z34" s="80" t="s">
        <v>569</v>
      </c>
      <c r="AA34" s="108">
        <v>1</v>
      </c>
      <c r="AB34" s="48"/>
      <c r="AC34" s="49"/>
      <c r="AD34" s="48"/>
      <c r="AE34" s="49"/>
      <c r="AF34" s="48"/>
      <c r="AG34" s="49"/>
      <c r="AH34" s="48"/>
      <c r="AI34" s="49"/>
      <c r="AJ34" s="48"/>
      <c r="AK34" s="77"/>
      <c r="AL34" s="82" t="s">
        <v>491</v>
      </c>
      <c r="AM34" s="77" t="b">
        <v>0</v>
      </c>
      <c r="AN34" s="77">
        <v>1</v>
      </c>
      <c r="AO34" s="80" t="s">
        <v>571</v>
      </c>
      <c r="AP34" s="77" t="b">
        <v>0</v>
      </c>
      <c r="AQ34" s="77" t="s">
        <v>572</v>
      </c>
      <c r="AR34" s="77"/>
      <c r="AS34" s="80" t="s">
        <v>288</v>
      </c>
      <c r="AT34" s="77" t="b">
        <v>0</v>
      </c>
      <c r="AU34" s="77">
        <v>0</v>
      </c>
      <c r="AV34" s="80" t="s">
        <v>288</v>
      </c>
      <c r="AW34" s="77" t="s">
        <v>573</v>
      </c>
      <c r="AX34" s="77" t="b">
        <v>0</v>
      </c>
      <c r="AY34" s="80" t="s">
        <v>569</v>
      </c>
      <c r="AZ34" s="77" t="s">
        <v>185</v>
      </c>
      <c r="BA34" s="77">
        <v>0</v>
      </c>
      <c r="BB34" s="77">
        <v>0</v>
      </c>
      <c r="BC34" s="77"/>
      <c r="BD34" s="77"/>
      <c r="BE34" s="77"/>
      <c r="BF34" s="77"/>
      <c r="BG34" s="77"/>
      <c r="BH34" s="77"/>
      <c r="BI34" s="77"/>
      <c r="BJ34" s="77"/>
      <c r="BK34" s="76" t="str">
        <f>REPLACE(INDEX(GroupVertices[Group],MATCH(Edges[[#This Row],[Vertex 1]],GroupVertices[Vertex],0)),1,1,"")</f>
        <v>3</v>
      </c>
      <c r="BL34" s="76" t="str">
        <f>REPLACE(INDEX(GroupVertices[Group],MATCH(Edges[[#This Row],[Vertex 2]],GroupVertices[Vertex],0)),1,1,"")</f>
        <v>2</v>
      </c>
    </row>
    <row r="35" spans="1:64" ht="15">
      <c r="A35" s="62" t="s">
        <v>408</v>
      </c>
      <c r="B35" s="62" t="s">
        <v>416</v>
      </c>
      <c r="C35" s="63" t="s">
        <v>273</v>
      </c>
      <c r="D35" s="64">
        <v>5</v>
      </c>
      <c r="E35" s="65" t="s">
        <v>132</v>
      </c>
      <c r="F35" s="66">
        <v>16</v>
      </c>
      <c r="G35" s="63"/>
      <c r="H35" s="67"/>
      <c r="I35" s="68"/>
      <c r="J35" s="68"/>
      <c r="K35" s="34" t="s">
        <v>65</v>
      </c>
      <c r="L35" s="75">
        <v>35</v>
      </c>
      <c r="M35" s="75"/>
      <c r="N35" s="70"/>
      <c r="O35" s="77" t="s">
        <v>195</v>
      </c>
      <c r="P35" s="79">
        <v>43825.74219907408</v>
      </c>
      <c r="Q35" s="77" t="s">
        <v>429</v>
      </c>
      <c r="R35" s="82" t="s">
        <v>457</v>
      </c>
      <c r="S35" s="77" t="s">
        <v>331</v>
      </c>
      <c r="T35" s="77"/>
      <c r="U35" s="79">
        <v>43825.74219907408</v>
      </c>
      <c r="V35" s="82" t="s">
        <v>506</v>
      </c>
      <c r="W35" s="77"/>
      <c r="X35" s="77"/>
      <c r="Y35" s="80" t="s">
        <v>543</v>
      </c>
      <c r="Z35" s="80" t="s">
        <v>569</v>
      </c>
      <c r="AA35" s="108">
        <v>1</v>
      </c>
      <c r="AB35" s="48">
        <v>0</v>
      </c>
      <c r="AC35" s="49">
        <v>0</v>
      </c>
      <c r="AD35" s="48">
        <v>0</v>
      </c>
      <c r="AE35" s="49">
        <v>0</v>
      </c>
      <c r="AF35" s="48">
        <v>0</v>
      </c>
      <c r="AG35" s="49">
        <v>0</v>
      </c>
      <c r="AH35" s="48">
        <v>8</v>
      </c>
      <c r="AI35" s="49">
        <v>100</v>
      </c>
      <c r="AJ35" s="48">
        <v>8</v>
      </c>
      <c r="AK35" s="77"/>
      <c r="AL35" s="82" t="s">
        <v>491</v>
      </c>
      <c r="AM35" s="77" t="b">
        <v>0</v>
      </c>
      <c r="AN35" s="77">
        <v>1</v>
      </c>
      <c r="AO35" s="80" t="s">
        <v>571</v>
      </c>
      <c r="AP35" s="77" t="b">
        <v>0</v>
      </c>
      <c r="AQ35" s="77" t="s">
        <v>572</v>
      </c>
      <c r="AR35" s="77"/>
      <c r="AS35" s="80" t="s">
        <v>288</v>
      </c>
      <c r="AT35" s="77" t="b">
        <v>0</v>
      </c>
      <c r="AU35" s="77">
        <v>0</v>
      </c>
      <c r="AV35" s="80" t="s">
        <v>288</v>
      </c>
      <c r="AW35" s="77" t="s">
        <v>573</v>
      </c>
      <c r="AX35" s="77" t="b">
        <v>0</v>
      </c>
      <c r="AY35" s="80" t="s">
        <v>569</v>
      </c>
      <c r="AZ35" s="77" t="s">
        <v>185</v>
      </c>
      <c r="BA35" s="77">
        <v>0</v>
      </c>
      <c r="BB35" s="77">
        <v>0</v>
      </c>
      <c r="BC35" s="77"/>
      <c r="BD35" s="77"/>
      <c r="BE35" s="77"/>
      <c r="BF35" s="77"/>
      <c r="BG35" s="77"/>
      <c r="BH35" s="77"/>
      <c r="BI35" s="77"/>
      <c r="BJ35" s="77"/>
      <c r="BK35" s="76" t="str">
        <f>REPLACE(INDEX(GroupVertices[Group],MATCH(Edges[[#This Row],[Vertex 1]],GroupVertices[Vertex],0)),1,1,"")</f>
        <v>3</v>
      </c>
      <c r="BL35" s="76" t="str">
        <f>REPLACE(INDEX(GroupVertices[Group],MATCH(Edges[[#This Row],[Vertex 2]],GroupVertices[Vertex],0)),1,1,"")</f>
        <v>3</v>
      </c>
    </row>
    <row r="36" spans="1:64" ht="15">
      <c r="A36" s="62" t="s">
        <v>408</v>
      </c>
      <c r="B36" s="62" t="s">
        <v>329</v>
      </c>
      <c r="C36" s="63" t="s">
        <v>273</v>
      </c>
      <c r="D36" s="64">
        <v>5</v>
      </c>
      <c r="E36" s="65" t="s">
        <v>132</v>
      </c>
      <c r="F36" s="66">
        <v>16</v>
      </c>
      <c r="G36" s="63"/>
      <c r="H36" s="67"/>
      <c r="I36" s="68"/>
      <c r="J36" s="68"/>
      <c r="K36" s="34" t="s">
        <v>65</v>
      </c>
      <c r="L36" s="75">
        <v>36</v>
      </c>
      <c r="M36" s="75"/>
      <c r="N36" s="70"/>
      <c r="O36" s="77" t="s">
        <v>195</v>
      </c>
      <c r="P36" s="79">
        <v>43825.74219907408</v>
      </c>
      <c r="Q36" s="77" t="s">
        <v>429</v>
      </c>
      <c r="R36" s="82" t="s">
        <v>457</v>
      </c>
      <c r="S36" s="77" t="s">
        <v>331</v>
      </c>
      <c r="T36" s="77"/>
      <c r="U36" s="79">
        <v>43825.74219907408</v>
      </c>
      <c r="V36" s="82" t="s">
        <v>506</v>
      </c>
      <c r="W36" s="77"/>
      <c r="X36" s="77"/>
      <c r="Y36" s="80" t="s">
        <v>543</v>
      </c>
      <c r="Z36" s="80" t="s">
        <v>569</v>
      </c>
      <c r="AA36" s="108">
        <v>1</v>
      </c>
      <c r="AB36" s="48"/>
      <c r="AC36" s="49"/>
      <c r="AD36" s="48"/>
      <c r="AE36" s="49"/>
      <c r="AF36" s="48"/>
      <c r="AG36" s="49"/>
      <c r="AH36" s="48"/>
      <c r="AI36" s="49"/>
      <c r="AJ36" s="48"/>
      <c r="AK36" s="77"/>
      <c r="AL36" s="82" t="s">
        <v>491</v>
      </c>
      <c r="AM36" s="77" t="b">
        <v>0</v>
      </c>
      <c r="AN36" s="77">
        <v>1</v>
      </c>
      <c r="AO36" s="80" t="s">
        <v>571</v>
      </c>
      <c r="AP36" s="77" t="b">
        <v>0</v>
      </c>
      <c r="AQ36" s="77" t="s">
        <v>572</v>
      </c>
      <c r="AR36" s="77"/>
      <c r="AS36" s="80" t="s">
        <v>288</v>
      </c>
      <c r="AT36" s="77" t="b">
        <v>0</v>
      </c>
      <c r="AU36" s="77">
        <v>0</v>
      </c>
      <c r="AV36" s="80" t="s">
        <v>288</v>
      </c>
      <c r="AW36" s="77" t="s">
        <v>573</v>
      </c>
      <c r="AX36" s="77" t="b">
        <v>0</v>
      </c>
      <c r="AY36" s="80" t="s">
        <v>569</v>
      </c>
      <c r="AZ36" s="77" t="s">
        <v>185</v>
      </c>
      <c r="BA36" s="77">
        <v>0</v>
      </c>
      <c r="BB36" s="77">
        <v>0</v>
      </c>
      <c r="BC36" s="77"/>
      <c r="BD36" s="77"/>
      <c r="BE36" s="77"/>
      <c r="BF36" s="77"/>
      <c r="BG36" s="77"/>
      <c r="BH36" s="77"/>
      <c r="BI36" s="77"/>
      <c r="BJ36" s="77"/>
      <c r="BK36" s="76" t="str">
        <f>REPLACE(INDEX(GroupVertices[Group],MATCH(Edges[[#This Row],[Vertex 1]],GroupVertices[Vertex],0)),1,1,"")</f>
        <v>3</v>
      </c>
      <c r="BL36" s="76" t="str">
        <f>REPLACE(INDEX(GroupVertices[Group],MATCH(Edges[[#This Row],[Vertex 2]],GroupVertices[Vertex],0)),1,1,"")</f>
        <v>1</v>
      </c>
    </row>
    <row r="37" spans="1:64" ht="15">
      <c r="A37" s="62" t="s">
        <v>408</v>
      </c>
      <c r="B37" s="62" t="s">
        <v>361</v>
      </c>
      <c r="C37" s="63" t="s">
        <v>273</v>
      </c>
      <c r="D37" s="64">
        <v>5</v>
      </c>
      <c r="E37" s="65" t="s">
        <v>132</v>
      </c>
      <c r="F37" s="66">
        <v>16</v>
      </c>
      <c r="G37" s="63"/>
      <c r="H37" s="67"/>
      <c r="I37" s="68"/>
      <c r="J37" s="68"/>
      <c r="K37" s="34" t="s">
        <v>65</v>
      </c>
      <c r="L37" s="75">
        <v>37</v>
      </c>
      <c r="M37" s="75"/>
      <c r="N37" s="70"/>
      <c r="O37" s="77" t="s">
        <v>287</v>
      </c>
      <c r="P37" s="79">
        <v>43825.74219907408</v>
      </c>
      <c r="Q37" s="77" t="s">
        <v>429</v>
      </c>
      <c r="R37" s="82" t="s">
        <v>457</v>
      </c>
      <c r="S37" s="77" t="s">
        <v>331</v>
      </c>
      <c r="T37" s="77"/>
      <c r="U37" s="79">
        <v>43825.74219907408</v>
      </c>
      <c r="V37" s="82" t="s">
        <v>506</v>
      </c>
      <c r="W37" s="77"/>
      <c r="X37" s="77"/>
      <c r="Y37" s="80" t="s">
        <v>543</v>
      </c>
      <c r="Z37" s="80" t="s">
        <v>569</v>
      </c>
      <c r="AA37" s="108">
        <v>1</v>
      </c>
      <c r="AB37" s="48"/>
      <c r="AC37" s="49"/>
      <c r="AD37" s="48"/>
      <c r="AE37" s="49"/>
      <c r="AF37" s="48"/>
      <c r="AG37" s="49"/>
      <c r="AH37" s="48"/>
      <c r="AI37" s="49"/>
      <c r="AJ37" s="48"/>
      <c r="AK37" s="77"/>
      <c r="AL37" s="82" t="s">
        <v>491</v>
      </c>
      <c r="AM37" s="77" t="b">
        <v>0</v>
      </c>
      <c r="AN37" s="77">
        <v>1</v>
      </c>
      <c r="AO37" s="80" t="s">
        <v>571</v>
      </c>
      <c r="AP37" s="77" t="b">
        <v>0</v>
      </c>
      <c r="AQ37" s="77" t="s">
        <v>572</v>
      </c>
      <c r="AR37" s="77"/>
      <c r="AS37" s="80" t="s">
        <v>288</v>
      </c>
      <c r="AT37" s="77" t="b">
        <v>0</v>
      </c>
      <c r="AU37" s="77">
        <v>0</v>
      </c>
      <c r="AV37" s="80" t="s">
        <v>288</v>
      </c>
      <c r="AW37" s="77" t="s">
        <v>573</v>
      </c>
      <c r="AX37" s="77" t="b">
        <v>0</v>
      </c>
      <c r="AY37" s="80" t="s">
        <v>569</v>
      </c>
      <c r="AZ37" s="77" t="s">
        <v>185</v>
      </c>
      <c r="BA37" s="77">
        <v>0</v>
      </c>
      <c r="BB37" s="77">
        <v>0</v>
      </c>
      <c r="BC37" s="77"/>
      <c r="BD37" s="77"/>
      <c r="BE37" s="77"/>
      <c r="BF37" s="77"/>
      <c r="BG37" s="77"/>
      <c r="BH37" s="77"/>
      <c r="BI37" s="77"/>
      <c r="BJ37" s="77"/>
      <c r="BK37" s="76" t="str">
        <f>REPLACE(INDEX(GroupVertices[Group],MATCH(Edges[[#This Row],[Vertex 1]],GroupVertices[Vertex],0)),1,1,"")</f>
        <v>3</v>
      </c>
      <c r="BL37" s="76" t="str">
        <f>REPLACE(INDEX(GroupVertices[Group],MATCH(Edges[[#This Row],[Vertex 2]],GroupVertices[Vertex],0)),1,1,"")</f>
        <v>2</v>
      </c>
    </row>
    <row r="38" spans="1:64" ht="15">
      <c r="A38" s="62" t="s">
        <v>329</v>
      </c>
      <c r="B38" s="62" t="s">
        <v>364</v>
      </c>
      <c r="C38" s="63" t="s">
        <v>273</v>
      </c>
      <c r="D38" s="64">
        <v>5</v>
      </c>
      <c r="E38" s="65" t="s">
        <v>132</v>
      </c>
      <c r="F38" s="66">
        <v>16</v>
      </c>
      <c r="G38" s="63"/>
      <c r="H38" s="67"/>
      <c r="I38" s="68"/>
      <c r="J38" s="68"/>
      <c r="K38" s="34" t="s">
        <v>65</v>
      </c>
      <c r="L38" s="75">
        <v>38</v>
      </c>
      <c r="M38" s="75"/>
      <c r="N38" s="70"/>
      <c r="O38" s="77" t="s">
        <v>195</v>
      </c>
      <c r="P38" s="79">
        <v>43819.854525462964</v>
      </c>
      <c r="Q38" s="77" t="s">
        <v>430</v>
      </c>
      <c r="R38" s="82" t="s">
        <v>458</v>
      </c>
      <c r="S38" s="77" t="s">
        <v>289</v>
      </c>
      <c r="T38" s="77" t="s">
        <v>376</v>
      </c>
      <c r="U38" s="79">
        <v>43819.854525462964</v>
      </c>
      <c r="V38" s="82" t="s">
        <v>507</v>
      </c>
      <c r="W38" s="77"/>
      <c r="X38" s="77"/>
      <c r="Y38" s="80" t="s">
        <v>544</v>
      </c>
      <c r="Z38" s="77"/>
      <c r="AA38" s="108">
        <v>1</v>
      </c>
      <c r="AB38" s="48"/>
      <c r="AC38" s="49"/>
      <c r="AD38" s="48"/>
      <c r="AE38" s="49"/>
      <c r="AF38" s="48"/>
      <c r="AG38" s="49"/>
      <c r="AH38" s="48"/>
      <c r="AI38" s="49"/>
      <c r="AJ38" s="48"/>
      <c r="AK38" s="77"/>
      <c r="AL38" s="82" t="s">
        <v>489</v>
      </c>
      <c r="AM38" s="77" t="b">
        <v>0</v>
      </c>
      <c r="AN38" s="77">
        <v>0</v>
      </c>
      <c r="AO38" s="80" t="s">
        <v>288</v>
      </c>
      <c r="AP38" s="77" t="b">
        <v>0</v>
      </c>
      <c r="AQ38" s="77" t="s">
        <v>291</v>
      </c>
      <c r="AR38" s="77"/>
      <c r="AS38" s="80" t="s">
        <v>288</v>
      </c>
      <c r="AT38" s="77" t="b">
        <v>0</v>
      </c>
      <c r="AU38" s="77">
        <v>1</v>
      </c>
      <c r="AV38" s="80" t="s">
        <v>288</v>
      </c>
      <c r="AW38" s="77" t="s">
        <v>575</v>
      </c>
      <c r="AX38" s="77" t="b">
        <v>1</v>
      </c>
      <c r="AY38" s="80" t="s">
        <v>544</v>
      </c>
      <c r="AZ38" s="77" t="s">
        <v>578</v>
      </c>
      <c r="BA38" s="77">
        <v>0</v>
      </c>
      <c r="BB38" s="77">
        <v>0</v>
      </c>
      <c r="BC38" s="77"/>
      <c r="BD38" s="77"/>
      <c r="BE38" s="77"/>
      <c r="BF38" s="77"/>
      <c r="BG38" s="77"/>
      <c r="BH38" s="77"/>
      <c r="BI38" s="77"/>
      <c r="BJ38" s="77"/>
      <c r="BK38" s="76" t="str">
        <f>REPLACE(INDEX(GroupVertices[Group],MATCH(Edges[[#This Row],[Vertex 1]],GroupVertices[Vertex],0)),1,1,"")</f>
        <v>1</v>
      </c>
      <c r="BL38" s="76" t="str">
        <f>REPLACE(INDEX(GroupVertices[Group],MATCH(Edges[[#This Row],[Vertex 2]],GroupVertices[Vertex],0)),1,1,"")</f>
        <v>1</v>
      </c>
    </row>
    <row r="39" spans="1:64" ht="15">
      <c r="A39" s="62" t="s">
        <v>362</v>
      </c>
      <c r="B39" s="62" t="s">
        <v>364</v>
      </c>
      <c r="C39" s="63" t="s">
        <v>273</v>
      </c>
      <c r="D39" s="64">
        <v>5</v>
      </c>
      <c r="E39" s="65" t="s">
        <v>132</v>
      </c>
      <c r="F39" s="66">
        <v>16</v>
      </c>
      <c r="G39" s="63"/>
      <c r="H39" s="67"/>
      <c r="I39" s="68"/>
      <c r="J39" s="68"/>
      <c r="K39" s="34" t="s">
        <v>65</v>
      </c>
      <c r="L39" s="75">
        <v>39</v>
      </c>
      <c r="M39" s="75"/>
      <c r="N39" s="70"/>
      <c r="O39" s="77" t="s">
        <v>195</v>
      </c>
      <c r="P39" s="79">
        <v>43819.86005787037</v>
      </c>
      <c r="Q39" s="77" t="s">
        <v>431</v>
      </c>
      <c r="R39" s="77"/>
      <c r="S39" s="77"/>
      <c r="T39" s="77" t="s">
        <v>376</v>
      </c>
      <c r="U39" s="79">
        <v>43819.86005787037</v>
      </c>
      <c r="V39" s="82" t="s">
        <v>508</v>
      </c>
      <c r="W39" s="77"/>
      <c r="X39" s="77"/>
      <c r="Y39" s="80" t="s">
        <v>545</v>
      </c>
      <c r="Z39" s="77"/>
      <c r="AA39" s="108">
        <v>1</v>
      </c>
      <c r="AB39" s="48"/>
      <c r="AC39" s="49"/>
      <c r="AD39" s="48"/>
      <c r="AE39" s="49"/>
      <c r="AF39" s="48"/>
      <c r="AG39" s="49"/>
      <c r="AH39" s="48"/>
      <c r="AI39" s="49"/>
      <c r="AJ39" s="48"/>
      <c r="AK39" s="77"/>
      <c r="AL39" s="82" t="s">
        <v>492</v>
      </c>
      <c r="AM39" s="77" t="b">
        <v>0</v>
      </c>
      <c r="AN39" s="77">
        <v>0</v>
      </c>
      <c r="AO39" s="80" t="s">
        <v>288</v>
      </c>
      <c r="AP39" s="77" t="b">
        <v>0</v>
      </c>
      <c r="AQ39" s="77" t="s">
        <v>291</v>
      </c>
      <c r="AR39" s="77"/>
      <c r="AS39" s="80" t="s">
        <v>288</v>
      </c>
      <c r="AT39" s="77" t="b">
        <v>0</v>
      </c>
      <c r="AU39" s="77">
        <v>1</v>
      </c>
      <c r="AV39" s="80" t="s">
        <v>544</v>
      </c>
      <c r="AW39" s="77" t="s">
        <v>573</v>
      </c>
      <c r="AX39" s="77" t="b">
        <v>0</v>
      </c>
      <c r="AY39" s="80" t="s">
        <v>544</v>
      </c>
      <c r="AZ39" s="77" t="s">
        <v>185</v>
      </c>
      <c r="BA39" s="77">
        <v>0</v>
      </c>
      <c r="BB39" s="77">
        <v>0</v>
      </c>
      <c r="BC39" s="77"/>
      <c r="BD39" s="77"/>
      <c r="BE39" s="77"/>
      <c r="BF39" s="77"/>
      <c r="BG39" s="77"/>
      <c r="BH39" s="77"/>
      <c r="BI39" s="77"/>
      <c r="BJ39" s="77"/>
      <c r="BK39" s="76" t="str">
        <f>REPLACE(INDEX(GroupVertices[Group],MATCH(Edges[[#This Row],[Vertex 1]],GroupVertices[Vertex],0)),1,1,"")</f>
        <v>1</v>
      </c>
      <c r="BL39" s="76" t="str">
        <f>REPLACE(INDEX(GroupVertices[Group],MATCH(Edges[[#This Row],[Vertex 2]],GroupVertices[Vertex],0)),1,1,"")</f>
        <v>1</v>
      </c>
    </row>
    <row r="40" spans="1:64" ht="15">
      <c r="A40" s="62" t="s">
        <v>329</v>
      </c>
      <c r="B40" s="62" t="s">
        <v>361</v>
      </c>
      <c r="C40" s="63" t="s">
        <v>359</v>
      </c>
      <c r="D40" s="64">
        <v>6.25</v>
      </c>
      <c r="E40" s="65" t="s">
        <v>136</v>
      </c>
      <c r="F40" s="66">
        <v>14.88888888888889</v>
      </c>
      <c r="G40" s="63"/>
      <c r="H40" s="67"/>
      <c r="I40" s="68"/>
      <c r="J40" s="68"/>
      <c r="K40" s="34" t="s">
        <v>66</v>
      </c>
      <c r="L40" s="75">
        <v>40</v>
      </c>
      <c r="M40" s="75"/>
      <c r="N40" s="70"/>
      <c r="O40" s="77" t="s">
        <v>195</v>
      </c>
      <c r="P40" s="79">
        <v>43819.65944444444</v>
      </c>
      <c r="Q40" s="77" t="s">
        <v>424</v>
      </c>
      <c r="R40" s="77"/>
      <c r="S40" s="77"/>
      <c r="T40" s="77" t="s">
        <v>477</v>
      </c>
      <c r="U40" s="79">
        <v>43819.65944444444</v>
      </c>
      <c r="V40" s="82" t="s">
        <v>498</v>
      </c>
      <c r="W40" s="77"/>
      <c r="X40" s="77"/>
      <c r="Y40" s="80" t="s">
        <v>535</v>
      </c>
      <c r="Z40" s="77"/>
      <c r="AA40" s="108">
        <v>2</v>
      </c>
      <c r="AB40" s="48">
        <v>0</v>
      </c>
      <c r="AC40" s="49">
        <v>0</v>
      </c>
      <c r="AD40" s="48">
        <v>0</v>
      </c>
      <c r="AE40" s="49">
        <v>0</v>
      </c>
      <c r="AF40" s="48">
        <v>0</v>
      </c>
      <c r="AG40" s="49">
        <v>0</v>
      </c>
      <c r="AH40" s="48">
        <v>9</v>
      </c>
      <c r="AI40" s="49">
        <v>100</v>
      </c>
      <c r="AJ40" s="48">
        <v>9</v>
      </c>
      <c r="AK40" s="82" t="s">
        <v>483</v>
      </c>
      <c r="AL40" s="82" t="s">
        <v>483</v>
      </c>
      <c r="AM40" s="77" t="b">
        <v>0</v>
      </c>
      <c r="AN40" s="77">
        <v>8</v>
      </c>
      <c r="AO40" s="80" t="s">
        <v>288</v>
      </c>
      <c r="AP40" s="77" t="b">
        <v>0</v>
      </c>
      <c r="AQ40" s="77" t="s">
        <v>291</v>
      </c>
      <c r="AR40" s="77"/>
      <c r="AS40" s="80" t="s">
        <v>288</v>
      </c>
      <c r="AT40" s="77" t="b">
        <v>0</v>
      </c>
      <c r="AU40" s="77">
        <v>3</v>
      </c>
      <c r="AV40" s="80" t="s">
        <v>288</v>
      </c>
      <c r="AW40" s="77" t="s">
        <v>575</v>
      </c>
      <c r="AX40" s="77" t="b">
        <v>0</v>
      </c>
      <c r="AY40" s="80" t="s">
        <v>535</v>
      </c>
      <c r="AZ40" s="77" t="s">
        <v>578</v>
      </c>
      <c r="BA40" s="77">
        <v>0</v>
      </c>
      <c r="BB40" s="77">
        <v>0</v>
      </c>
      <c r="BC40" s="77"/>
      <c r="BD40" s="77"/>
      <c r="BE40" s="77"/>
      <c r="BF40" s="77"/>
      <c r="BG40" s="77"/>
      <c r="BH40" s="77"/>
      <c r="BI40" s="77"/>
      <c r="BJ40" s="77"/>
      <c r="BK40" s="76" t="str">
        <f>REPLACE(INDEX(GroupVertices[Group],MATCH(Edges[[#This Row],[Vertex 1]],GroupVertices[Vertex],0)),1,1,"")</f>
        <v>1</v>
      </c>
      <c r="BL40" s="76" t="str">
        <f>REPLACE(INDEX(GroupVertices[Group],MATCH(Edges[[#This Row],[Vertex 2]],GroupVertices[Vertex],0)),1,1,"")</f>
        <v>2</v>
      </c>
    </row>
    <row r="41" spans="1:64" ht="15">
      <c r="A41" s="62" t="s">
        <v>329</v>
      </c>
      <c r="B41" s="62" t="s">
        <v>361</v>
      </c>
      <c r="C41" s="63" t="s">
        <v>359</v>
      </c>
      <c r="D41" s="64">
        <v>6.25</v>
      </c>
      <c r="E41" s="65" t="s">
        <v>136</v>
      </c>
      <c r="F41" s="66">
        <v>14.88888888888889</v>
      </c>
      <c r="G41" s="63"/>
      <c r="H41" s="67"/>
      <c r="I41" s="68"/>
      <c r="J41" s="68"/>
      <c r="K41" s="34" t="s">
        <v>66</v>
      </c>
      <c r="L41" s="75">
        <v>41</v>
      </c>
      <c r="M41" s="75"/>
      <c r="N41" s="70"/>
      <c r="O41" s="77" t="s">
        <v>195</v>
      </c>
      <c r="P41" s="79">
        <v>43819.698599537034</v>
      </c>
      <c r="Q41" s="77" t="s">
        <v>432</v>
      </c>
      <c r="R41" s="82" t="s">
        <v>459</v>
      </c>
      <c r="S41" s="77" t="s">
        <v>289</v>
      </c>
      <c r="T41" s="77"/>
      <c r="U41" s="79">
        <v>43819.698599537034</v>
      </c>
      <c r="V41" s="82" t="s">
        <v>509</v>
      </c>
      <c r="W41" s="77"/>
      <c r="X41" s="77"/>
      <c r="Y41" s="80" t="s">
        <v>546</v>
      </c>
      <c r="Z41" s="77"/>
      <c r="AA41" s="108">
        <v>2</v>
      </c>
      <c r="AB41" s="48">
        <v>0</v>
      </c>
      <c r="AC41" s="49">
        <v>0</v>
      </c>
      <c r="AD41" s="48">
        <v>0</v>
      </c>
      <c r="AE41" s="49">
        <v>0</v>
      </c>
      <c r="AF41" s="48">
        <v>0</v>
      </c>
      <c r="AG41" s="49">
        <v>0</v>
      </c>
      <c r="AH41" s="48">
        <v>20</v>
      </c>
      <c r="AI41" s="49">
        <v>100</v>
      </c>
      <c r="AJ41" s="48">
        <v>20</v>
      </c>
      <c r="AK41" s="77"/>
      <c r="AL41" s="82" t="s">
        <v>489</v>
      </c>
      <c r="AM41" s="77" t="b">
        <v>0</v>
      </c>
      <c r="AN41" s="77">
        <v>6</v>
      </c>
      <c r="AO41" s="80" t="s">
        <v>288</v>
      </c>
      <c r="AP41" s="77" t="b">
        <v>0</v>
      </c>
      <c r="AQ41" s="77" t="s">
        <v>291</v>
      </c>
      <c r="AR41" s="77"/>
      <c r="AS41" s="80" t="s">
        <v>288</v>
      </c>
      <c r="AT41" s="77" t="b">
        <v>0</v>
      </c>
      <c r="AU41" s="77">
        <v>3</v>
      </c>
      <c r="AV41" s="80" t="s">
        <v>288</v>
      </c>
      <c r="AW41" s="77" t="s">
        <v>577</v>
      </c>
      <c r="AX41" s="77" t="b">
        <v>1</v>
      </c>
      <c r="AY41" s="80" t="s">
        <v>546</v>
      </c>
      <c r="AZ41" s="77" t="s">
        <v>578</v>
      </c>
      <c r="BA41" s="77">
        <v>0</v>
      </c>
      <c r="BB41" s="77">
        <v>0</v>
      </c>
      <c r="BC41" s="77"/>
      <c r="BD41" s="77"/>
      <c r="BE41" s="77"/>
      <c r="BF41" s="77"/>
      <c r="BG41" s="77"/>
      <c r="BH41" s="77"/>
      <c r="BI41" s="77"/>
      <c r="BJ41" s="77"/>
      <c r="BK41" s="76" t="str">
        <f>REPLACE(INDEX(GroupVertices[Group],MATCH(Edges[[#This Row],[Vertex 1]],GroupVertices[Vertex],0)),1,1,"")</f>
        <v>1</v>
      </c>
      <c r="BL41" s="76" t="str">
        <f>REPLACE(INDEX(GroupVertices[Group],MATCH(Edges[[#This Row],[Vertex 2]],GroupVertices[Vertex],0)),1,1,"")</f>
        <v>2</v>
      </c>
    </row>
    <row r="42" spans="1:64" ht="15">
      <c r="A42" s="62" t="s">
        <v>361</v>
      </c>
      <c r="B42" s="62" t="s">
        <v>329</v>
      </c>
      <c r="C42" s="63" t="s">
        <v>359</v>
      </c>
      <c r="D42" s="64">
        <v>6.25</v>
      </c>
      <c r="E42" s="65" t="s">
        <v>136</v>
      </c>
      <c r="F42" s="66">
        <v>14.88888888888889</v>
      </c>
      <c r="G42" s="63"/>
      <c r="H42" s="67"/>
      <c r="I42" s="68"/>
      <c r="J42" s="68"/>
      <c r="K42" s="34" t="s">
        <v>66</v>
      </c>
      <c r="L42" s="75">
        <v>42</v>
      </c>
      <c r="M42" s="75"/>
      <c r="N42" s="70"/>
      <c r="O42" s="77" t="s">
        <v>195</v>
      </c>
      <c r="P42" s="79">
        <v>43819.659895833334</v>
      </c>
      <c r="Q42" s="77" t="s">
        <v>423</v>
      </c>
      <c r="R42" s="77"/>
      <c r="S42" s="77"/>
      <c r="T42" s="77" t="s">
        <v>477</v>
      </c>
      <c r="U42" s="79">
        <v>43819.659895833334</v>
      </c>
      <c r="V42" s="82" t="s">
        <v>500</v>
      </c>
      <c r="W42" s="77"/>
      <c r="X42" s="77"/>
      <c r="Y42" s="80" t="s">
        <v>537</v>
      </c>
      <c r="Z42" s="77"/>
      <c r="AA42" s="108">
        <v>2</v>
      </c>
      <c r="AB42" s="48">
        <v>0</v>
      </c>
      <c r="AC42" s="49">
        <v>0</v>
      </c>
      <c r="AD42" s="48">
        <v>0</v>
      </c>
      <c r="AE42" s="49">
        <v>0</v>
      </c>
      <c r="AF42" s="48">
        <v>0</v>
      </c>
      <c r="AG42" s="49">
        <v>0</v>
      </c>
      <c r="AH42" s="48">
        <v>11</v>
      </c>
      <c r="AI42" s="49">
        <v>100</v>
      </c>
      <c r="AJ42" s="48">
        <v>11</v>
      </c>
      <c r="AK42" s="82" t="s">
        <v>483</v>
      </c>
      <c r="AL42" s="82" t="s">
        <v>483</v>
      </c>
      <c r="AM42" s="77" t="b">
        <v>0</v>
      </c>
      <c r="AN42" s="77">
        <v>0</v>
      </c>
      <c r="AO42" s="80" t="s">
        <v>288</v>
      </c>
      <c r="AP42" s="77" t="b">
        <v>0</v>
      </c>
      <c r="AQ42" s="77" t="s">
        <v>291</v>
      </c>
      <c r="AR42" s="77"/>
      <c r="AS42" s="80" t="s">
        <v>288</v>
      </c>
      <c r="AT42" s="77" t="b">
        <v>0</v>
      </c>
      <c r="AU42" s="77">
        <v>3</v>
      </c>
      <c r="AV42" s="80" t="s">
        <v>535</v>
      </c>
      <c r="AW42" s="77" t="s">
        <v>575</v>
      </c>
      <c r="AX42" s="77" t="b">
        <v>0</v>
      </c>
      <c r="AY42" s="80" t="s">
        <v>535</v>
      </c>
      <c r="AZ42" s="77" t="s">
        <v>185</v>
      </c>
      <c r="BA42" s="77">
        <v>0</v>
      </c>
      <c r="BB42" s="77">
        <v>0</v>
      </c>
      <c r="BC42" s="77"/>
      <c r="BD42" s="77"/>
      <c r="BE42" s="77"/>
      <c r="BF42" s="77"/>
      <c r="BG42" s="77"/>
      <c r="BH42" s="77"/>
      <c r="BI42" s="77"/>
      <c r="BJ42" s="77"/>
      <c r="BK42" s="76" t="str">
        <f>REPLACE(INDEX(GroupVertices[Group],MATCH(Edges[[#This Row],[Vertex 1]],GroupVertices[Vertex],0)),1,1,"")</f>
        <v>2</v>
      </c>
      <c r="BL42" s="76" t="str">
        <f>REPLACE(INDEX(GroupVertices[Group],MATCH(Edges[[#This Row],[Vertex 2]],GroupVertices[Vertex],0)),1,1,"")</f>
        <v>1</v>
      </c>
    </row>
    <row r="43" spans="1:64" ht="15">
      <c r="A43" s="62" t="s">
        <v>361</v>
      </c>
      <c r="B43" s="62" t="s">
        <v>329</v>
      </c>
      <c r="C43" s="63" t="s">
        <v>359</v>
      </c>
      <c r="D43" s="64">
        <v>6.25</v>
      </c>
      <c r="E43" s="65" t="s">
        <v>136</v>
      </c>
      <c r="F43" s="66">
        <v>14.88888888888889</v>
      </c>
      <c r="G43" s="63"/>
      <c r="H43" s="67"/>
      <c r="I43" s="68"/>
      <c r="J43" s="68"/>
      <c r="K43" s="34" t="s">
        <v>66</v>
      </c>
      <c r="L43" s="75">
        <v>43</v>
      </c>
      <c r="M43" s="75"/>
      <c r="N43" s="70"/>
      <c r="O43" s="77" t="s">
        <v>195</v>
      </c>
      <c r="P43" s="79">
        <v>43819.70443287037</v>
      </c>
      <c r="Q43" s="77" t="s">
        <v>425</v>
      </c>
      <c r="R43" s="77"/>
      <c r="S43" s="77"/>
      <c r="T43" s="77"/>
      <c r="U43" s="79">
        <v>43819.70443287037</v>
      </c>
      <c r="V43" s="82" t="s">
        <v>510</v>
      </c>
      <c r="W43" s="77"/>
      <c r="X43" s="77"/>
      <c r="Y43" s="80" t="s">
        <v>547</v>
      </c>
      <c r="Z43" s="77"/>
      <c r="AA43" s="108">
        <v>2</v>
      </c>
      <c r="AB43" s="48">
        <v>0</v>
      </c>
      <c r="AC43" s="49">
        <v>0</v>
      </c>
      <c r="AD43" s="48">
        <v>0</v>
      </c>
      <c r="AE43" s="49">
        <v>0</v>
      </c>
      <c r="AF43" s="48">
        <v>0</v>
      </c>
      <c r="AG43" s="49">
        <v>0</v>
      </c>
      <c r="AH43" s="48">
        <v>22</v>
      </c>
      <c r="AI43" s="49">
        <v>100</v>
      </c>
      <c r="AJ43" s="48">
        <v>22</v>
      </c>
      <c r="AK43" s="77"/>
      <c r="AL43" s="82" t="s">
        <v>493</v>
      </c>
      <c r="AM43" s="77" t="b">
        <v>0</v>
      </c>
      <c r="AN43" s="77">
        <v>0</v>
      </c>
      <c r="AO43" s="80" t="s">
        <v>288</v>
      </c>
      <c r="AP43" s="77" t="b">
        <v>0</v>
      </c>
      <c r="AQ43" s="77" t="s">
        <v>291</v>
      </c>
      <c r="AR43" s="77"/>
      <c r="AS43" s="80" t="s">
        <v>288</v>
      </c>
      <c r="AT43" s="77" t="b">
        <v>0</v>
      </c>
      <c r="AU43" s="77">
        <v>3</v>
      </c>
      <c r="AV43" s="80" t="s">
        <v>546</v>
      </c>
      <c r="AW43" s="77" t="s">
        <v>573</v>
      </c>
      <c r="AX43" s="77" t="b">
        <v>0</v>
      </c>
      <c r="AY43" s="80" t="s">
        <v>546</v>
      </c>
      <c r="AZ43" s="77" t="s">
        <v>185</v>
      </c>
      <c r="BA43" s="77">
        <v>0</v>
      </c>
      <c r="BB43" s="77">
        <v>0</v>
      </c>
      <c r="BC43" s="77"/>
      <c r="BD43" s="77"/>
      <c r="BE43" s="77"/>
      <c r="BF43" s="77"/>
      <c r="BG43" s="77"/>
      <c r="BH43" s="77"/>
      <c r="BI43" s="77"/>
      <c r="BJ43" s="77"/>
      <c r="BK43" s="76" t="str">
        <f>REPLACE(INDEX(GroupVertices[Group],MATCH(Edges[[#This Row],[Vertex 1]],GroupVertices[Vertex],0)),1,1,"")</f>
        <v>2</v>
      </c>
      <c r="BL43" s="76" t="str">
        <f>REPLACE(INDEX(GroupVertices[Group],MATCH(Edges[[#This Row],[Vertex 2]],GroupVertices[Vertex],0)),1,1,"")</f>
        <v>1</v>
      </c>
    </row>
    <row r="44" spans="1:64" ht="15">
      <c r="A44" s="62" t="s">
        <v>362</v>
      </c>
      <c r="B44" s="62" t="s">
        <v>361</v>
      </c>
      <c r="C44" s="63" t="s">
        <v>273</v>
      </c>
      <c r="D44" s="64">
        <v>5</v>
      </c>
      <c r="E44" s="65" t="s">
        <v>132</v>
      </c>
      <c r="F44" s="66">
        <v>16</v>
      </c>
      <c r="G44" s="63"/>
      <c r="H44" s="67"/>
      <c r="I44" s="68"/>
      <c r="J44" s="68"/>
      <c r="K44" s="34" t="s">
        <v>65</v>
      </c>
      <c r="L44" s="75">
        <v>44</v>
      </c>
      <c r="M44" s="75"/>
      <c r="N44" s="70"/>
      <c r="O44" s="77" t="s">
        <v>195</v>
      </c>
      <c r="P44" s="79">
        <v>43819.860601851855</v>
      </c>
      <c r="Q44" s="77" t="s">
        <v>425</v>
      </c>
      <c r="R44" s="77"/>
      <c r="S44" s="77"/>
      <c r="T44" s="77"/>
      <c r="U44" s="79">
        <v>43819.860601851855</v>
      </c>
      <c r="V44" s="82" t="s">
        <v>511</v>
      </c>
      <c r="W44" s="77"/>
      <c r="X44" s="77"/>
      <c r="Y44" s="80" t="s">
        <v>548</v>
      </c>
      <c r="Z44" s="77"/>
      <c r="AA44" s="108">
        <v>1</v>
      </c>
      <c r="AB44" s="48"/>
      <c r="AC44" s="49"/>
      <c r="AD44" s="48"/>
      <c r="AE44" s="49"/>
      <c r="AF44" s="48"/>
      <c r="AG44" s="49"/>
      <c r="AH44" s="48"/>
      <c r="AI44" s="49"/>
      <c r="AJ44" s="48"/>
      <c r="AK44" s="77"/>
      <c r="AL44" s="82" t="s">
        <v>492</v>
      </c>
      <c r="AM44" s="77" t="b">
        <v>0</v>
      </c>
      <c r="AN44" s="77">
        <v>0</v>
      </c>
      <c r="AO44" s="80" t="s">
        <v>288</v>
      </c>
      <c r="AP44" s="77" t="b">
        <v>0</v>
      </c>
      <c r="AQ44" s="77" t="s">
        <v>291</v>
      </c>
      <c r="AR44" s="77"/>
      <c r="AS44" s="80" t="s">
        <v>288</v>
      </c>
      <c r="AT44" s="77" t="b">
        <v>0</v>
      </c>
      <c r="AU44" s="77">
        <v>3</v>
      </c>
      <c r="AV44" s="80" t="s">
        <v>546</v>
      </c>
      <c r="AW44" s="77" t="s">
        <v>573</v>
      </c>
      <c r="AX44" s="77" t="b">
        <v>0</v>
      </c>
      <c r="AY44" s="80" t="s">
        <v>546</v>
      </c>
      <c r="AZ44" s="77" t="s">
        <v>185</v>
      </c>
      <c r="BA44" s="77">
        <v>0</v>
      </c>
      <c r="BB44" s="77">
        <v>0</v>
      </c>
      <c r="BC44" s="77"/>
      <c r="BD44" s="77"/>
      <c r="BE44" s="77"/>
      <c r="BF44" s="77"/>
      <c r="BG44" s="77"/>
      <c r="BH44" s="77"/>
      <c r="BI44" s="77"/>
      <c r="BJ44" s="77"/>
      <c r="BK44" s="76" t="str">
        <f>REPLACE(INDEX(GroupVertices[Group],MATCH(Edges[[#This Row],[Vertex 1]],GroupVertices[Vertex],0)),1,1,"")</f>
        <v>1</v>
      </c>
      <c r="BL44" s="76" t="str">
        <f>REPLACE(INDEX(GroupVertices[Group],MATCH(Edges[[#This Row],[Vertex 2]],GroupVertices[Vertex],0)),1,1,"")</f>
        <v>2</v>
      </c>
    </row>
    <row r="45" spans="1:64" ht="15">
      <c r="A45" s="62" t="s">
        <v>329</v>
      </c>
      <c r="B45" s="62" t="s">
        <v>417</v>
      </c>
      <c r="C45" s="63" t="s">
        <v>273</v>
      </c>
      <c r="D45" s="64">
        <v>5</v>
      </c>
      <c r="E45" s="65" t="s">
        <v>132</v>
      </c>
      <c r="F45" s="66">
        <v>16</v>
      </c>
      <c r="G45" s="63"/>
      <c r="H45" s="67"/>
      <c r="I45" s="68"/>
      <c r="J45" s="68"/>
      <c r="K45" s="34" t="s">
        <v>65</v>
      </c>
      <c r="L45" s="75">
        <v>45</v>
      </c>
      <c r="M45" s="75"/>
      <c r="N45" s="70"/>
      <c r="O45" s="77" t="s">
        <v>195</v>
      </c>
      <c r="P45" s="79">
        <v>43824.6075462963</v>
      </c>
      <c r="Q45" s="77" t="s">
        <v>433</v>
      </c>
      <c r="R45" s="82" t="s">
        <v>460</v>
      </c>
      <c r="S45" s="77" t="s">
        <v>289</v>
      </c>
      <c r="T45" s="77"/>
      <c r="U45" s="79">
        <v>43824.6075462963</v>
      </c>
      <c r="V45" s="82" t="s">
        <v>512</v>
      </c>
      <c r="W45" s="77"/>
      <c r="X45" s="77"/>
      <c r="Y45" s="80" t="s">
        <v>549</v>
      </c>
      <c r="Z45" s="77"/>
      <c r="AA45" s="108">
        <v>1</v>
      </c>
      <c r="AB45" s="48"/>
      <c r="AC45" s="49"/>
      <c r="AD45" s="48"/>
      <c r="AE45" s="49"/>
      <c r="AF45" s="48"/>
      <c r="AG45" s="49"/>
      <c r="AH45" s="48"/>
      <c r="AI45" s="49"/>
      <c r="AJ45" s="48"/>
      <c r="AK45" s="77"/>
      <c r="AL45" s="82" t="s">
        <v>489</v>
      </c>
      <c r="AM45" s="77" t="b">
        <v>0</v>
      </c>
      <c r="AN45" s="77">
        <v>0</v>
      </c>
      <c r="AO45" s="80" t="s">
        <v>288</v>
      </c>
      <c r="AP45" s="77" t="b">
        <v>0</v>
      </c>
      <c r="AQ45" s="77" t="s">
        <v>291</v>
      </c>
      <c r="AR45" s="77"/>
      <c r="AS45" s="80" t="s">
        <v>288</v>
      </c>
      <c r="AT45" s="77" t="b">
        <v>0</v>
      </c>
      <c r="AU45" s="77">
        <v>1</v>
      </c>
      <c r="AV45" s="80" t="s">
        <v>288</v>
      </c>
      <c r="AW45" s="77" t="s">
        <v>575</v>
      </c>
      <c r="AX45" s="77" t="b">
        <v>1</v>
      </c>
      <c r="AY45" s="80" t="s">
        <v>549</v>
      </c>
      <c r="AZ45" s="77" t="s">
        <v>578</v>
      </c>
      <c r="BA45" s="77">
        <v>0</v>
      </c>
      <c r="BB45" s="77">
        <v>0</v>
      </c>
      <c r="BC45" s="77"/>
      <c r="BD45" s="77"/>
      <c r="BE45" s="77"/>
      <c r="BF45" s="77"/>
      <c r="BG45" s="77"/>
      <c r="BH45" s="77"/>
      <c r="BI45" s="77"/>
      <c r="BJ45" s="77"/>
      <c r="BK45" s="76" t="str">
        <f>REPLACE(INDEX(GroupVertices[Group],MATCH(Edges[[#This Row],[Vertex 1]],GroupVertices[Vertex],0)),1,1,"")</f>
        <v>1</v>
      </c>
      <c r="BL45" s="76" t="str">
        <f>REPLACE(INDEX(GroupVertices[Group],MATCH(Edges[[#This Row],[Vertex 2]],GroupVertices[Vertex],0)),1,1,"")</f>
        <v>1</v>
      </c>
    </row>
    <row r="46" spans="1:64" ht="15">
      <c r="A46" s="62" t="s">
        <v>362</v>
      </c>
      <c r="B46" s="62" t="s">
        <v>417</v>
      </c>
      <c r="C46" s="63" t="s">
        <v>273</v>
      </c>
      <c r="D46" s="64">
        <v>5</v>
      </c>
      <c r="E46" s="65" t="s">
        <v>132</v>
      </c>
      <c r="F46" s="66">
        <v>16</v>
      </c>
      <c r="G46" s="63"/>
      <c r="H46" s="67"/>
      <c r="I46" s="68"/>
      <c r="J46" s="68"/>
      <c r="K46" s="34" t="s">
        <v>65</v>
      </c>
      <c r="L46" s="75">
        <v>46</v>
      </c>
      <c r="M46" s="75"/>
      <c r="N46" s="70"/>
      <c r="O46" s="77" t="s">
        <v>195</v>
      </c>
      <c r="P46" s="79">
        <v>43826.299479166664</v>
      </c>
      <c r="Q46" s="77" t="s">
        <v>434</v>
      </c>
      <c r="R46" s="77"/>
      <c r="S46" s="77"/>
      <c r="T46" s="77"/>
      <c r="U46" s="79">
        <v>43826.299479166664</v>
      </c>
      <c r="V46" s="82" t="s">
        <v>513</v>
      </c>
      <c r="W46" s="77"/>
      <c r="X46" s="77"/>
      <c r="Y46" s="80" t="s">
        <v>550</v>
      </c>
      <c r="Z46" s="77"/>
      <c r="AA46" s="108">
        <v>1</v>
      </c>
      <c r="AB46" s="48"/>
      <c r="AC46" s="49"/>
      <c r="AD46" s="48"/>
      <c r="AE46" s="49"/>
      <c r="AF46" s="48"/>
      <c r="AG46" s="49"/>
      <c r="AH46" s="48"/>
      <c r="AI46" s="49"/>
      <c r="AJ46" s="48"/>
      <c r="AK46" s="77"/>
      <c r="AL46" s="82" t="s">
        <v>492</v>
      </c>
      <c r="AM46" s="77" t="b">
        <v>0</v>
      </c>
      <c r="AN46" s="77">
        <v>0</v>
      </c>
      <c r="AO46" s="80" t="s">
        <v>288</v>
      </c>
      <c r="AP46" s="77" t="b">
        <v>0</v>
      </c>
      <c r="AQ46" s="77" t="s">
        <v>291</v>
      </c>
      <c r="AR46" s="77"/>
      <c r="AS46" s="80" t="s">
        <v>288</v>
      </c>
      <c r="AT46" s="77" t="b">
        <v>0</v>
      </c>
      <c r="AU46" s="77">
        <v>1</v>
      </c>
      <c r="AV46" s="80" t="s">
        <v>549</v>
      </c>
      <c r="AW46" s="77" t="s">
        <v>573</v>
      </c>
      <c r="AX46" s="77" t="b">
        <v>0</v>
      </c>
      <c r="AY46" s="80" t="s">
        <v>549</v>
      </c>
      <c r="AZ46" s="77" t="s">
        <v>185</v>
      </c>
      <c r="BA46" s="77">
        <v>0</v>
      </c>
      <c r="BB46" s="77">
        <v>0</v>
      </c>
      <c r="BC46" s="77"/>
      <c r="BD46" s="77"/>
      <c r="BE46" s="77"/>
      <c r="BF46" s="77"/>
      <c r="BG46" s="77"/>
      <c r="BH46" s="77"/>
      <c r="BI46" s="77"/>
      <c r="BJ46" s="77"/>
      <c r="BK46" s="76" t="str">
        <f>REPLACE(INDEX(GroupVertices[Group],MATCH(Edges[[#This Row],[Vertex 1]],GroupVertices[Vertex],0)),1,1,"")</f>
        <v>1</v>
      </c>
      <c r="BL46" s="76" t="str">
        <f>REPLACE(INDEX(GroupVertices[Group],MATCH(Edges[[#This Row],[Vertex 2]],GroupVertices[Vertex],0)),1,1,"")</f>
        <v>1</v>
      </c>
    </row>
    <row r="47" spans="1:64" ht="15">
      <c r="A47" s="62" t="s">
        <v>329</v>
      </c>
      <c r="B47" s="62" t="s">
        <v>418</v>
      </c>
      <c r="C47" s="63" t="s">
        <v>273</v>
      </c>
      <c r="D47" s="64">
        <v>5</v>
      </c>
      <c r="E47" s="65" t="s">
        <v>132</v>
      </c>
      <c r="F47" s="66">
        <v>16</v>
      </c>
      <c r="G47" s="63"/>
      <c r="H47" s="67"/>
      <c r="I47" s="68"/>
      <c r="J47" s="68"/>
      <c r="K47" s="34" t="s">
        <v>65</v>
      </c>
      <c r="L47" s="75">
        <v>47</v>
      </c>
      <c r="M47" s="75"/>
      <c r="N47" s="70"/>
      <c r="O47" s="77" t="s">
        <v>195</v>
      </c>
      <c r="P47" s="79">
        <v>43822.63984953704</v>
      </c>
      <c r="Q47" s="77" t="s">
        <v>435</v>
      </c>
      <c r="R47" s="82" t="s">
        <v>461</v>
      </c>
      <c r="S47" s="77" t="s">
        <v>473</v>
      </c>
      <c r="T47" s="77"/>
      <c r="U47" s="79">
        <v>43822.63984953704</v>
      </c>
      <c r="V47" s="82" t="s">
        <v>514</v>
      </c>
      <c r="W47" s="77"/>
      <c r="X47" s="77"/>
      <c r="Y47" s="80" t="s">
        <v>551</v>
      </c>
      <c r="Z47" s="77"/>
      <c r="AA47" s="108">
        <v>1</v>
      </c>
      <c r="AB47" s="48"/>
      <c r="AC47" s="49"/>
      <c r="AD47" s="48"/>
      <c r="AE47" s="49"/>
      <c r="AF47" s="48"/>
      <c r="AG47" s="49"/>
      <c r="AH47" s="48"/>
      <c r="AI47" s="49"/>
      <c r="AJ47" s="48"/>
      <c r="AK47" s="77"/>
      <c r="AL47" s="82" t="s">
        <v>489</v>
      </c>
      <c r="AM47" s="77" t="b">
        <v>0</v>
      </c>
      <c r="AN47" s="77">
        <v>1</v>
      </c>
      <c r="AO47" s="80" t="s">
        <v>288</v>
      </c>
      <c r="AP47" s="77" t="b">
        <v>0</v>
      </c>
      <c r="AQ47" s="77" t="s">
        <v>291</v>
      </c>
      <c r="AR47" s="77"/>
      <c r="AS47" s="80" t="s">
        <v>288</v>
      </c>
      <c r="AT47" s="77" t="b">
        <v>0</v>
      </c>
      <c r="AU47" s="77">
        <v>1</v>
      </c>
      <c r="AV47" s="80" t="s">
        <v>288</v>
      </c>
      <c r="AW47" s="77" t="s">
        <v>575</v>
      </c>
      <c r="AX47" s="77" t="b">
        <v>0</v>
      </c>
      <c r="AY47" s="80" t="s">
        <v>551</v>
      </c>
      <c r="AZ47" s="77" t="s">
        <v>578</v>
      </c>
      <c r="BA47" s="77">
        <v>0</v>
      </c>
      <c r="BB47" s="77">
        <v>0</v>
      </c>
      <c r="BC47" s="77"/>
      <c r="BD47" s="77"/>
      <c r="BE47" s="77"/>
      <c r="BF47" s="77"/>
      <c r="BG47" s="77"/>
      <c r="BH47" s="77"/>
      <c r="BI47" s="77"/>
      <c r="BJ47" s="77"/>
      <c r="BK47" s="76" t="str">
        <f>REPLACE(INDEX(GroupVertices[Group],MATCH(Edges[[#This Row],[Vertex 1]],GroupVertices[Vertex],0)),1,1,"")</f>
        <v>1</v>
      </c>
      <c r="BL47" s="76" t="str">
        <f>REPLACE(INDEX(GroupVertices[Group],MATCH(Edges[[#This Row],[Vertex 2]],GroupVertices[Vertex],0)),1,1,"")</f>
        <v>1</v>
      </c>
    </row>
    <row r="48" spans="1:64" ht="15">
      <c r="A48" s="62" t="s">
        <v>362</v>
      </c>
      <c r="B48" s="62" t="s">
        <v>418</v>
      </c>
      <c r="C48" s="63" t="s">
        <v>273</v>
      </c>
      <c r="D48" s="64">
        <v>5</v>
      </c>
      <c r="E48" s="65" t="s">
        <v>132</v>
      </c>
      <c r="F48" s="66">
        <v>16</v>
      </c>
      <c r="G48" s="63"/>
      <c r="H48" s="67"/>
      <c r="I48" s="68"/>
      <c r="J48" s="68"/>
      <c r="K48" s="34" t="s">
        <v>65</v>
      </c>
      <c r="L48" s="75">
        <v>48</v>
      </c>
      <c r="M48" s="75"/>
      <c r="N48" s="70"/>
      <c r="O48" s="77" t="s">
        <v>195</v>
      </c>
      <c r="P48" s="79">
        <v>43826.30019675926</v>
      </c>
      <c r="Q48" s="77" t="s">
        <v>436</v>
      </c>
      <c r="R48" s="82" t="s">
        <v>461</v>
      </c>
      <c r="S48" s="77" t="s">
        <v>473</v>
      </c>
      <c r="T48" s="77"/>
      <c r="U48" s="79">
        <v>43826.30019675926</v>
      </c>
      <c r="V48" s="82" t="s">
        <v>515</v>
      </c>
      <c r="W48" s="77"/>
      <c r="X48" s="77"/>
      <c r="Y48" s="80" t="s">
        <v>552</v>
      </c>
      <c r="Z48" s="77"/>
      <c r="AA48" s="108">
        <v>1</v>
      </c>
      <c r="AB48" s="48"/>
      <c r="AC48" s="49"/>
      <c r="AD48" s="48"/>
      <c r="AE48" s="49"/>
      <c r="AF48" s="48"/>
      <c r="AG48" s="49"/>
      <c r="AH48" s="48"/>
      <c r="AI48" s="49"/>
      <c r="AJ48" s="48"/>
      <c r="AK48" s="77"/>
      <c r="AL48" s="82" t="s">
        <v>492</v>
      </c>
      <c r="AM48" s="77" t="b">
        <v>0</v>
      </c>
      <c r="AN48" s="77">
        <v>0</v>
      </c>
      <c r="AO48" s="80" t="s">
        <v>288</v>
      </c>
      <c r="AP48" s="77" t="b">
        <v>0</v>
      </c>
      <c r="AQ48" s="77" t="s">
        <v>291</v>
      </c>
      <c r="AR48" s="77"/>
      <c r="AS48" s="80" t="s">
        <v>288</v>
      </c>
      <c r="AT48" s="77" t="b">
        <v>0</v>
      </c>
      <c r="AU48" s="77">
        <v>1</v>
      </c>
      <c r="AV48" s="80" t="s">
        <v>551</v>
      </c>
      <c r="AW48" s="77" t="s">
        <v>573</v>
      </c>
      <c r="AX48" s="77" t="b">
        <v>0</v>
      </c>
      <c r="AY48" s="80" t="s">
        <v>551</v>
      </c>
      <c r="AZ48" s="77" t="s">
        <v>185</v>
      </c>
      <c r="BA48" s="77">
        <v>0</v>
      </c>
      <c r="BB48" s="77">
        <v>0</v>
      </c>
      <c r="BC48" s="77"/>
      <c r="BD48" s="77"/>
      <c r="BE48" s="77"/>
      <c r="BF48" s="77"/>
      <c r="BG48" s="77"/>
      <c r="BH48" s="77"/>
      <c r="BI48" s="77"/>
      <c r="BJ48" s="77"/>
      <c r="BK48" s="76" t="str">
        <f>REPLACE(INDEX(GroupVertices[Group],MATCH(Edges[[#This Row],[Vertex 1]],GroupVertices[Vertex],0)),1,1,"")</f>
        <v>1</v>
      </c>
      <c r="BL48" s="76" t="str">
        <f>REPLACE(INDEX(GroupVertices[Group],MATCH(Edges[[#This Row],[Vertex 2]],GroupVertices[Vertex],0)),1,1,"")</f>
        <v>1</v>
      </c>
    </row>
    <row r="49" spans="1:64" ht="15">
      <c r="A49" s="62" t="s">
        <v>329</v>
      </c>
      <c r="B49" s="62" t="s">
        <v>419</v>
      </c>
      <c r="C49" s="63" t="s">
        <v>273</v>
      </c>
      <c r="D49" s="64">
        <v>5</v>
      </c>
      <c r="E49" s="65" t="s">
        <v>132</v>
      </c>
      <c r="F49" s="66">
        <v>16</v>
      </c>
      <c r="G49" s="63"/>
      <c r="H49" s="67"/>
      <c r="I49" s="68"/>
      <c r="J49" s="68"/>
      <c r="K49" s="34" t="s">
        <v>65</v>
      </c>
      <c r="L49" s="75">
        <v>49</v>
      </c>
      <c r="M49" s="75"/>
      <c r="N49" s="70"/>
      <c r="O49" s="77" t="s">
        <v>195</v>
      </c>
      <c r="P49" s="79">
        <v>43822.63984953704</v>
      </c>
      <c r="Q49" s="77" t="s">
        <v>435</v>
      </c>
      <c r="R49" s="82" t="s">
        <v>461</v>
      </c>
      <c r="S49" s="77" t="s">
        <v>473</v>
      </c>
      <c r="T49" s="77"/>
      <c r="U49" s="79">
        <v>43822.63984953704</v>
      </c>
      <c r="V49" s="82" t="s">
        <v>514</v>
      </c>
      <c r="W49" s="77"/>
      <c r="X49" s="77"/>
      <c r="Y49" s="80" t="s">
        <v>551</v>
      </c>
      <c r="Z49" s="77"/>
      <c r="AA49" s="108">
        <v>1</v>
      </c>
      <c r="AB49" s="48">
        <v>0</v>
      </c>
      <c r="AC49" s="49">
        <v>0</v>
      </c>
      <c r="AD49" s="48">
        <v>0</v>
      </c>
      <c r="AE49" s="49">
        <v>0</v>
      </c>
      <c r="AF49" s="48">
        <v>0</v>
      </c>
      <c r="AG49" s="49">
        <v>0</v>
      </c>
      <c r="AH49" s="48">
        <v>12</v>
      </c>
      <c r="AI49" s="49">
        <v>100</v>
      </c>
      <c r="AJ49" s="48">
        <v>12</v>
      </c>
      <c r="AK49" s="77"/>
      <c r="AL49" s="82" t="s">
        <v>489</v>
      </c>
      <c r="AM49" s="77" t="b">
        <v>0</v>
      </c>
      <c r="AN49" s="77">
        <v>1</v>
      </c>
      <c r="AO49" s="80" t="s">
        <v>288</v>
      </c>
      <c r="AP49" s="77" t="b">
        <v>0</v>
      </c>
      <c r="AQ49" s="77" t="s">
        <v>291</v>
      </c>
      <c r="AR49" s="77"/>
      <c r="AS49" s="80" t="s">
        <v>288</v>
      </c>
      <c r="AT49" s="77" t="b">
        <v>0</v>
      </c>
      <c r="AU49" s="77">
        <v>1</v>
      </c>
      <c r="AV49" s="80" t="s">
        <v>288</v>
      </c>
      <c r="AW49" s="77" t="s">
        <v>575</v>
      </c>
      <c r="AX49" s="77" t="b">
        <v>0</v>
      </c>
      <c r="AY49" s="80" t="s">
        <v>551</v>
      </c>
      <c r="AZ49" s="77" t="s">
        <v>578</v>
      </c>
      <c r="BA49" s="77">
        <v>0</v>
      </c>
      <c r="BB49" s="77">
        <v>0</v>
      </c>
      <c r="BC49" s="77"/>
      <c r="BD49" s="77"/>
      <c r="BE49" s="77"/>
      <c r="BF49" s="77"/>
      <c r="BG49" s="77"/>
      <c r="BH49" s="77"/>
      <c r="BI49" s="77"/>
      <c r="BJ49" s="77"/>
      <c r="BK49" s="76" t="str">
        <f>REPLACE(INDEX(GroupVertices[Group],MATCH(Edges[[#This Row],[Vertex 1]],GroupVertices[Vertex],0)),1,1,"")</f>
        <v>1</v>
      </c>
      <c r="BL49" s="76" t="str">
        <f>REPLACE(INDEX(GroupVertices[Group],MATCH(Edges[[#This Row],[Vertex 2]],GroupVertices[Vertex],0)),1,1,"")</f>
        <v>1</v>
      </c>
    </row>
    <row r="50" spans="1:64" ht="15">
      <c r="A50" s="62" t="s">
        <v>362</v>
      </c>
      <c r="B50" s="62" t="s">
        <v>419</v>
      </c>
      <c r="C50" s="63" t="s">
        <v>273</v>
      </c>
      <c r="D50" s="64">
        <v>5</v>
      </c>
      <c r="E50" s="65" t="s">
        <v>132</v>
      </c>
      <c r="F50" s="66">
        <v>16</v>
      </c>
      <c r="G50" s="63"/>
      <c r="H50" s="67"/>
      <c r="I50" s="68"/>
      <c r="J50" s="68"/>
      <c r="K50" s="34" t="s">
        <v>65</v>
      </c>
      <c r="L50" s="75">
        <v>50</v>
      </c>
      <c r="M50" s="75"/>
      <c r="N50" s="70"/>
      <c r="O50" s="77" t="s">
        <v>195</v>
      </c>
      <c r="P50" s="79">
        <v>43826.30019675926</v>
      </c>
      <c r="Q50" s="77" t="s">
        <v>436</v>
      </c>
      <c r="R50" s="82" t="s">
        <v>461</v>
      </c>
      <c r="S50" s="77" t="s">
        <v>473</v>
      </c>
      <c r="T50" s="77"/>
      <c r="U50" s="79">
        <v>43826.30019675926</v>
      </c>
      <c r="V50" s="82" t="s">
        <v>515</v>
      </c>
      <c r="W50" s="77"/>
      <c r="X50" s="77"/>
      <c r="Y50" s="80" t="s">
        <v>552</v>
      </c>
      <c r="Z50" s="77"/>
      <c r="AA50" s="108">
        <v>1</v>
      </c>
      <c r="AB50" s="48">
        <v>0</v>
      </c>
      <c r="AC50" s="49">
        <v>0</v>
      </c>
      <c r="AD50" s="48">
        <v>0</v>
      </c>
      <c r="AE50" s="49">
        <v>0</v>
      </c>
      <c r="AF50" s="48">
        <v>0</v>
      </c>
      <c r="AG50" s="49">
        <v>0</v>
      </c>
      <c r="AH50" s="48">
        <v>14</v>
      </c>
      <c r="AI50" s="49">
        <v>100</v>
      </c>
      <c r="AJ50" s="48">
        <v>14</v>
      </c>
      <c r="AK50" s="77"/>
      <c r="AL50" s="82" t="s">
        <v>492</v>
      </c>
      <c r="AM50" s="77" t="b">
        <v>0</v>
      </c>
      <c r="AN50" s="77">
        <v>0</v>
      </c>
      <c r="AO50" s="80" t="s">
        <v>288</v>
      </c>
      <c r="AP50" s="77" t="b">
        <v>0</v>
      </c>
      <c r="AQ50" s="77" t="s">
        <v>291</v>
      </c>
      <c r="AR50" s="77"/>
      <c r="AS50" s="80" t="s">
        <v>288</v>
      </c>
      <c r="AT50" s="77" t="b">
        <v>0</v>
      </c>
      <c r="AU50" s="77">
        <v>1</v>
      </c>
      <c r="AV50" s="80" t="s">
        <v>551</v>
      </c>
      <c r="AW50" s="77" t="s">
        <v>573</v>
      </c>
      <c r="AX50" s="77" t="b">
        <v>0</v>
      </c>
      <c r="AY50" s="80" t="s">
        <v>551</v>
      </c>
      <c r="AZ50" s="77" t="s">
        <v>185</v>
      </c>
      <c r="BA50" s="77">
        <v>0</v>
      </c>
      <c r="BB50" s="77">
        <v>0</v>
      </c>
      <c r="BC50" s="77"/>
      <c r="BD50" s="77"/>
      <c r="BE50" s="77"/>
      <c r="BF50" s="77"/>
      <c r="BG50" s="77"/>
      <c r="BH50" s="77"/>
      <c r="BI50" s="77"/>
      <c r="BJ50" s="77"/>
      <c r="BK50" s="76" t="str">
        <f>REPLACE(INDEX(GroupVertices[Group],MATCH(Edges[[#This Row],[Vertex 1]],GroupVertices[Vertex],0)),1,1,"")</f>
        <v>1</v>
      </c>
      <c r="BL50" s="76" t="str">
        <f>REPLACE(INDEX(GroupVertices[Group],MATCH(Edges[[#This Row],[Vertex 2]],GroupVertices[Vertex],0)),1,1,"")</f>
        <v>1</v>
      </c>
    </row>
    <row r="51" spans="1:64" ht="15">
      <c r="A51" s="62" t="s">
        <v>329</v>
      </c>
      <c r="B51" s="62" t="s">
        <v>411</v>
      </c>
      <c r="C51" s="63" t="s">
        <v>952</v>
      </c>
      <c r="D51" s="64">
        <v>10</v>
      </c>
      <c r="E51" s="65" t="s">
        <v>136</v>
      </c>
      <c r="F51" s="66">
        <v>11.555555555555555</v>
      </c>
      <c r="G51" s="63"/>
      <c r="H51" s="67"/>
      <c r="I51" s="68"/>
      <c r="J51" s="68"/>
      <c r="K51" s="34" t="s">
        <v>65</v>
      </c>
      <c r="L51" s="75">
        <v>51</v>
      </c>
      <c r="M51" s="75"/>
      <c r="N51" s="70"/>
      <c r="O51" s="77" t="s">
        <v>195</v>
      </c>
      <c r="P51" s="79">
        <v>43821.59773148148</v>
      </c>
      <c r="Q51" s="77" t="s">
        <v>437</v>
      </c>
      <c r="R51" s="82" t="s">
        <v>455</v>
      </c>
      <c r="S51" s="77" t="s">
        <v>472</v>
      </c>
      <c r="T51" s="77"/>
      <c r="U51" s="79">
        <v>43821.59773148148</v>
      </c>
      <c r="V51" s="82" t="s">
        <v>516</v>
      </c>
      <c r="W51" s="77"/>
      <c r="X51" s="77"/>
      <c r="Y51" s="80" t="s">
        <v>553</v>
      </c>
      <c r="Z51" s="77"/>
      <c r="AA51" s="108">
        <v>5</v>
      </c>
      <c r="AB51" s="48">
        <v>0</v>
      </c>
      <c r="AC51" s="49">
        <v>0</v>
      </c>
      <c r="AD51" s="48">
        <v>0</v>
      </c>
      <c r="AE51" s="49">
        <v>0</v>
      </c>
      <c r="AF51" s="48">
        <v>0</v>
      </c>
      <c r="AG51" s="49">
        <v>0</v>
      </c>
      <c r="AH51" s="48">
        <v>12</v>
      </c>
      <c r="AI51" s="49">
        <v>100</v>
      </c>
      <c r="AJ51" s="48">
        <v>12</v>
      </c>
      <c r="AK51" s="77"/>
      <c r="AL51" s="82" t="s">
        <v>489</v>
      </c>
      <c r="AM51" s="77" t="b">
        <v>0</v>
      </c>
      <c r="AN51" s="77">
        <v>0</v>
      </c>
      <c r="AO51" s="80" t="s">
        <v>288</v>
      </c>
      <c r="AP51" s="77" t="b">
        <v>0</v>
      </c>
      <c r="AQ51" s="77" t="s">
        <v>291</v>
      </c>
      <c r="AR51" s="77"/>
      <c r="AS51" s="80" t="s">
        <v>288</v>
      </c>
      <c r="AT51" s="77" t="b">
        <v>0</v>
      </c>
      <c r="AU51" s="77">
        <v>1</v>
      </c>
      <c r="AV51" s="80" t="s">
        <v>288</v>
      </c>
      <c r="AW51" s="77" t="s">
        <v>575</v>
      </c>
      <c r="AX51" s="77" t="b">
        <v>0</v>
      </c>
      <c r="AY51" s="80" t="s">
        <v>553</v>
      </c>
      <c r="AZ51" s="77" t="s">
        <v>578</v>
      </c>
      <c r="BA51" s="77">
        <v>0</v>
      </c>
      <c r="BB51" s="77">
        <v>0</v>
      </c>
      <c r="BC51" s="77"/>
      <c r="BD51" s="77"/>
      <c r="BE51" s="77"/>
      <c r="BF51" s="77"/>
      <c r="BG51" s="77"/>
      <c r="BH51" s="77"/>
      <c r="BI51" s="77"/>
      <c r="BJ51" s="77"/>
      <c r="BK51" s="76" t="str">
        <f>REPLACE(INDEX(GroupVertices[Group],MATCH(Edges[[#This Row],[Vertex 1]],GroupVertices[Vertex],0)),1,1,"")</f>
        <v>1</v>
      </c>
      <c r="BL51" s="76" t="str">
        <f>REPLACE(INDEX(GroupVertices[Group],MATCH(Edges[[#This Row],[Vertex 2]],GroupVertices[Vertex],0)),1,1,"")</f>
        <v>1</v>
      </c>
    </row>
    <row r="52" spans="1:64" ht="15">
      <c r="A52" s="62" t="s">
        <v>329</v>
      </c>
      <c r="B52" s="62" t="s">
        <v>411</v>
      </c>
      <c r="C52" s="63" t="s">
        <v>952</v>
      </c>
      <c r="D52" s="64">
        <v>10</v>
      </c>
      <c r="E52" s="65" t="s">
        <v>136</v>
      </c>
      <c r="F52" s="66">
        <v>11.555555555555555</v>
      </c>
      <c r="G52" s="63"/>
      <c r="H52" s="67"/>
      <c r="I52" s="68"/>
      <c r="J52" s="68"/>
      <c r="K52" s="34" t="s">
        <v>65</v>
      </c>
      <c r="L52" s="75">
        <v>52</v>
      </c>
      <c r="M52" s="75"/>
      <c r="N52" s="70"/>
      <c r="O52" s="77" t="s">
        <v>195</v>
      </c>
      <c r="P52" s="79">
        <v>43826.23148148148</v>
      </c>
      <c r="Q52" s="77" t="s">
        <v>438</v>
      </c>
      <c r="R52" s="82" t="s">
        <v>462</v>
      </c>
      <c r="S52" s="77" t="s">
        <v>472</v>
      </c>
      <c r="T52" s="77"/>
      <c r="U52" s="79">
        <v>43826.23148148148</v>
      </c>
      <c r="V52" s="82" t="s">
        <v>517</v>
      </c>
      <c r="W52" s="77"/>
      <c r="X52" s="77"/>
      <c r="Y52" s="80" t="s">
        <v>554</v>
      </c>
      <c r="Z52" s="77"/>
      <c r="AA52" s="108">
        <v>5</v>
      </c>
      <c r="AB52" s="48">
        <v>0</v>
      </c>
      <c r="AC52" s="49">
        <v>0</v>
      </c>
      <c r="AD52" s="48">
        <v>0</v>
      </c>
      <c r="AE52" s="49">
        <v>0</v>
      </c>
      <c r="AF52" s="48">
        <v>0</v>
      </c>
      <c r="AG52" s="49">
        <v>0</v>
      </c>
      <c r="AH52" s="48">
        <v>11</v>
      </c>
      <c r="AI52" s="49">
        <v>100</v>
      </c>
      <c r="AJ52" s="48">
        <v>11</v>
      </c>
      <c r="AK52" s="77"/>
      <c r="AL52" s="82" t="s">
        <v>489</v>
      </c>
      <c r="AM52" s="77" t="b">
        <v>0</v>
      </c>
      <c r="AN52" s="77">
        <v>0</v>
      </c>
      <c r="AO52" s="80" t="s">
        <v>288</v>
      </c>
      <c r="AP52" s="77" t="b">
        <v>0</v>
      </c>
      <c r="AQ52" s="77" t="s">
        <v>291</v>
      </c>
      <c r="AR52" s="77"/>
      <c r="AS52" s="80" t="s">
        <v>288</v>
      </c>
      <c r="AT52" s="77" t="b">
        <v>0</v>
      </c>
      <c r="AU52" s="77">
        <v>1</v>
      </c>
      <c r="AV52" s="80" t="s">
        <v>288</v>
      </c>
      <c r="AW52" s="77" t="s">
        <v>575</v>
      </c>
      <c r="AX52" s="77" t="b">
        <v>0</v>
      </c>
      <c r="AY52" s="80" t="s">
        <v>554</v>
      </c>
      <c r="AZ52" s="77" t="s">
        <v>578</v>
      </c>
      <c r="BA52" s="77">
        <v>0</v>
      </c>
      <c r="BB52" s="77">
        <v>0</v>
      </c>
      <c r="BC52" s="77"/>
      <c r="BD52" s="77"/>
      <c r="BE52" s="77"/>
      <c r="BF52" s="77"/>
      <c r="BG52" s="77"/>
      <c r="BH52" s="77"/>
      <c r="BI52" s="77"/>
      <c r="BJ52" s="77"/>
      <c r="BK52" s="76" t="str">
        <f>REPLACE(INDEX(GroupVertices[Group],MATCH(Edges[[#This Row],[Vertex 1]],GroupVertices[Vertex],0)),1,1,"")</f>
        <v>1</v>
      </c>
      <c r="BL52" s="76" t="str">
        <f>REPLACE(INDEX(GroupVertices[Group],MATCH(Edges[[#This Row],[Vertex 2]],GroupVertices[Vertex],0)),1,1,"")</f>
        <v>1</v>
      </c>
    </row>
    <row r="53" spans="1:64" ht="15">
      <c r="A53" s="62" t="s">
        <v>329</v>
      </c>
      <c r="B53" s="62" t="s">
        <v>411</v>
      </c>
      <c r="C53" s="63" t="s">
        <v>952</v>
      </c>
      <c r="D53" s="64">
        <v>10</v>
      </c>
      <c r="E53" s="65" t="s">
        <v>136</v>
      </c>
      <c r="F53" s="66">
        <v>11.555555555555555</v>
      </c>
      <c r="G53" s="63"/>
      <c r="H53" s="67"/>
      <c r="I53" s="68"/>
      <c r="J53" s="68"/>
      <c r="K53" s="34" t="s">
        <v>65</v>
      </c>
      <c r="L53" s="75">
        <v>53</v>
      </c>
      <c r="M53" s="75"/>
      <c r="N53" s="70"/>
      <c r="O53" s="77" t="s">
        <v>195</v>
      </c>
      <c r="P53" s="79">
        <v>43825.66409722222</v>
      </c>
      <c r="Q53" s="77" t="s">
        <v>439</v>
      </c>
      <c r="R53" s="82" t="s">
        <v>463</v>
      </c>
      <c r="S53" s="77" t="s">
        <v>472</v>
      </c>
      <c r="T53" s="77" t="s">
        <v>479</v>
      </c>
      <c r="U53" s="79">
        <v>43825.66409722222</v>
      </c>
      <c r="V53" s="82" t="s">
        <v>518</v>
      </c>
      <c r="W53" s="77"/>
      <c r="X53" s="77"/>
      <c r="Y53" s="80" t="s">
        <v>555</v>
      </c>
      <c r="Z53" s="77"/>
      <c r="AA53" s="108">
        <v>5</v>
      </c>
      <c r="AB53" s="48">
        <v>0</v>
      </c>
      <c r="AC53" s="49">
        <v>0</v>
      </c>
      <c r="AD53" s="48">
        <v>0</v>
      </c>
      <c r="AE53" s="49">
        <v>0</v>
      </c>
      <c r="AF53" s="48">
        <v>0</v>
      </c>
      <c r="AG53" s="49">
        <v>0</v>
      </c>
      <c r="AH53" s="48">
        <v>13</v>
      </c>
      <c r="AI53" s="49">
        <v>100</v>
      </c>
      <c r="AJ53" s="48">
        <v>13</v>
      </c>
      <c r="AK53" s="77"/>
      <c r="AL53" s="82" t="s">
        <v>489</v>
      </c>
      <c r="AM53" s="77" t="b">
        <v>0</v>
      </c>
      <c r="AN53" s="77">
        <v>1</v>
      </c>
      <c r="AO53" s="80" t="s">
        <v>288</v>
      </c>
      <c r="AP53" s="77" t="b">
        <v>0</v>
      </c>
      <c r="AQ53" s="77" t="s">
        <v>291</v>
      </c>
      <c r="AR53" s="77"/>
      <c r="AS53" s="80" t="s">
        <v>288</v>
      </c>
      <c r="AT53" s="77" t="b">
        <v>0</v>
      </c>
      <c r="AU53" s="77">
        <v>1</v>
      </c>
      <c r="AV53" s="80" t="s">
        <v>288</v>
      </c>
      <c r="AW53" s="77" t="s">
        <v>575</v>
      </c>
      <c r="AX53" s="77" t="b">
        <v>0</v>
      </c>
      <c r="AY53" s="80" t="s">
        <v>555</v>
      </c>
      <c r="AZ53" s="77" t="s">
        <v>578</v>
      </c>
      <c r="BA53" s="77">
        <v>0</v>
      </c>
      <c r="BB53" s="77">
        <v>0</v>
      </c>
      <c r="BC53" s="77"/>
      <c r="BD53" s="77"/>
      <c r="BE53" s="77"/>
      <c r="BF53" s="77"/>
      <c r="BG53" s="77"/>
      <c r="BH53" s="77"/>
      <c r="BI53" s="77"/>
      <c r="BJ53" s="77"/>
      <c r="BK53" s="76" t="str">
        <f>REPLACE(INDEX(GroupVertices[Group],MATCH(Edges[[#This Row],[Vertex 1]],GroupVertices[Vertex],0)),1,1,"")</f>
        <v>1</v>
      </c>
      <c r="BL53" s="76" t="str">
        <f>REPLACE(INDEX(GroupVertices[Group],MATCH(Edges[[#This Row],[Vertex 2]],GroupVertices[Vertex],0)),1,1,"")</f>
        <v>1</v>
      </c>
    </row>
    <row r="54" spans="1:64" ht="15">
      <c r="A54" s="62" t="s">
        <v>329</v>
      </c>
      <c r="B54" s="62" t="s">
        <v>411</v>
      </c>
      <c r="C54" s="63" t="s">
        <v>952</v>
      </c>
      <c r="D54" s="64">
        <v>10</v>
      </c>
      <c r="E54" s="65" t="s">
        <v>136</v>
      </c>
      <c r="F54" s="66">
        <v>11.555555555555555</v>
      </c>
      <c r="G54" s="63"/>
      <c r="H54" s="67"/>
      <c r="I54" s="68"/>
      <c r="J54" s="68"/>
      <c r="K54" s="34" t="s">
        <v>65</v>
      </c>
      <c r="L54" s="75">
        <v>54</v>
      </c>
      <c r="M54" s="75"/>
      <c r="N54" s="70"/>
      <c r="O54" s="77" t="s">
        <v>195</v>
      </c>
      <c r="P54" s="79">
        <v>43823.266805555555</v>
      </c>
      <c r="Q54" s="77" t="s">
        <v>440</v>
      </c>
      <c r="R54" s="82" t="s">
        <v>464</v>
      </c>
      <c r="S54" s="77" t="s">
        <v>472</v>
      </c>
      <c r="T54" s="77"/>
      <c r="U54" s="79">
        <v>43823.266805555555</v>
      </c>
      <c r="V54" s="82" t="s">
        <v>519</v>
      </c>
      <c r="W54" s="77"/>
      <c r="X54" s="77"/>
      <c r="Y54" s="80" t="s">
        <v>556</v>
      </c>
      <c r="Z54" s="77"/>
      <c r="AA54" s="108">
        <v>5</v>
      </c>
      <c r="AB54" s="48">
        <v>0</v>
      </c>
      <c r="AC54" s="49">
        <v>0</v>
      </c>
      <c r="AD54" s="48">
        <v>0</v>
      </c>
      <c r="AE54" s="49">
        <v>0</v>
      </c>
      <c r="AF54" s="48">
        <v>0</v>
      </c>
      <c r="AG54" s="49">
        <v>0</v>
      </c>
      <c r="AH54" s="48">
        <v>11</v>
      </c>
      <c r="AI54" s="49">
        <v>100</v>
      </c>
      <c r="AJ54" s="48">
        <v>11</v>
      </c>
      <c r="AK54" s="77"/>
      <c r="AL54" s="82" t="s">
        <v>489</v>
      </c>
      <c r="AM54" s="77" t="b">
        <v>0</v>
      </c>
      <c r="AN54" s="77">
        <v>1</v>
      </c>
      <c r="AO54" s="80" t="s">
        <v>288</v>
      </c>
      <c r="AP54" s="77" t="b">
        <v>0</v>
      </c>
      <c r="AQ54" s="77" t="s">
        <v>291</v>
      </c>
      <c r="AR54" s="77"/>
      <c r="AS54" s="80" t="s">
        <v>288</v>
      </c>
      <c r="AT54" s="77" t="b">
        <v>0</v>
      </c>
      <c r="AU54" s="77">
        <v>1</v>
      </c>
      <c r="AV54" s="80" t="s">
        <v>288</v>
      </c>
      <c r="AW54" s="77" t="s">
        <v>575</v>
      </c>
      <c r="AX54" s="77" t="b">
        <v>0</v>
      </c>
      <c r="AY54" s="80" t="s">
        <v>556</v>
      </c>
      <c r="AZ54" s="77" t="s">
        <v>578</v>
      </c>
      <c r="BA54" s="77">
        <v>0</v>
      </c>
      <c r="BB54" s="77">
        <v>0</v>
      </c>
      <c r="BC54" s="77"/>
      <c r="BD54" s="77"/>
      <c r="BE54" s="77"/>
      <c r="BF54" s="77"/>
      <c r="BG54" s="77"/>
      <c r="BH54" s="77"/>
      <c r="BI54" s="77"/>
      <c r="BJ54" s="77"/>
      <c r="BK54" s="76" t="str">
        <f>REPLACE(INDEX(GroupVertices[Group],MATCH(Edges[[#This Row],[Vertex 1]],GroupVertices[Vertex],0)),1,1,"")</f>
        <v>1</v>
      </c>
      <c r="BL54" s="76" t="str">
        <f>REPLACE(INDEX(GroupVertices[Group],MATCH(Edges[[#This Row],[Vertex 2]],GroupVertices[Vertex],0)),1,1,"")</f>
        <v>1</v>
      </c>
    </row>
    <row r="55" spans="1:64" ht="15">
      <c r="A55" s="62" t="s">
        <v>329</v>
      </c>
      <c r="B55" s="62" t="s">
        <v>411</v>
      </c>
      <c r="C55" s="63" t="s">
        <v>952</v>
      </c>
      <c r="D55" s="64">
        <v>10</v>
      </c>
      <c r="E55" s="65" t="s">
        <v>136</v>
      </c>
      <c r="F55" s="66">
        <v>11.555555555555555</v>
      </c>
      <c r="G55" s="63"/>
      <c r="H55" s="67"/>
      <c r="I55" s="68"/>
      <c r="J55" s="68"/>
      <c r="K55" s="34" t="s">
        <v>65</v>
      </c>
      <c r="L55" s="75">
        <v>55</v>
      </c>
      <c r="M55" s="75"/>
      <c r="N55" s="70"/>
      <c r="O55" s="77" t="s">
        <v>195</v>
      </c>
      <c r="P55" s="79">
        <v>43820.616793981484</v>
      </c>
      <c r="Q55" s="77" t="s">
        <v>441</v>
      </c>
      <c r="R55" s="82" t="s">
        <v>465</v>
      </c>
      <c r="S55" s="77" t="s">
        <v>472</v>
      </c>
      <c r="T55" s="77" t="s">
        <v>480</v>
      </c>
      <c r="U55" s="79">
        <v>43820.616793981484</v>
      </c>
      <c r="V55" s="82" t="s">
        <v>520</v>
      </c>
      <c r="W55" s="77"/>
      <c r="X55" s="77"/>
      <c r="Y55" s="80" t="s">
        <v>557</v>
      </c>
      <c r="Z55" s="77"/>
      <c r="AA55" s="108">
        <v>5</v>
      </c>
      <c r="AB55" s="48"/>
      <c r="AC55" s="49"/>
      <c r="AD55" s="48"/>
      <c r="AE55" s="49"/>
      <c r="AF55" s="48"/>
      <c r="AG55" s="49"/>
      <c r="AH55" s="48"/>
      <c r="AI55" s="49"/>
      <c r="AJ55" s="48"/>
      <c r="AK55" s="77"/>
      <c r="AL55" s="82" t="s">
        <v>489</v>
      </c>
      <c r="AM55" s="77" t="b">
        <v>0</v>
      </c>
      <c r="AN55" s="77">
        <v>0</v>
      </c>
      <c r="AO55" s="80" t="s">
        <v>288</v>
      </c>
      <c r="AP55" s="77" t="b">
        <v>0</v>
      </c>
      <c r="AQ55" s="77" t="s">
        <v>291</v>
      </c>
      <c r="AR55" s="77"/>
      <c r="AS55" s="80" t="s">
        <v>288</v>
      </c>
      <c r="AT55" s="77" t="b">
        <v>0</v>
      </c>
      <c r="AU55" s="77">
        <v>1</v>
      </c>
      <c r="AV55" s="80" t="s">
        <v>288</v>
      </c>
      <c r="AW55" s="77" t="s">
        <v>575</v>
      </c>
      <c r="AX55" s="77" t="b">
        <v>0</v>
      </c>
      <c r="AY55" s="80" t="s">
        <v>557</v>
      </c>
      <c r="AZ55" s="77" t="s">
        <v>578</v>
      </c>
      <c r="BA55" s="77">
        <v>0</v>
      </c>
      <c r="BB55" s="77">
        <v>0</v>
      </c>
      <c r="BC55" s="77"/>
      <c r="BD55" s="77"/>
      <c r="BE55" s="77"/>
      <c r="BF55" s="77"/>
      <c r="BG55" s="77"/>
      <c r="BH55" s="77"/>
      <c r="BI55" s="77"/>
      <c r="BJ55" s="77"/>
      <c r="BK55" s="76" t="str">
        <f>REPLACE(INDEX(GroupVertices[Group],MATCH(Edges[[#This Row],[Vertex 1]],GroupVertices[Vertex],0)),1,1,"")</f>
        <v>1</v>
      </c>
      <c r="BL55" s="76" t="str">
        <f>REPLACE(INDEX(GroupVertices[Group],MATCH(Edges[[#This Row],[Vertex 2]],GroupVertices[Vertex],0)),1,1,"")</f>
        <v>1</v>
      </c>
    </row>
    <row r="56" spans="1:64" ht="15">
      <c r="A56" s="62" t="s">
        <v>362</v>
      </c>
      <c r="B56" s="62" t="s">
        <v>411</v>
      </c>
      <c r="C56" s="63" t="s">
        <v>953</v>
      </c>
      <c r="D56" s="64">
        <v>8.75</v>
      </c>
      <c r="E56" s="65" t="s">
        <v>136</v>
      </c>
      <c r="F56" s="66">
        <v>12.666666666666666</v>
      </c>
      <c r="G56" s="63"/>
      <c r="H56" s="67"/>
      <c r="I56" s="68"/>
      <c r="J56" s="68"/>
      <c r="K56" s="34" t="s">
        <v>65</v>
      </c>
      <c r="L56" s="75">
        <v>56</v>
      </c>
      <c r="M56" s="75"/>
      <c r="N56" s="70"/>
      <c r="O56" s="77" t="s">
        <v>195</v>
      </c>
      <c r="P56" s="79">
        <v>43826.29920138889</v>
      </c>
      <c r="Q56" s="77" t="s">
        <v>442</v>
      </c>
      <c r="R56" s="82" t="s">
        <v>462</v>
      </c>
      <c r="S56" s="77" t="s">
        <v>472</v>
      </c>
      <c r="T56" s="77"/>
      <c r="U56" s="79">
        <v>43826.29920138889</v>
      </c>
      <c r="V56" s="82" t="s">
        <v>521</v>
      </c>
      <c r="W56" s="77"/>
      <c r="X56" s="77"/>
      <c r="Y56" s="80" t="s">
        <v>558</v>
      </c>
      <c r="Z56" s="77"/>
      <c r="AA56" s="108">
        <v>4</v>
      </c>
      <c r="AB56" s="48"/>
      <c r="AC56" s="49"/>
      <c r="AD56" s="48"/>
      <c r="AE56" s="49"/>
      <c r="AF56" s="48"/>
      <c r="AG56" s="49"/>
      <c r="AH56" s="48"/>
      <c r="AI56" s="49"/>
      <c r="AJ56" s="48"/>
      <c r="AK56" s="77"/>
      <c r="AL56" s="82" t="s">
        <v>492</v>
      </c>
      <c r="AM56" s="77" t="b">
        <v>0</v>
      </c>
      <c r="AN56" s="77">
        <v>0</v>
      </c>
      <c r="AO56" s="80" t="s">
        <v>288</v>
      </c>
      <c r="AP56" s="77" t="b">
        <v>0</v>
      </c>
      <c r="AQ56" s="77" t="s">
        <v>291</v>
      </c>
      <c r="AR56" s="77"/>
      <c r="AS56" s="80" t="s">
        <v>288</v>
      </c>
      <c r="AT56" s="77" t="b">
        <v>0</v>
      </c>
      <c r="AU56" s="77">
        <v>1</v>
      </c>
      <c r="AV56" s="80" t="s">
        <v>554</v>
      </c>
      <c r="AW56" s="77" t="s">
        <v>573</v>
      </c>
      <c r="AX56" s="77" t="b">
        <v>0</v>
      </c>
      <c r="AY56" s="80" t="s">
        <v>554</v>
      </c>
      <c r="AZ56" s="77" t="s">
        <v>185</v>
      </c>
      <c r="BA56" s="77">
        <v>0</v>
      </c>
      <c r="BB56" s="77">
        <v>0</v>
      </c>
      <c r="BC56" s="77"/>
      <c r="BD56" s="77"/>
      <c r="BE56" s="77"/>
      <c r="BF56" s="77"/>
      <c r="BG56" s="77"/>
      <c r="BH56" s="77"/>
      <c r="BI56" s="77"/>
      <c r="BJ56" s="77"/>
      <c r="BK56" s="76" t="str">
        <f>REPLACE(INDEX(GroupVertices[Group],MATCH(Edges[[#This Row],[Vertex 1]],GroupVertices[Vertex],0)),1,1,"")</f>
        <v>1</v>
      </c>
      <c r="BL56" s="76" t="str">
        <f>REPLACE(INDEX(GroupVertices[Group],MATCH(Edges[[#This Row],[Vertex 2]],GroupVertices[Vertex],0)),1,1,"")</f>
        <v>1</v>
      </c>
    </row>
    <row r="57" spans="1:64" ht="15">
      <c r="A57" s="62" t="s">
        <v>362</v>
      </c>
      <c r="B57" s="62" t="s">
        <v>411</v>
      </c>
      <c r="C57" s="63" t="s">
        <v>953</v>
      </c>
      <c r="D57" s="64">
        <v>8.75</v>
      </c>
      <c r="E57" s="65" t="s">
        <v>136</v>
      </c>
      <c r="F57" s="66">
        <v>12.666666666666666</v>
      </c>
      <c r="G57" s="63"/>
      <c r="H57" s="67"/>
      <c r="I57" s="68"/>
      <c r="J57" s="68"/>
      <c r="K57" s="34" t="s">
        <v>65</v>
      </c>
      <c r="L57" s="75">
        <v>57</v>
      </c>
      <c r="M57" s="75"/>
      <c r="N57" s="70"/>
      <c r="O57" s="77" t="s">
        <v>195</v>
      </c>
      <c r="P57" s="79">
        <v>43826.29928240741</v>
      </c>
      <c r="Q57" s="77" t="s">
        <v>443</v>
      </c>
      <c r="R57" s="82" t="s">
        <v>463</v>
      </c>
      <c r="S57" s="77" t="s">
        <v>472</v>
      </c>
      <c r="T57" s="77" t="s">
        <v>479</v>
      </c>
      <c r="U57" s="79">
        <v>43826.29928240741</v>
      </c>
      <c r="V57" s="82" t="s">
        <v>522</v>
      </c>
      <c r="W57" s="77"/>
      <c r="X57" s="77"/>
      <c r="Y57" s="80" t="s">
        <v>559</v>
      </c>
      <c r="Z57" s="77"/>
      <c r="AA57" s="108">
        <v>4</v>
      </c>
      <c r="AB57" s="48"/>
      <c r="AC57" s="49"/>
      <c r="AD57" s="48"/>
      <c r="AE57" s="49"/>
      <c r="AF57" s="48"/>
      <c r="AG57" s="49"/>
      <c r="AH57" s="48"/>
      <c r="AI57" s="49"/>
      <c r="AJ57" s="48"/>
      <c r="AK57" s="77"/>
      <c r="AL57" s="82" t="s">
        <v>492</v>
      </c>
      <c r="AM57" s="77" t="b">
        <v>0</v>
      </c>
      <c r="AN57" s="77">
        <v>0</v>
      </c>
      <c r="AO57" s="80" t="s">
        <v>288</v>
      </c>
      <c r="AP57" s="77" t="b">
        <v>0</v>
      </c>
      <c r="AQ57" s="77" t="s">
        <v>291</v>
      </c>
      <c r="AR57" s="77"/>
      <c r="AS57" s="80" t="s">
        <v>288</v>
      </c>
      <c r="AT57" s="77" t="b">
        <v>0</v>
      </c>
      <c r="AU57" s="77">
        <v>1</v>
      </c>
      <c r="AV57" s="80" t="s">
        <v>555</v>
      </c>
      <c r="AW57" s="77" t="s">
        <v>573</v>
      </c>
      <c r="AX57" s="77" t="b">
        <v>0</v>
      </c>
      <c r="AY57" s="80" t="s">
        <v>555</v>
      </c>
      <c r="AZ57" s="77" t="s">
        <v>185</v>
      </c>
      <c r="BA57" s="77">
        <v>0</v>
      </c>
      <c r="BB57" s="77">
        <v>0</v>
      </c>
      <c r="BC57" s="77"/>
      <c r="BD57" s="77"/>
      <c r="BE57" s="77"/>
      <c r="BF57" s="77"/>
      <c r="BG57" s="77"/>
      <c r="BH57" s="77"/>
      <c r="BI57" s="77"/>
      <c r="BJ57" s="77"/>
      <c r="BK57" s="76" t="str">
        <f>REPLACE(INDEX(GroupVertices[Group],MATCH(Edges[[#This Row],[Vertex 1]],GroupVertices[Vertex],0)),1,1,"")</f>
        <v>1</v>
      </c>
      <c r="BL57" s="76" t="str">
        <f>REPLACE(INDEX(GroupVertices[Group],MATCH(Edges[[#This Row],[Vertex 2]],GroupVertices[Vertex],0)),1,1,"")</f>
        <v>1</v>
      </c>
    </row>
    <row r="58" spans="1:64" ht="15">
      <c r="A58" s="62" t="s">
        <v>362</v>
      </c>
      <c r="B58" s="62" t="s">
        <v>411</v>
      </c>
      <c r="C58" s="63" t="s">
        <v>953</v>
      </c>
      <c r="D58" s="64">
        <v>8.75</v>
      </c>
      <c r="E58" s="65" t="s">
        <v>136</v>
      </c>
      <c r="F58" s="66">
        <v>12.666666666666666</v>
      </c>
      <c r="G58" s="63"/>
      <c r="H58" s="67"/>
      <c r="I58" s="68"/>
      <c r="J58" s="68"/>
      <c r="K58" s="34" t="s">
        <v>65</v>
      </c>
      <c r="L58" s="75">
        <v>58</v>
      </c>
      <c r="M58" s="75"/>
      <c r="N58" s="70"/>
      <c r="O58" s="77" t="s">
        <v>195</v>
      </c>
      <c r="P58" s="79">
        <v>43826.29975694444</v>
      </c>
      <c r="Q58" s="77" t="s">
        <v>444</v>
      </c>
      <c r="R58" s="82" t="s">
        <v>464</v>
      </c>
      <c r="S58" s="77" t="s">
        <v>472</v>
      </c>
      <c r="T58" s="77"/>
      <c r="U58" s="79">
        <v>43826.29975694444</v>
      </c>
      <c r="V58" s="82" t="s">
        <v>523</v>
      </c>
      <c r="W58" s="77"/>
      <c r="X58" s="77"/>
      <c r="Y58" s="80" t="s">
        <v>560</v>
      </c>
      <c r="Z58" s="77"/>
      <c r="AA58" s="108">
        <v>4</v>
      </c>
      <c r="AB58" s="48"/>
      <c r="AC58" s="49"/>
      <c r="AD58" s="48"/>
      <c r="AE58" s="49"/>
      <c r="AF58" s="48"/>
      <c r="AG58" s="49"/>
      <c r="AH58" s="48"/>
      <c r="AI58" s="49"/>
      <c r="AJ58" s="48"/>
      <c r="AK58" s="77"/>
      <c r="AL58" s="82" t="s">
        <v>492</v>
      </c>
      <c r="AM58" s="77" t="b">
        <v>0</v>
      </c>
      <c r="AN58" s="77">
        <v>0</v>
      </c>
      <c r="AO58" s="80" t="s">
        <v>288</v>
      </c>
      <c r="AP58" s="77" t="b">
        <v>0</v>
      </c>
      <c r="AQ58" s="77" t="s">
        <v>291</v>
      </c>
      <c r="AR58" s="77"/>
      <c r="AS58" s="80" t="s">
        <v>288</v>
      </c>
      <c r="AT58" s="77" t="b">
        <v>0</v>
      </c>
      <c r="AU58" s="77">
        <v>1</v>
      </c>
      <c r="AV58" s="80" t="s">
        <v>556</v>
      </c>
      <c r="AW58" s="77" t="s">
        <v>573</v>
      </c>
      <c r="AX58" s="77" t="b">
        <v>0</v>
      </c>
      <c r="AY58" s="80" t="s">
        <v>556</v>
      </c>
      <c r="AZ58" s="77" t="s">
        <v>185</v>
      </c>
      <c r="BA58" s="77">
        <v>0</v>
      </c>
      <c r="BB58" s="77">
        <v>0</v>
      </c>
      <c r="BC58" s="77"/>
      <c r="BD58" s="77"/>
      <c r="BE58" s="77"/>
      <c r="BF58" s="77"/>
      <c r="BG58" s="77"/>
      <c r="BH58" s="77"/>
      <c r="BI58" s="77"/>
      <c r="BJ58" s="77"/>
      <c r="BK58" s="76" t="str">
        <f>REPLACE(INDEX(GroupVertices[Group],MATCH(Edges[[#This Row],[Vertex 1]],GroupVertices[Vertex],0)),1,1,"")</f>
        <v>1</v>
      </c>
      <c r="BL58" s="76" t="str">
        <f>REPLACE(INDEX(GroupVertices[Group],MATCH(Edges[[#This Row],[Vertex 2]],GroupVertices[Vertex],0)),1,1,"")</f>
        <v>1</v>
      </c>
    </row>
    <row r="59" spans="1:64" ht="15">
      <c r="A59" s="62" t="s">
        <v>362</v>
      </c>
      <c r="B59" s="62" t="s">
        <v>411</v>
      </c>
      <c r="C59" s="63" t="s">
        <v>953</v>
      </c>
      <c r="D59" s="64">
        <v>8.75</v>
      </c>
      <c r="E59" s="65" t="s">
        <v>136</v>
      </c>
      <c r="F59" s="66">
        <v>12.666666666666666</v>
      </c>
      <c r="G59" s="63"/>
      <c r="H59" s="67"/>
      <c r="I59" s="68"/>
      <c r="J59" s="68"/>
      <c r="K59" s="34" t="s">
        <v>65</v>
      </c>
      <c r="L59" s="75">
        <v>59</v>
      </c>
      <c r="M59" s="75"/>
      <c r="N59" s="70"/>
      <c r="O59" s="77" t="s">
        <v>195</v>
      </c>
      <c r="P59" s="79">
        <v>43826.30045138889</v>
      </c>
      <c r="Q59" s="77" t="s">
        <v>445</v>
      </c>
      <c r="R59" s="77"/>
      <c r="S59" s="77"/>
      <c r="T59" s="77" t="s">
        <v>480</v>
      </c>
      <c r="U59" s="79">
        <v>43826.30045138889</v>
      </c>
      <c r="V59" s="82" t="s">
        <v>524</v>
      </c>
      <c r="W59" s="77"/>
      <c r="X59" s="77"/>
      <c r="Y59" s="80" t="s">
        <v>561</v>
      </c>
      <c r="Z59" s="77"/>
      <c r="AA59" s="108">
        <v>4</v>
      </c>
      <c r="AB59" s="48"/>
      <c r="AC59" s="49"/>
      <c r="AD59" s="48"/>
      <c r="AE59" s="49"/>
      <c r="AF59" s="48"/>
      <c r="AG59" s="49"/>
      <c r="AH59" s="48"/>
      <c r="AI59" s="49"/>
      <c r="AJ59" s="48"/>
      <c r="AK59" s="77"/>
      <c r="AL59" s="82" t="s">
        <v>492</v>
      </c>
      <c r="AM59" s="77" t="b">
        <v>0</v>
      </c>
      <c r="AN59" s="77">
        <v>0</v>
      </c>
      <c r="AO59" s="80" t="s">
        <v>288</v>
      </c>
      <c r="AP59" s="77" t="b">
        <v>0</v>
      </c>
      <c r="AQ59" s="77" t="s">
        <v>291</v>
      </c>
      <c r="AR59" s="77"/>
      <c r="AS59" s="80" t="s">
        <v>288</v>
      </c>
      <c r="AT59" s="77" t="b">
        <v>0</v>
      </c>
      <c r="AU59" s="77">
        <v>1</v>
      </c>
      <c r="AV59" s="80" t="s">
        <v>557</v>
      </c>
      <c r="AW59" s="77" t="s">
        <v>573</v>
      </c>
      <c r="AX59" s="77" t="b">
        <v>0</v>
      </c>
      <c r="AY59" s="80" t="s">
        <v>557</v>
      </c>
      <c r="AZ59" s="77" t="s">
        <v>185</v>
      </c>
      <c r="BA59" s="77">
        <v>0</v>
      </c>
      <c r="BB59" s="77">
        <v>0</v>
      </c>
      <c r="BC59" s="77"/>
      <c r="BD59" s="77"/>
      <c r="BE59" s="77"/>
      <c r="BF59" s="77"/>
      <c r="BG59" s="77"/>
      <c r="BH59" s="77"/>
      <c r="BI59" s="77"/>
      <c r="BJ59" s="77"/>
      <c r="BK59" s="76" t="str">
        <f>REPLACE(INDEX(GroupVertices[Group],MATCH(Edges[[#This Row],[Vertex 1]],GroupVertices[Vertex],0)),1,1,"")</f>
        <v>1</v>
      </c>
      <c r="BL59" s="76" t="str">
        <f>REPLACE(INDEX(GroupVertices[Group],MATCH(Edges[[#This Row],[Vertex 2]],GroupVertices[Vertex],0)),1,1,"")</f>
        <v>1</v>
      </c>
    </row>
    <row r="60" spans="1:64" ht="15">
      <c r="A60" s="62" t="s">
        <v>329</v>
      </c>
      <c r="B60" s="62" t="s">
        <v>420</v>
      </c>
      <c r="C60" s="63" t="s">
        <v>359</v>
      </c>
      <c r="D60" s="64">
        <v>6.25</v>
      </c>
      <c r="E60" s="65" t="s">
        <v>136</v>
      </c>
      <c r="F60" s="66">
        <v>14.88888888888889</v>
      </c>
      <c r="G60" s="63"/>
      <c r="H60" s="67"/>
      <c r="I60" s="68"/>
      <c r="J60" s="68"/>
      <c r="K60" s="34" t="s">
        <v>65</v>
      </c>
      <c r="L60" s="75">
        <v>60</v>
      </c>
      <c r="M60" s="75"/>
      <c r="N60" s="70"/>
      <c r="O60" s="77" t="s">
        <v>195</v>
      </c>
      <c r="P60" s="79">
        <v>43819.854525462964</v>
      </c>
      <c r="Q60" s="77" t="s">
        <v>430</v>
      </c>
      <c r="R60" s="82" t="s">
        <v>458</v>
      </c>
      <c r="S60" s="77" t="s">
        <v>289</v>
      </c>
      <c r="T60" s="77" t="s">
        <v>376</v>
      </c>
      <c r="U60" s="79">
        <v>43819.854525462964</v>
      </c>
      <c r="V60" s="82" t="s">
        <v>507</v>
      </c>
      <c r="W60" s="77"/>
      <c r="X60" s="77"/>
      <c r="Y60" s="80" t="s">
        <v>544</v>
      </c>
      <c r="Z60" s="77"/>
      <c r="AA60" s="108">
        <v>2</v>
      </c>
      <c r="AB60" s="48">
        <v>0</v>
      </c>
      <c r="AC60" s="49">
        <v>0</v>
      </c>
      <c r="AD60" s="48">
        <v>0</v>
      </c>
      <c r="AE60" s="49">
        <v>0</v>
      </c>
      <c r="AF60" s="48">
        <v>0</v>
      </c>
      <c r="AG60" s="49">
        <v>0</v>
      </c>
      <c r="AH60" s="48">
        <v>16</v>
      </c>
      <c r="AI60" s="49">
        <v>100</v>
      </c>
      <c r="AJ60" s="48">
        <v>16</v>
      </c>
      <c r="AK60" s="77"/>
      <c r="AL60" s="82" t="s">
        <v>489</v>
      </c>
      <c r="AM60" s="77" t="b">
        <v>0</v>
      </c>
      <c r="AN60" s="77">
        <v>0</v>
      </c>
      <c r="AO60" s="80" t="s">
        <v>288</v>
      </c>
      <c r="AP60" s="77" t="b">
        <v>0</v>
      </c>
      <c r="AQ60" s="77" t="s">
        <v>291</v>
      </c>
      <c r="AR60" s="77"/>
      <c r="AS60" s="80" t="s">
        <v>288</v>
      </c>
      <c r="AT60" s="77" t="b">
        <v>0</v>
      </c>
      <c r="AU60" s="77">
        <v>1</v>
      </c>
      <c r="AV60" s="80" t="s">
        <v>288</v>
      </c>
      <c r="AW60" s="77" t="s">
        <v>575</v>
      </c>
      <c r="AX60" s="77" t="b">
        <v>1</v>
      </c>
      <c r="AY60" s="80" t="s">
        <v>544</v>
      </c>
      <c r="AZ60" s="77" t="s">
        <v>578</v>
      </c>
      <c r="BA60" s="77">
        <v>0</v>
      </c>
      <c r="BB60" s="77">
        <v>0</v>
      </c>
      <c r="BC60" s="77"/>
      <c r="BD60" s="77"/>
      <c r="BE60" s="77"/>
      <c r="BF60" s="77"/>
      <c r="BG60" s="77"/>
      <c r="BH60" s="77"/>
      <c r="BI60" s="77"/>
      <c r="BJ60" s="77"/>
      <c r="BK60" s="76" t="str">
        <f>REPLACE(INDEX(GroupVertices[Group],MATCH(Edges[[#This Row],[Vertex 1]],GroupVertices[Vertex],0)),1,1,"")</f>
        <v>1</v>
      </c>
      <c r="BL60" s="76" t="str">
        <f>REPLACE(INDEX(GroupVertices[Group],MATCH(Edges[[#This Row],[Vertex 2]],GroupVertices[Vertex],0)),1,1,"")</f>
        <v>1</v>
      </c>
    </row>
    <row r="61" spans="1:64" ht="15">
      <c r="A61" s="62" t="s">
        <v>329</v>
      </c>
      <c r="B61" s="62" t="s">
        <v>420</v>
      </c>
      <c r="C61" s="63" t="s">
        <v>359</v>
      </c>
      <c r="D61" s="64">
        <v>6.25</v>
      </c>
      <c r="E61" s="65" t="s">
        <v>136</v>
      </c>
      <c r="F61" s="66">
        <v>14.88888888888889</v>
      </c>
      <c r="G61" s="63"/>
      <c r="H61" s="67"/>
      <c r="I61" s="68"/>
      <c r="J61" s="68"/>
      <c r="K61" s="34" t="s">
        <v>65</v>
      </c>
      <c r="L61" s="75">
        <v>61</v>
      </c>
      <c r="M61" s="75"/>
      <c r="N61" s="70"/>
      <c r="O61" s="77" t="s">
        <v>195</v>
      </c>
      <c r="P61" s="79">
        <v>43820.616793981484</v>
      </c>
      <c r="Q61" s="77" t="s">
        <v>441</v>
      </c>
      <c r="R61" s="82" t="s">
        <v>465</v>
      </c>
      <c r="S61" s="77" t="s">
        <v>472</v>
      </c>
      <c r="T61" s="77" t="s">
        <v>480</v>
      </c>
      <c r="U61" s="79">
        <v>43820.616793981484</v>
      </c>
      <c r="V61" s="82" t="s">
        <v>520</v>
      </c>
      <c r="W61" s="77"/>
      <c r="X61" s="77"/>
      <c r="Y61" s="80" t="s">
        <v>557</v>
      </c>
      <c r="Z61" s="77"/>
      <c r="AA61" s="108">
        <v>2</v>
      </c>
      <c r="AB61" s="48"/>
      <c r="AC61" s="49"/>
      <c r="AD61" s="48"/>
      <c r="AE61" s="49"/>
      <c r="AF61" s="48"/>
      <c r="AG61" s="49"/>
      <c r="AH61" s="48"/>
      <c r="AI61" s="49"/>
      <c r="AJ61" s="48"/>
      <c r="AK61" s="77"/>
      <c r="AL61" s="82" t="s">
        <v>489</v>
      </c>
      <c r="AM61" s="77" t="b">
        <v>0</v>
      </c>
      <c r="AN61" s="77">
        <v>0</v>
      </c>
      <c r="AO61" s="80" t="s">
        <v>288</v>
      </c>
      <c r="AP61" s="77" t="b">
        <v>0</v>
      </c>
      <c r="AQ61" s="77" t="s">
        <v>291</v>
      </c>
      <c r="AR61" s="77"/>
      <c r="AS61" s="80" t="s">
        <v>288</v>
      </c>
      <c r="AT61" s="77" t="b">
        <v>0</v>
      </c>
      <c r="AU61" s="77">
        <v>1</v>
      </c>
      <c r="AV61" s="80" t="s">
        <v>288</v>
      </c>
      <c r="AW61" s="77" t="s">
        <v>575</v>
      </c>
      <c r="AX61" s="77" t="b">
        <v>0</v>
      </c>
      <c r="AY61" s="80" t="s">
        <v>557</v>
      </c>
      <c r="AZ61" s="77" t="s">
        <v>578</v>
      </c>
      <c r="BA61" s="77">
        <v>0</v>
      </c>
      <c r="BB61" s="77">
        <v>0</v>
      </c>
      <c r="BC61" s="77"/>
      <c r="BD61" s="77"/>
      <c r="BE61" s="77"/>
      <c r="BF61" s="77"/>
      <c r="BG61" s="77"/>
      <c r="BH61" s="77"/>
      <c r="BI61" s="77"/>
      <c r="BJ61" s="77"/>
      <c r="BK61" s="76" t="str">
        <f>REPLACE(INDEX(GroupVertices[Group],MATCH(Edges[[#This Row],[Vertex 1]],GroupVertices[Vertex],0)),1,1,"")</f>
        <v>1</v>
      </c>
      <c r="BL61" s="76" t="str">
        <f>REPLACE(INDEX(GroupVertices[Group],MATCH(Edges[[#This Row],[Vertex 2]],GroupVertices[Vertex],0)),1,1,"")</f>
        <v>1</v>
      </c>
    </row>
    <row r="62" spans="1:64" ht="15">
      <c r="A62" s="62" t="s">
        <v>362</v>
      </c>
      <c r="B62" s="62" t="s">
        <v>420</v>
      </c>
      <c r="C62" s="63" t="s">
        <v>359</v>
      </c>
      <c r="D62" s="64">
        <v>6.25</v>
      </c>
      <c r="E62" s="65" t="s">
        <v>136</v>
      </c>
      <c r="F62" s="66">
        <v>14.88888888888889</v>
      </c>
      <c r="G62" s="63"/>
      <c r="H62" s="67"/>
      <c r="I62" s="68"/>
      <c r="J62" s="68"/>
      <c r="K62" s="34" t="s">
        <v>65</v>
      </c>
      <c r="L62" s="75">
        <v>62</v>
      </c>
      <c r="M62" s="75"/>
      <c r="N62" s="70"/>
      <c r="O62" s="77" t="s">
        <v>195</v>
      </c>
      <c r="P62" s="79">
        <v>43819.86005787037</v>
      </c>
      <c r="Q62" s="77" t="s">
        <v>431</v>
      </c>
      <c r="R62" s="77"/>
      <c r="S62" s="77"/>
      <c r="T62" s="77" t="s">
        <v>376</v>
      </c>
      <c r="U62" s="79">
        <v>43819.86005787037</v>
      </c>
      <c r="V62" s="82" t="s">
        <v>508</v>
      </c>
      <c r="W62" s="77"/>
      <c r="X62" s="77"/>
      <c r="Y62" s="80" t="s">
        <v>545</v>
      </c>
      <c r="Z62" s="77"/>
      <c r="AA62" s="108">
        <v>2</v>
      </c>
      <c r="AB62" s="48">
        <v>0</v>
      </c>
      <c r="AC62" s="49">
        <v>0</v>
      </c>
      <c r="AD62" s="48">
        <v>0</v>
      </c>
      <c r="AE62" s="49">
        <v>0</v>
      </c>
      <c r="AF62" s="48">
        <v>0</v>
      </c>
      <c r="AG62" s="49">
        <v>0</v>
      </c>
      <c r="AH62" s="48">
        <v>20</v>
      </c>
      <c r="AI62" s="49">
        <v>100</v>
      </c>
      <c r="AJ62" s="48">
        <v>20</v>
      </c>
      <c r="AK62" s="77"/>
      <c r="AL62" s="82" t="s">
        <v>492</v>
      </c>
      <c r="AM62" s="77" t="b">
        <v>0</v>
      </c>
      <c r="AN62" s="77">
        <v>0</v>
      </c>
      <c r="AO62" s="80" t="s">
        <v>288</v>
      </c>
      <c r="AP62" s="77" t="b">
        <v>0</v>
      </c>
      <c r="AQ62" s="77" t="s">
        <v>291</v>
      </c>
      <c r="AR62" s="77"/>
      <c r="AS62" s="80" t="s">
        <v>288</v>
      </c>
      <c r="AT62" s="77" t="b">
        <v>0</v>
      </c>
      <c r="AU62" s="77">
        <v>1</v>
      </c>
      <c r="AV62" s="80" t="s">
        <v>544</v>
      </c>
      <c r="AW62" s="77" t="s">
        <v>573</v>
      </c>
      <c r="AX62" s="77" t="b">
        <v>0</v>
      </c>
      <c r="AY62" s="80" t="s">
        <v>544</v>
      </c>
      <c r="AZ62" s="77" t="s">
        <v>185</v>
      </c>
      <c r="BA62" s="77">
        <v>0</v>
      </c>
      <c r="BB62" s="77">
        <v>0</v>
      </c>
      <c r="BC62" s="77"/>
      <c r="BD62" s="77"/>
      <c r="BE62" s="77"/>
      <c r="BF62" s="77"/>
      <c r="BG62" s="77"/>
      <c r="BH62" s="77"/>
      <c r="BI62" s="77"/>
      <c r="BJ62" s="77"/>
      <c r="BK62" s="76" t="str">
        <f>REPLACE(INDEX(GroupVertices[Group],MATCH(Edges[[#This Row],[Vertex 1]],GroupVertices[Vertex],0)),1,1,"")</f>
        <v>1</v>
      </c>
      <c r="BL62" s="76" t="str">
        <f>REPLACE(INDEX(GroupVertices[Group],MATCH(Edges[[#This Row],[Vertex 2]],GroupVertices[Vertex],0)),1,1,"")</f>
        <v>1</v>
      </c>
    </row>
    <row r="63" spans="1:64" ht="15">
      <c r="A63" s="62" t="s">
        <v>362</v>
      </c>
      <c r="B63" s="62" t="s">
        <v>420</v>
      </c>
      <c r="C63" s="63" t="s">
        <v>359</v>
      </c>
      <c r="D63" s="64">
        <v>6.25</v>
      </c>
      <c r="E63" s="65" t="s">
        <v>136</v>
      </c>
      <c r="F63" s="66">
        <v>14.88888888888889</v>
      </c>
      <c r="G63" s="63"/>
      <c r="H63" s="67"/>
      <c r="I63" s="68"/>
      <c r="J63" s="68"/>
      <c r="K63" s="34" t="s">
        <v>65</v>
      </c>
      <c r="L63" s="75">
        <v>63</v>
      </c>
      <c r="M63" s="75"/>
      <c r="N63" s="70"/>
      <c r="O63" s="77" t="s">
        <v>195</v>
      </c>
      <c r="P63" s="79">
        <v>43826.30045138889</v>
      </c>
      <c r="Q63" s="77" t="s">
        <v>445</v>
      </c>
      <c r="R63" s="77"/>
      <c r="S63" s="77"/>
      <c r="T63" s="77" t="s">
        <v>480</v>
      </c>
      <c r="U63" s="79">
        <v>43826.30045138889</v>
      </c>
      <c r="V63" s="82" t="s">
        <v>524</v>
      </c>
      <c r="W63" s="77"/>
      <c r="X63" s="77"/>
      <c r="Y63" s="80" t="s">
        <v>561</v>
      </c>
      <c r="Z63" s="77"/>
      <c r="AA63" s="108">
        <v>2</v>
      </c>
      <c r="AB63" s="48"/>
      <c r="AC63" s="49"/>
      <c r="AD63" s="48"/>
      <c r="AE63" s="49"/>
      <c r="AF63" s="48"/>
      <c r="AG63" s="49"/>
      <c r="AH63" s="48"/>
      <c r="AI63" s="49"/>
      <c r="AJ63" s="48"/>
      <c r="AK63" s="77"/>
      <c r="AL63" s="82" t="s">
        <v>492</v>
      </c>
      <c r="AM63" s="77" t="b">
        <v>0</v>
      </c>
      <c r="AN63" s="77">
        <v>0</v>
      </c>
      <c r="AO63" s="80" t="s">
        <v>288</v>
      </c>
      <c r="AP63" s="77" t="b">
        <v>0</v>
      </c>
      <c r="AQ63" s="77" t="s">
        <v>291</v>
      </c>
      <c r="AR63" s="77"/>
      <c r="AS63" s="80" t="s">
        <v>288</v>
      </c>
      <c r="AT63" s="77" t="b">
        <v>0</v>
      </c>
      <c r="AU63" s="77">
        <v>1</v>
      </c>
      <c r="AV63" s="80" t="s">
        <v>557</v>
      </c>
      <c r="AW63" s="77" t="s">
        <v>573</v>
      </c>
      <c r="AX63" s="77" t="b">
        <v>0</v>
      </c>
      <c r="AY63" s="80" t="s">
        <v>557</v>
      </c>
      <c r="AZ63" s="77" t="s">
        <v>185</v>
      </c>
      <c r="BA63" s="77">
        <v>0</v>
      </c>
      <c r="BB63" s="77">
        <v>0</v>
      </c>
      <c r="BC63" s="77"/>
      <c r="BD63" s="77"/>
      <c r="BE63" s="77"/>
      <c r="BF63" s="77"/>
      <c r="BG63" s="77"/>
      <c r="BH63" s="77"/>
      <c r="BI63" s="77"/>
      <c r="BJ63" s="77"/>
      <c r="BK63" s="76" t="str">
        <f>REPLACE(INDEX(GroupVertices[Group],MATCH(Edges[[#This Row],[Vertex 1]],GroupVertices[Vertex],0)),1,1,"")</f>
        <v>1</v>
      </c>
      <c r="BL63" s="76" t="str">
        <f>REPLACE(INDEX(GroupVertices[Group],MATCH(Edges[[#This Row],[Vertex 2]],GroupVertices[Vertex],0)),1,1,"")</f>
        <v>1</v>
      </c>
    </row>
    <row r="64" spans="1:64" ht="15">
      <c r="A64" s="62" t="s">
        <v>329</v>
      </c>
      <c r="B64" s="62" t="s">
        <v>356</v>
      </c>
      <c r="C64" s="63" t="s">
        <v>359</v>
      </c>
      <c r="D64" s="64">
        <v>6.25</v>
      </c>
      <c r="E64" s="65" t="s">
        <v>136</v>
      </c>
      <c r="F64" s="66">
        <v>14.88888888888889</v>
      </c>
      <c r="G64" s="63"/>
      <c r="H64" s="67"/>
      <c r="I64" s="68"/>
      <c r="J64" s="68"/>
      <c r="K64" s="34" t="s">
        <v>65</v>
      </c>
      <c r="L64" s="75">
        <v>64</v>
      </c>
      <c r="M64" s="75"/>
      <c r="N64" s="70"/>
      <c r="O64" s="77" t="s">
        <v>195</v>
      </c>
      <c r="P64" s="79">
        <v>43824.6075462963</v>
      </c>
      <c r="Q64" s="77" t="s">
        <v>433</v>
      </c>
      <c r="R64" s="82" t="s">
        <v>460</v>
      </c>
      <c r="S64" s="77" t="s">
        <v>289</v>
      </c>
      <c r="T64" s="77"/>
      <c r="U64" s="79">
        <v>43824.6075462963</v>
      </c>
      <c r="V64" s="82" t="s">
        <v>512</v>
      </c>
      <c r="W64" s="77"/>
      <c r="X64" s="77"/>
      <c r="Y64" s="80" t="s">
        <v>549</v>
      </c>
      <c r="Z64" s="77"/>
      <c r="AA64" s="108">
        <v>2</v>
      </c>
      <c r="AB64" s="48">
        <v>0</v>
      </c>
      <c r="AC64" s="49">
        <v>0</v>
      </c>
      <c r="AD64" s="48">
        <v>0</v>
      </c>
      <c r="AE64" s="49">
        <v>0</v>
      </c>
      <c r="AF64" s="48">
        <v>0</v>
      </c>
      <c r="AG64" s="49">
        <v>0</v>
      </c>
      <c r="AH64" s="48">
        <v>17</v>
      </c>
      <c r="AI64" s="49">
        <v>100</v>
      </c>
      <c r="AJ64" s="48">
        <v>17</v>
      </c>
      <c r="AK64" s="77"/>
      <c r="AL64" s="82" t="s">
        <v>489</v>
      </c>
      <c r="AM64" s="77" t="b">
        <v>0</v>
      </c>
      <c r="AN64" s="77">
        <v>0</v>
      </c>
      <c r="AO64" s="80" t="s">
        <v>288</v>
      </c>
      <c r="AP64" s="77" t="b">
        <v>0</v>
      </c>
      <c r="AQ64" s="77" t="s">
        <v>291</v>
      </c>
      <c r="AR64" s="77"/>
      <c r="AS64" s="80" t="s">
        <v>288</v>
      </c>
      <c r="AT64" s="77" t="b">
        <v>0</v>
      </c>
      <c r="AU64" s="77">
        <v>1</v>
      </c>
      <c r="AV64" s="80" t="s">
        <v>288</v>
      </c>
      <c r="AW64" s="77" t="s">
        <v>575</v>
      </c>
      <c r="AX64" s="77" t="b">
        <v>1</v>
      </c>
      <c r="AY64" s="80" t="s">
        <v>549</v>
      </c>
      <c r="AZ64" s="77" t="s">
        <v>578</v>
      </c>
      <c r="BA64" s="77">
        <v>0</v>
      </c>
      <c r="BB64" s="77">
        <v>0</v>
      </c>
      <c r="BC64" s="77"/>
      <c r="BD64" s="77"/>
      <c r="BE64" s="77"/>
      <c r="BF64" s="77"/>
      <c r="BG64" s="77"/>
      <c r="BH64" s="77"/>
      <c r="BI64" s="77"/>
      <c r="BJ64" s="77"/>
      <c r="BK64" s="76" t="str">
        <f>REPLACE(INDEX(GroupVertices[Group],MATCH(Edges[[#This Row],[Vertex 1]],GroupVertices[Vertex],0)),1,1,"")</f>
        <v>1</v>
      </c>
      <c r="BL64" s="76" t="str">
        <f>REPLACE(INDEX(GroupVertices[Group],MATCH(Edges[[#This Row],[Vertex 2]],GroupVertices[Vertex],0)),1,1,"")</f>
        <v>1</v>
      </c>
    </row>
    <row r="65" spans="1:64" ht="15">
      <c r="A65" s="62" t="s">
        <v>329</v>
      </c>
      <c r="B65" s="62" t="s">
        <v>356</v>
      </c>
      <c r="C65" s="63" t="s">
        <v>359</v>
      </c>
      <c r="D65" s="64">
        <v>6.25</v>
      </c>
      <c r="E65" s="65" t="s">
        <v>136</v>
      </c>
      <c r="F65" s="66">
        <v>14.88888888888889</v>
      </c>
      <c r="G65" s="63"/>
      <c r="H65" s="67"/>
      <c r="I65" s="68"/>
      <c r="J65" s="68"/>
      <c r="K65" s="34" t="s">
        <v>65</v>
      </c>
      <c r="L65" s="75">
        <v>65</v>
      </c>
      <c r="M65" s="75"/>
      <c r="N65" s="70"/>
      <c r="O65" s="77" t="s">
        <v>195</v>
      </c>
      <c r="P65" s="79">
        <v>43820.616793981484</v>
      </c>
      <c r="Q65" s="77" t="s">
        <v>441</v>
      </c>
      <c r="R65" s="82" t="s">
        <v>465</v>
      </c>
      <c r="S65" s="77" t="s">
        <v>472</v>
      </c>
      <c r="T65" s="77" t="s">
        <v>480</v>
      </c>
      <c r="U65" s="79">
        <v>43820.616793981484</v>
      </c>
      <c r="V65" s="82" t="s">
        <v>520</v>
      </c>
      <c r="W65" s="77"/>
      <c r="X65" s="77"/>
      <c r="Y65" s="80" t="s">
        <v>557</v>
      </c>
      <c r="Z65" s="77"/>
      <c r="AA65" s="108">
        <v>2</v>
      </c>
      <c r="AB65" s="48">
        <v>0</v>
      </c>
      <c r="AC65" s="49">
        <v>0</v>
      </c>
      <c r="AD65" s="48">
        <v>0</v>
      </c>
      <c r="AE65" s="49">
        <v>0</v>
      </c>
      <c r="AF65" s="48">
        <v>0</v>
      </c>
      <c r="AG65" s="49">
        <v>0</v>
      </c>
      <c r="AH65" s="48">
        <v>15</v>
      </c>
      <c r="AI65" s="49">
        <v>100</v>
      </c>
      <c r="AJ65" s="48">
        <v>15</v>
      </c>
      <c r="AK65" s="77"/>
      <c r="AL65" s="82" t="s">
        <v>489</v>
      </c>
      <c r="AM65" s="77" t="b">
        <v>0</v>
      </c>
      <c r="AN65" s="77">
        <v>0</v>
      </c>
      <c r="AO65" s="80" t="s">
        <v>288</v>
      </c>
      <c r="AP65" s="77" t="b">
        <v>0</v>
      </c>
      <c r="AQ65" s="77" t="s">
        <v>291</v>
      </c>
      <c r="AR65" s="77"/>
      <c r="AS65" s="80" t="s">
        <v>288</v>
      </c>
      <c r="AT65" s="77" t="b">
        <v>0</v>
      </c>
      <c r="AU65" s="77">
        <v>1</v>
      </c>
      <c r="AV65" s="80" t="s">
        <v>288</v>
      </c>
      <c r="AW65" s="77" t="s">
        <v>575</v>
      </c>
      <c r="AX65" s="77" t="b">
        <v>0</v>
      </c>
      <c r="AY65" s="80" t="s">
        <v>557</v>
      </c>
      <c r="AZ65" s="77" t="s">
        <v>578</v>
      </c>
      <c r="BA65" s="77">
        <v>0</v>
      </c>
      <c r="BB65" s="77">
        <v>0</v>
      </c>
      <c r="BC65" s="77"/>
      <c r="BD65" s="77"/>
      <c r="BE65" s="77"/>
      <c r="BF65" s="77"/>
      <c r="BG65" s="77"/>
      <c r="BH65" s="77"/>
      <c r="BI65" s="77"/>
      <c r="BJ65" s="77"/>
      <c r="BK65" s="76" t="str">
        <f>REPLACE(INDEX(GroupVertices[Group],MATCH(Edges[[#This Row],[Vertex 1]],GroupVertices[Vertex],0)),1,1,"")</f>
        <v>1</v>
      </c>
      <c r="BL65" s="76" t="str">
        <f>REPLACE(INDEX(GroupVertices[Group],MATCH(Edges[[#This Row],[Vertex 2]],GroupVertices[Vertex],0)),1,1,"")</f>
        <v>1</v>
      </c>
    </row>
    <row r="66" spans="1:64" ht="15">
      <c r="A66" s="62" t="s">
        <v>362</v>
      </c>
      <c r="B66" s="62" t="s">
        <v>356</v>
      </c>
      <c r="C66" s="63" t="s">
        <v>359</v>
      </c>
      <c r="D66" s="64">
        <v>6.25</v>
      </c>
      <c r="E66" s="65" t="s">
        <v>136</v>
      </c>
      <c r="F66" s="66">
        <v>14.88888888888889</v>
      </c>
      <c r="G66" s="63"/>
      <c r="H66" s="67"/>
      <c r="I66" s="68"/>
      <c r="J66" s="68"/>
      <c r="K66" s="34" t="s">
        <v>65</v>
      </c>
      <c r="L66" s="75">
        <v>66</v>
      </c>
      <c r="M66" s="75"/>
      <c r="N66" s="70"/>
      <c r="O66" s="77" t="s">
        <v>195</v>
      </c>
      <c r="P66" s="79">
        <v>43826.299479166664</v>
      </c>
      <c r="Q66" s="77" t="s">
        <v>434</v>
      </c>
      <c r="R66" s="77"/>
      <c r="S66" s="77"/>
      <c r="T66" s="77"/>
      <c r="U66" s="79">
        <v>43826.299479166664</v>
      </c>
      <c r="V66" s="82" t="s">
        <v>513</v>
      </c>
      <c r="W66" s="77"/>
      <c r="X66" s="77"/>
      <c r="Y66" s="80" t="s">
        <v>550</v>
      </c>
      <c r="Z66" s="77"/>
      <c r="AA66" s="108">
        <v>2</v>
      </c>
      <c r="AB66" s="48">
        <v>0</v>
      </c>
      <c r="AC66" s="49">
        <v>0</v>
      </c>
      <c r="AD66" s="48">
        <v>0</v>
      </c>
      <c r="AE66" s="49">
        <v>0</v>
      </c>
      <c r="AF66" s="48">
        <v>0</v>
      </c>
      <c r="AG66" s="49">
        <v>0</v>
      </c>
      <c r="AH66" s="48">
        <v>20</v>
      </c>
      <c r="AI66" s="49">
        <v>100</v>
      </c>
      <c r="AJ66" s="48">
        <v>20</v>
      </c>
      <c r="AK66" s="77"/>
      <c r="AL66" s="82" t="s">
        <v>492</v>
      </c>
      <c r="AM66" s="77" t="b">
        <v>0</v>
      </c>
      <c r="AN66" s="77">
        <v>0</v>
      </c>
      <c r="AO66" s="80" t="s">
        <v>288</v>
      </c>
      <c r="AP66" s="77" t="b">
        <v>0</v>
      </c>
      <c r="AQ66" s="77" t="s">
        <v>291</v>
      </c>
      <c r="AR66" s="77"/>
      <c r="AS66" s="80" t="s">
        <v>288</v>
      </c>
      <c r="AT66" s="77" t="b">
        <v>0</v>
      </c>
      <c r="AU66" s="77">
        <v>1</v>
      </c>
      <c r="AV66" s="80" t="s">
        <v>549</v>
      </c>
      <c r="AW66" s="77" t="s">
        <v>573</v>
      </c>
      <c r="AX66" s="77" t="b">
        <v>0</v>
      </c>
      <c r="AY66" s="80" t="s">
        <v>549</v>
      </c>
      <c r="AZ66" s="77" t="s">
        <v>185</v>
      </c>
      <c r="BA66" s="77">
        <v>0</v>
      </c>
      <c r="BB66" s="77">
        <v>0</v>
      </c>
      <c r="BC66" s="77"/>
      <c r="BD66" s="77"/>
      <c r="BE66" s="77"/>
      <c r="BF66" s="77"/>
      <c r="BG66" s="77"/>
      <c r="BH66" s="77"/>
      <c r="BI66" s="77"/>
      <c r="BJ66" s="77"/>
      <c r="BK66" s="76" t="str">
        <f>REPLACE(INDEX(GroupVertices[Group],MATCH(Edges[[#This Row],[Vertex 1]],GroupVertices[Vertex],0)),1,1,"")</f>
        <v>1</v>
      </c>
      <c r="BL66" s="76" t="str">
        <f>REPLACE(INDEX(GroupVertices[Group],MATCH(Edges[[#This Row],[Vertex 2]],GroupVertices[Vertex],0)),1,1,"")</f>
        <v>1</v>
      </c>
    </row>
    <row r="67" spans="1:64" ht="15">
      <c r="A67" s="62" t="s">
        <v>362</v>
      </c>
      <c r="B67" s="62" t="s">
        <v>356</v>
      </c>
      <c r="C67" s="63" t="s">
        <v>359</v>
      </c>
      <c r="D67" s="64">
        <v>6.25</v>
      </c>
      <c r="E67" s="65" t="s">
        <v>136</v>
      </c>
      <c r="F67" s="66">
        <v>14.88888888888889</v>
      </c>
      <c r="G67" s="63"/>
      <c r="H67" s="67"/>
      <c r="I67" s="68"/>
      <c r="J67" s="68"/>
      <c r="K67" s="34" t="s">
        <v>65</v>
      </c>
      <c r="L67" s="75">
        <v>67</v>
      </c>
      <c r="M67" s="75"/>
      <c r="N67" s="70"/>
      <c r="O67" s="77" t="s">
        <v>195</v>
      </c>
      <c r="P67" s="79">
        <v>43826.30045138889</v>
      </c>
      <c r="Q67" s="77" t="s">
        <v>445</v>
      </c>
      <c r="R67" s="77"/>
      <c r="S67" s="77"/>
      <c r="T67" s="77" t="s">
        <v>480</v>
      </c>
      <c r="U67" s="79">
        <v>43826.30045138889</v>
      </c>
      <c r="V67" s="82" t="s">
        <v>524</v>
      </c>
      <c r="W67" s="77"/>
      <c r="X67" s="77"/>
      <c r="Y67" s="80" t="s">
        <v>561</v>
      </c>
      <c r="Z67" s="77"/>
      <c r="AA67" s="108">
        <v>2</v>
      </c>
      <c r="AB67" s="48">
        <v>0</v>
      </c>
      <c r="AC67" s="49">
        <v>0</v>
      </c>
      <c r="AD67" s="48">
        <v>0</v>
      </c>
      <c r="AE67" s="49">
        <v>0</v>
      </c>
      <c r="AF67" s="48">
        <v>0</v>
      </c>
      <c r="AG67" s="49">
        <v>0</v>
      </c>
      <c r="AH67" s="48">
        <v>17</v>
      </c>
      <c r="AI67" s="49">
        <v>100</v>
      </c>
      <c r="AJ67" s="48">
        <v>17</v>
      </c>
      <c r="AK67" s="77"/>
      <c r="AL67" s="82" t="s">
        <v>492</v>
      </c>
      <c r="AM67" s="77" t="b">
        <v>0</v>
      </c>
      <c r="AN67" s="77">
        <v>0</v>
      </c>
      <c r="AO67" s="80" t="s">
        <v>288</v>
      </c>
      <c r="AP67" s="77" t="b">
        <v>0</v>
      </c>
      <c r="AQ67" s="77" t="s">
        <v>291</v>
      </c>
      <c r="AR67" s="77"/>
      <c r="AS67" s="80" t="s">
        <v>288</v>
      </c>
      <c r="AT67" s="77" t="b">
        <v>0</v>
      </c>
      <c r="AU67" s="77">
        <v>1</v>
      </c>
      <c r="AV67" s="80" t="s">
        <v>557</v>
      </c>
      <c r="AW67" s="77" t="s">
        <v>573</v>
      </c>
      <c r="AX67" s="77" t="b">
        <v>0</v>
      </c>
      <c r="AY67" s="80" t="s">
        <v>557</v>
      </c>
      <c r="AZ67" s="77" t="s">
        <v>185</v>
      </c>
      <c r="BA67" s="77">
        <v>0</v>
      </c>
      <c r="BB67" s="77">
        <v>0</v>
      </c>
      <c r="BC67" s="77"/>
      <c r="BD67" s="77"/>
      <c r="BE67" s="77"/>
      <c r="BF67" s="77"/>
      <c r="BG67" s="77"/>
      <c r="BH67" s="77"/>
      <c r="BI67" s="77"/>
      <c r="BJ67" s="77"/>
      <c r="BK67" s="76" t="str">
        <f>REPLACE(INDEX(GroupVertices[Group],MATCH(Edges[[#This Row],[Vertex 1]],GroupVertices[Vertex],0)),1,1,"")</f>
        <v>1</v>
      </c>
      <c r="BL67" s="76" t="str">
        <f>REPLACE(INDEX(GroupVertices[Group],MATCH(Edges[[#This Row],[Vertex 2]],GroupVertices[Vertex],0)),1,1,"")</f>
        <v>1</v>
      </c>
    </row>
    <row r="68" spans="1:64" ht="15">
      <c r="A68" s="62" t="s">
        <v>362</v>
      </c>
      <c r="B68" s="62" t="s">
        <v>329</v>
      </c>
      <c r="C68" s="63" t="s">
        <v>292</v>
      </c>
      <c r="D68" s="64">
        <v>10</v>
      </c>
      <c r="E68" s="65" t="s">
        <v>136</v>
      </c>
      <c r="F68" s="66">
        <v>6</v>
      </c>
      <c r="G68" s="63"/>
      <c r="H68" s="67"/>
      <c r="I68" s="68"/>
      <c r="J68" s="68"/>
      <c r="K68" s="34" t="s">
        <v>65</v>
      </c>
      <c r="L68" s="75">
        <v>68</v>
      </c>
      <c r="M68" s="75"/>
      <c r="N68" s="70"/>
      <c r="O68" s="77" t="s">
        <v>195</v>
      </c>
      <c r="P68" s="79">
        <v>43819.86005787037</v>
      </c>
      <c r="Q68" s="77" t="s">
        <v>431</v>
      </c>
      <c r="R68" s="77"/>
      <c r="S68" s="77"/>
      <c r="T68" s="77" t="s">
        <v>376</v>
      </c>
      <c r="U68" s="79">
        <v>43819.86005787037</v>
      </c>
      <c r="V68" s="82" t="s">
        <v>508</v>
      </c>
      <c r="W68" s="77"/>
      <c r="X68" s="77"/>
      <c r="Y68" s="80" t="s">
        <v>545</v>
      </c>
      <c r="Z68" s="77"/>
      <c r="AA68" s="108">
        <v>10</v>
      </c>
      <c r="AB68" s="48"/>
      <c r="AC68" s="49"/>
      <c r="AD68" s="48"/>
      <c r="AE68" s="49"/>
      <c r="AF68" s="48"/>
      <c r="AG68" s="49"/>
      <c r="AH68" s="48"/>
      <c r="AI68" s="49"/>
      <c r="AJ68" s="48"/>
      <c r="AK68" s="77"/>
      <c r="AL68" s="82" t="s">
        <v>492</v>
      </c>
      <c r="AM68" s="77" t="b">
        <v>0</v>
      </c>
      <c r="AN68" s="77">
        <v>0</v>
      </c>
      <c r="AO68" s="80" t="s">
        <v>288</v>
      </c>
      <c r="AP68" s="77" t="b">
        <v>0</v>
      </c>
      <c r="AQ68" s="77" t="s">
        <v>291</v>
      </c>
      <c r="AR68" s="77"/>
      <c r="AS68" s="80" t="s">
        <v>288</v>
      </c>
      <c r="AT68" s="77" t="b">
        <v>0</v>
      </c>
      <c r="AU68" s="77">
        <v>1</v>
      </c>
      <c r="AV68" s="80" t="s">
        <v>544</v>
      </c>
      <c r="AW68" s="77" t="s">
        <v>573</v>
      </c>
      <c r="AX68" s="77" t="b">
        <v>0</v>
      </c>
      <c r="AY68" s="80" t="s">
        <v>544</v>
      </c>
      <c r="AZ68" s="77" t="s">
        <v>185</v>
      </c>
      <c r="BA68" s="77">
        <v>0</v>
      </c>
      <c r="BB68" s="77">
        <v>0</v>
      </c>
      <c r="BC68" s="77"/>
      <c r="BD68" s="77"/>
      <c r="BE68" s="77"/>
      <c r="BF68" s="77"/>
      <c r="BG68" s="77"/>
      <c r="BH68" s="77"/>
      <c r="BI68" s="77"/>
      <c r="BJ68" s="77"/>
      <c r="BK68" s="76" t="str">
        <f>REPLACE(INDEX(GroupVertices[Group],MATCH(Edges[[#This Row],[Vertex 1]],GroupVertices[Vertex],0)),1,1,"")</f>
        <v>1</v>
      </c>
      <c r="BL68" s="76" t="str">
        <f>REPLACE(INDEX(GroupVertices[Group],MATCH(Edges[[#This Row],[Vertex 2]],GroupVertices[Vertex],0)),1,1,"")</f>
        <v>1</v>
      </c>
    </row>
    <row r="69" spans="1:64" ht="15">
      <c r="A69" s="62" t="s">
        <v>362</v>
      </c>
      <c r="B69" s="62" t="s">
        <v>329</v>
      </c>
      <c r="C69" s="63" t="s">
        <v>292</v>
      </c>
      <c r="D69" s="64">
        <v>10</v>
      </c>
      <c r="E69" s="65" t="s">
        <v>136</v>
      </c>
      <c r="F69" s="66">
        <v>6</v>
      </c>
      <c r="G69" s="63"/>
      <c r="H69" s="67"/>
      <c r="I69" s="68"/>
      <c r="J69" s="68"/>
      <c r="K69" s="34" t="s">
        <v>65</v>
      </c>
      <c r="L69" s="75">
        <v>69</v>
      </c>
      <c r="M69" s="75"/>
      <c r="N69" s="70"/>
      <c r="O69" s="77" t="s">
        <v>195</v>
      </c>
      <c r="P69" s="79">
        <v>43819.860601851855</v>
      </c>
      <c r="Q69" s="77" t="s">
        <v>425</v>
      </c>
      <c r="R69" s="77"/>
      <c r="S69" s="77"/>
      <c r="T69" s="77"/>
      <c r="U69" s="79">
        <v>43819.860601851855</v>
      </c>
      <c r="V69" s="82" t="s">
        <v>511</v>
      </c>
      <c r="W69" s="77"/>
      <c r="X69" s="77"/>
      <c r="Y69" s="80" t="s">
        <v>548</v>
      </c>
      <c r="Z69" s="77"/>
      <c r="AA69" s="108">
        <v>10</v>
      </c>
      <c r="AB69" s="48">
        <v>0</v>
      </c>
      <c r="AC69" s="49">
        <v>0</v>
      </c>
      <c r="AD69" s="48">
        <v>0</v>
      </c>
      <c r="AE69" s="49">
        <v>0</v>
      </c>
      <c r="AF69" s="48">
        <v>0</v>
      </c>
      <c r="AG69" s="49">
        <v>0</v>
      </c>
      <c r="AH69" s="48">
        <v>22</v>
      </c>
      <c r="AI69" s="49">
        <v>100</v>
      </c>
      <c r="AJ69" s="48">
        <v>22</v>
      </c>
      <c r="AK69" s="77"/>
      <c r="AL69" s="82" t="s">
        <v>492</v>
      </c>
      <c r="AM69" s="77" t="b">
        <v>0</v>
      </c>
      <c r="AN69" s="77">
        <v>0</v>
      </c>
      <c r="AO69" s="80" t="s">
        <v>288</v>
      </c>
      <c r="AP69" s="77" t="b">
        <v>0</v>
      </c>
      <c r="AQ69" s="77" t="s">
        <v>291</v>
      </c>
      <c r="AR69" s="77"/>
      <c r="AS69" s="80" t="s">
        <v>288</v>
      </c>
      <c r="AT69" s="77" t="b">
        <v>0</v>
      </c>
      <c r="AU69" s="77">
        <v>3</v>
      </c>
      <c r="AV69" s="80" t="s">
        <v>546</v>
      </c>
      <c r="AW69" s="77" t="s">
        <v>573</v>
      </c>
      <c r="AX69" s="77" t="b">
        <v>0</v>
      </c>
      <c r="AY69" s="80" t="s">
        <v>546</v>
      </c>
      <c r="AZ69" s="77" t="s">
        <v>185</v>
      </c>
      <c r="BA69" s="77">
        <v>0</v>
      </c>
      <c r="BB69" s="77">
        <v>0</v>
      </c>
      <c r="BC69" s="77"/>
      <c r="BD69" s="77"/>
      <c r="BE69" s="77"/>
      <c r="BF69" s="77"/>
      <c r="BG69" s="77"/>
      <c r="BH69" s="77"/>
      <c r="BI69" s="77"/>
      <c r="BJ69" s="77"/>
      <c r="BK69" s="76" t="str">
        <f>REPLACE(INDEX(GroupVertices[Group],MATCH(Edges[[#This Row],[Vertex 1]],GroupVertices[Vertex],0)),1,1,"")</f>
        <v>1</v>
      </c>
      <c r="BL69" s="76" t="str">
        <f>REPLACE(INDEX(GroupVertices[Group],MATCH(Edges[[#This Row],[Vertex 2]],GroupVertices[Vertex],0)),1,1,"")</f>
        <v>1</v>
      </c>
    </row>
    <row r="70" spans="1:64" ht="15">
      <c r="A70" s="62" t="s">
        <v>362</v>
      </c>
      <c r="B70" s="62" t="s">
        <v>329</v>
      </c>
      <c r="C70" s="63" t="s">
        <v>292</v>
      </c>
      <c r="D70" s="64">
        <v>10</v>
      </c>
      <c r="E70" s="65" t="s">
        <v>136</v>
      </c>
      <c r="F70" s="66">
        <v>6</v>
      </c>
      <c r="G70" s="63"/>
      <c r="H70" s="67"/>
      <c r="I70" s="68"/>
      <c r="J70" s="68"/>
      <c r="K70" s="34" t="s">
        <v>65</v>
      </c>
      <c r="L70" s="75">
        <v>70</v>
      </c>
      <c r="M70" s="75"/>
      <c r="N70" s="70"/>
      <c r="O70" s="77" t="s">
        <v>195</v>
      </c>
      <c r="P70" s="79">
        <v>43819.860810185186</v>
      </c>
      <c r="Q70" s="77" t="s">
        <v>446</v>
      </c>
      <c r="R70" s="77"/>
      <c r="S70" s="77"/>
      <c r="T70" s="77"/>
      <c r="U70" s="79">
        <v>43819.860810185186</v>
      </c>
      <c r="V70" s="82" t="s">
        <v>525</v>
      </c>
      <c r="W70" s="77"/>
      <c r="X70" s="77"/>
      <c r="Y70" s="80" t="s">
        <v>562</v>
      </c>
      <c r="Z70" s="77"/>
      <c r="AA70" s="108">
        <v>10</v>
      </c>
      <c r="AB70" s="48">
        <v>0</v>
      </c>
      <c r="AC70" s="49">
        <v>0</v>
      </c>
      <c r="AD70" s="48">
        <v>0</v>
      </c>
      <c r="AE70" s="49">
        <v>0</v>
      </c>
      <c r="AF70" s="48">
        <v>0</v>
      </c>
      <c r="AG70" s="49">
        <v>0</v>
      </c>
      <c r="AH70" s="48">
        <v>20</v>
      </c>
      <c r="AI70" s="49">
        <v>100</v>
      </c>
      <c r="AJ70" s="48">
        <v>20</v>
      </c>
      <c r="AK70" s="77"/>
      <c r="AL70" s="82" t="s">
        <v>492</v>
      </c>
      <c r="AM70" s="77" t="b">
        <v>0</v>
      </c>
      <c r="AN70" s="77">
        <v>0</v>
      </c>
      <c r="AO70" s="80" t="s">
        <v>288</v>
      </c>
      <c r="AP70" s="77" t="b">
        <v>0</v>
      </c>
      <c r="AQ70" s="77" t="s">
        <v>291</v>
      </c>
      <c r="AR70" s="77"/>
      <c r="AS70" s="80" t="s">
        <v>288</v>
      </c>
      <c r="AT70" s="77" t="b">
        <v>0</v>
      </c>
      <c r="AU70" s="77">
        <v>1</v>
      </c>
      <c r="AV70" s="80" t="s">
        <v>564</v>
      </c>
      <c r="AW70" s="77" t="s">
        <v>573</v>
      </c>
      <c r="AX70" s="77" t="b">
        <v>0</v>
      </c>
      <c r="AY70" s="80" t="s">
        <v>564</v>
      </c>
      <c r="AZ70" s="77" t="s">
        <v>185</v>
      </c>
      <c r="BA70" s="77">
        <v>0</v>
      </c>
      <c r="BB70" s="77">
        <v>0</v>
      </c>
      <c r="BC70" s="77"/>
      <c r="BD70" s="77"/>
      <c r="BE70" s="77"/>
      <c r="BF70" s="77"/>
      <c r="BG70" s="77"/>
      <c r="BH70" s="77"/>
      <c r="BI70" s="77"/>
      <c r="BJ70" s="77"/>
      <c r="BK70" s="76" t="str">
        <f>REPLACE(INDEX(GroupVertices[Group],MATCH(Edges[[#This Row],[Vertex 1]],GroupVertices[Vertex],0)),1,1,"")</f>
        <v>1</v>
      </c>
      <c r="BL70" s="76" t="str">
        <f>REPLACE(INDEX(GroupVertices[Group],MATCH(Edges[[#This Row],[Vertex 2]],GroupVertices[Vertex],0)),1,1,"")</f>
        <v>1</v>
      </c>
    </row>
    <row r="71" spans="1:64" ht="15">
      <c r="A71" s="62" t="s">
        <v>362</v>
      </c>
      <c r="B71" s="62" t="s">
        <v>329</v>
      </c>
      <c r="C71" s="63" t="s">
        <v>292</v>
      </c>
      <c r="D71" s="64">
        <v>10</v>
      </c>
      <c r="E71" s="65" t="s">
        <v>136</v>
      </c>
      <c r="F71" s="66">
        <v>6</v>
      </c>
      <c r="G71" s="63"/>
      <c r="H71" s="67"/>
      <c r="I71" s="68"/>
      <c r="J71" s="68"/>
      <c r="K71" s="34" t="s">
        <v>65</v>
      </c>
      <c r="L71" s="75">
        <v>71</v>
      </c>
      <c r="M71" s="75"/>
      <c r="N71" s="70"/>
      <c r="O71" s="77" t="s">
        <v>195</v>
      </c>
      <c r="P71" s="79">
        <v>43826.29920138889</v>
      </c>
      <c r="Q71" s="77" t="s">
        <v>442</v>
      </c>
      <c r="R71" s="82" t="s">
        <v>462</v>
      </c>
      <c r="S71" s="77" t="s">
        <v>472</v>
      </c>
      <c r="T71" s="77"/>
      <c r="U71" s="79">
        <v>43826.29920138889</v>
      </c>
      <c r="V71" s="82" t="s">
        <v>521</v>
      </c>
      <c r="W71" s="77"/>
      <c r="X71" s="77"/>
      <c r="Y71" s="80" t="s">
        <v>558</v>
      </c>
      <c r="Z71" s="77"/>
      <c r="AA71" s="108">
        <v>10</v>
      </c>
      <c r="AB71" s="48">
        <v>0</v>
      </c>
      <c r="AC71" s="49">
        <v>0</v>
      </c>
      <c r="AD71" s="48">
        <v>0</v>
      </c>
      <c r="AE71" s="49">
        <v>0</v>
      </c>
      <c r="AF71" s="48">
        <v>0</v>
      </c>
      <c r="AG71" s="49">
        <v>0</v>
      </c>
      <c r="AH71" s="48">
        <v>13</v>
      </c>
      <c r="AI71" s="49">
        <v>100</v>
      </c>
      <c r="AJ71" s="48">
        <v>13</v>
      </c>
      <c r="AK71" s="77"/>
      <c r="AL71" s="82" t="s">
        <v>492</v>
      </c>
      <c r="AM71" s="77" t="b">
        <v>0</v>
      </c>
      <c r="AN71" s="77">
        <v>0</v>
      </c>
      <c r="AO71" s="80" t="s">
        <v>288</v>
      </c>
      <c r="AP71" s="77" t="b">
        <v>0</v>
      </c>
      <c r="AQ71" s="77" t="s">
        <v>291</v>
      </c>
      <c r="AR71" s="77"/>
      <c r="AS71" s="80" t="s">
        <v>288</v>
      </c>
      <c r="AT71" s="77" t="b">
        <v>0</v>
      </c>
      <c r="AU71" s="77">
        <v>1</v>
      </c>
      <c r="AV71" s="80" t="s">
        <v>554</v>
      </c>
      <c r="AW71" s="77" t="s">
        <v>573</v>
      </c>
      <c r="AX71" s="77" t="b">
        <v>0</v>
      </c>
      <c r="AY71" s="80" t="s">
        <v>554</v>
      </c>
      <c r="AZ71" s="77" t="s">
        <v>185</v>
      </c>
      <c r="BA71" s="77">
        <v>0</v>
      </c>
      <c r="BB71" s="77">
        <v>0</v>
      </c>
      <c r="BC71" s="77"/>
      <c r="BD71" s="77"/>
      <c r="BE71" s="77"/>
      <c r="BF71" s="77"/>
      <c r="BG71" s="77"/>
      <c r="BH71" s="77"/>
      <c r="BI71" s="77"/>
      <c r="BJ71" s="77"/>
      <c r="BK71" s="76" t="str">
        <f>REPLACE(INDEX(GroupVertices[Group],MATCH(Edges[[#This Row],[Vertex 1]],GroupVertices[Vertex],0)),1,1,"")</f>
        <v>1</v>
      </c>
      <c r="BL71" s="76" t="str">
        <f>REPLACE(INDEX(GroupVertices[Group],MATCH(Edges[[#This Row],[Vertex 2]],GroupVertices[Vertex],0)),1,1,"")</f>
        <v>1</v>
      </c>
    </row>
    <row r="72" spans="1:64" ht="15">
      <c r="A72" s="62" t="s">
        <v>362</v>
      </c>
      <c r="B72" s="62" t="s">
        <v>329</v>
      </c>
      <c r="C72" s="63" t="s">
        <v>292</v>
      </c>
      <c r="D72" s="64">
        <v>10</v>
      </c>
      <c r="E72" s="65" t="s">
        <v>136</v>
      </c>
      <c r="F72" s="66">
        <v>6</v>
      </c>
      <c r="G72" s="63"/>
      <c r="H72" s="67"/>
      <c r="I72" s="68"/>
      <c r="J72" s="68"/>
      <c r="K72" s="34" t="s">
        <v>65</v>
      </c>
      <c r="L72" s="75">
        <v>72</v>
      </c>
      <c r="M72" s="75"/>
      <c r="N72" s="70"/>
      <c r="O72" s="77" t="s">
        <v>195</v>
      </c>
      <c r="P72" s="79">
        <v>43826.29928240741</v>
      </c>
      <c r="Q72" s="77" t="s">
        <v>443</v>
      </c>
      <c r="R72" s="82" t="s">
        <v>463</v>
      </c>
      <c r="S72" s="77" t="s">
        <v>472</v>
      </c>
      <c r="T72" s="77" t="s">
        <v>479</v>
      </c>
      <c r="U72" s="79">
        <v>43826.29928240741</v>
      </c>
      <c r="V72" s="82" t="s">
        <v>522</v>
      </c>
      <c r="W72" s="77"/>
      <c r="X72" s="77"/>
      <c r="Y72" s="80" t="s">
        <v>559</v>
      </c>
      <c r="Z72" s="77"/>
      <c r="AA72" s="108">
        <v>10</v>
      </c>
      <c r="AB72" s="48">
        <v>0</v>
      </c>
      <c r="AC72" s="49">
        <v>0</v>
      </c>
      <c r="AD72" s="48">
        <v>0</v>
      </c>
      <c r="AE72" s="49">
        <v>0</v>
      </c>
      <c r="AF72" s="48">
        <v>0</v>
      </c>
      <c r="AG72" s="49">
        <v>0</v>
      </c>
      <c r="AH72" s="48">
        <v>15</v>
      </c>
      <c r="AI72" s="49">
        <v>100</v>
      </c>
      <c r="AJ72" s="48">
        <v>15</v>
      </c>
      <c r="AK72" s="77"/>
      <c r="AL72" s="82" t="s">
        <v>492</v>
      </c>
      <c r="AM72" s="77" t="b">
        <v>0</v>
      </c>
      <c r="AN72" s="77">
        <v>0</v>
      </c>
      <c r="AO72" s="80" t="s">
        <v>288</v>
      </c>
      <c r="AP72" s="77" t="b">
        <v>0</v>
      </c>
      <c r="AQ72" s="77" t="s">
        <v>291</v>
      </c>
      <c r="AR72" s="77"/>
      <c r="AS72" s="80" t="s">
        <v>288</v>
      </c>
      <c r="AT72" s="77" t="b">
        <v>0</v>
      </c>
      <c r="AU72" s="77">
        <v>1</v>
      </c>
      <c r="AV72" s="80" t="s">
        <v>555</v>
      </c>
      <c r="AW72" s="77" t="s">
        <v>573</v>
      </c>
      <c r="AX72" s="77" t="b">
        <v>0</v>
      </c>
      <c r="AY72" s="80" t="s">
        <v>555</v>
      </c>
      <c r="AZ72" s="77" t="s">
        <v>185</v>
      </c>
      <c r="BA72" s="77">
        <v>0</v>
      </c>
      <c r="BB72" s="77">
        <v>0</v>
      </c>
      <c r="BC72" s="77"/>
      <c r="BD72" s="77"/>
      <c r="BE72" s="77"/>
      <c r="BF72" s="77"/>
      <c r="BG72" s="77"/>
      <c r="BH72" s="77"/>
      <c r="BI72" s="77"/>
      <c r="BJ72" s="77"/>
      <c r="BK72" s="76" t="str">
        <f>REPLACE(INDEX(GroupVertices[Group],MATCH(Edges[[#This Row],[Vertex 1]],GroupVertices[Vertex],0)),1,1,"")</f>
        <v>1</v>
      </c>
      <c r="BL72" s="76" t="str">
        <f>REPLACE(INDEX(GroupVertices[Group],MATCH(Edges[[#This Row],[Vertex 2]],GroupVertices[Vertex],0)),1,1,"")</f>
        <v>1</v>
      </c>
    </row>
    <row r="73" spans="1:64" ht="15">
      <c r="A73" s="62" t="s">
        <v>362</v>
      </c>
      <c r="B73" s="62" t="s">
        <v>329</v>
      </c>
      <c r="C73" s="63" t="s">
        <v>292</v>
      </c>
      <c r="D73" s="64">
        <v>10</v>
      </c>
      <c r="E73" s="65" t="s">
        <v>136</v>
      </c>
      <c r="F73" s="66">
        <v>6</v>
      </c>
      <c r="G73" s="63"/>
      <c r="H73" s="67"/>
      <c r="I73" s="68"/>
      <c r="J73" s="68"/>
      <c r="K73" s="34" t="s">
        <v>65</v>
      </c>
      <c r="L73" s="75">
        <v>73</v>
      </c>
      <c r="M73" s="75"/>
      <c r="N73" s="70"/>
      <c r="O73" s="77" t="s">
        <v>195</v>
      </c>
      <c r="P73" s="79">
        <v>43826.299479166664</v>
      </c>
      <c r="Q73" s="77" t="s">
        <v>434</v>
      </c>
      <c r="R73" s="77"/>
      <c r="S73" s="77"/>
      <c r="T73" s="77"/>
      <c r="U73" s="79">
        <v>43826.299479166664</v>
      </c>
      <c r="V73" s="82" t="s">
        <v>513</v>
      </c>
      <c r="W73" s="77"/>
      <c r="X73" s="77"/>
      <c r="Y73" s="80" t="s">
        <v>550</v>
      </c>
      <c r="Z73" s="77"/>
      <c r="AA73" s="108">
        <v>10</v>
      </c>
      <c r="AB73" s="48"/>
      <c r="AC73" s="49"/>
      <c r="AD73" s="48"/>
      <c r="AE73" s="49"/>
      <c r="AF73" s="48"/>
      <c r="AG73" s="49"/>
      <c r="AH73" s="48"/>
      <c r="AI73" s="49"/>
      <c r="AJ73" s="48"/>
      <c r="AK73" s="77"/>
      <c r="AL73" s="82" t="s">
        <v>492</v>
      </c>
      <c r="AM73" s="77" t="b">
        <v>0</v>
      </c>
      <c r="AN73" s="77">
        <v>0</v>
      </c>
      <c r="AO73" s="80" t="s">
        <v>288</v>
      </c>
      <c r="AP73" s="77" t="b">
        <v>0</v>
      </c>
      <c r="AQ73" s="77" t="s">
        <v>291</v>
      </c>
      <c r="AR73" s="77"/>
      <c r="AS73" s="80" t="s">
        <v>288</v>
      </c>
      <c r="AT73" s="77" t="b">
        <v>0</v>
      </c>
      <c r="AU73" s="77">
        <v>1</v>
      </c>
      <c r="AV73" s="80" t="s">
        <v>549</v>
      </c>
      <c r="AW73" s="77" t="s">
        <v>573</v>
      </c>
      <c r="AX73" s="77" t="b">
        <v>0</v>
      </c>
      <c r="AY73" s="80" t="s">
        <v>549</v>
      </c>
      <c r="AZ73" s="77" t="s">
        <v>185</v>
      </c>
      <c r="BA73" s="77">
        <v>0</v>
      </c>
      <c r="BB73" s="77">
        <v>0</v>
      </c>
      <c r="BC73" s="77"/>
      <c r="BD73" s="77"/>
      <c r="BE73" s="77"/>
      <c r="BF73" s="77"/>
      <c r="BG73" s="77"/>
      <c r="BH73" s="77"/>
      <c r="BI73" s="77"/>
      <c r="BJ73" s="77"/>
      <c r="BK73" s="76" t="str">
        <f>REPLACE(INDEX(GroupVertices[Group],MATCH(Edges[[#This Row],[Vertex 1]],GroupVertices[Vertex],0)),1,1,"")</f>
        <v>1</v>
      </c>
      <c r="BL73" s="76" t="str">
        <f>REPLACE(INDEX(GroupVertices[Group],MATCH(Edges[[#This Row],[Vertex 2]],GroupVertices[Vertex],0)),1,1,"")</f>
        <v>1</v>
      </c>
    </row>
    <row r="74" spans="1:64" ht="15">
      <c r="A74" s="62" t="s">
        <v>362</v>
      </c>
      <c r="B74" s="62" t="s">
        <v>329</v>
      </c>
      <c r="C74" s="63" t="s">
        <v>292</v>
      </c>
      <c r="D74" s="64">
        <v>10</v>
      </c>
      <c r="E74" s="65" t="s">
        <v>136</v>
      </c>
      <c r="F74" s="66">
        <v>6</v>
      </c>
      <c r="G74" s="63"/>
      <c r="H74" s="67"/>
      <c r="I74" s="68"/>
      <c r="J74" s="68"/>
      <c r="K74" s="34" t="s">
        <v>65</v>
      </c>
      <c r="L74" s="75">
        <v>74</v>
      </c>
      <c r="M74" s="75"/>
      <c r="N74" s="70"/>
      <c r="O74" s="77" t="s">
        <v>195</v>
      </c>
      <c r="P74" s="79">
        <v>43826.29975694444</v>
      </c>
      <c r="Q74" s="77" t="s">
        <v>444</v>
      </c>
      <c r="R74" s="82" t="s">
        <v>464</v>
      </c>
      <c r="S74" s="77" t="s">
        <v>472</v>
      </c>
      <c r="T74" s="77"/>
      <c r="U74" s="79">
        <v>43826.29975694444</v>
      </c>
      <c r="V74" s="82" t="s">
        <v>523</v>
      </c>
      <c r="W74" s="77"/>
      <c r="X74" s="77"/>
      <c r="Y74" s="80" t="s">
        <v>560</v>
      </c>
      <c r="Z74" s="77"/>
      <c r="AA74" s="108">
        <v>10</v>
      </c>
      <c r="AB74" s="48">
        <v>0</v>
      </c>
      <c r="AC74" s="49">
        <v>0</v>
      </c>
      <c r="AD74" s="48">
        <v>0</v>
      </c>
      <c r="AE74" s="49">
        <v>0</v>
      </c>
      <c r="AF74" s="48">
        <v>0</v>
      </c>
      <c r="AG74" s="49">
        <v>0</v>
      </c>
      <c r="AH74" s="48">
        <v>13</v>
      </c>
      <c r="AI74" s="49">
        <v>100</v>
      </c>
      <c r="AJ74" s="48">
        <v>13</v>
      </c>
      <c r="AK74" s="77"/>
      <c r="AL74" s="82" t="s">
        <v>492</v>
      </c>
      <c r="AM74" s="77" t="b">
        <v>0</v>
      </c>
      <c r="AN74" s="77">
        <v>0</v>
      </c>
      <c r="AO74" s="80" t="s">
        <v>288</v>
      </c>
      <c r="AP74" s="77" t="b">
        <v>0</v>
      </c>
      <c r="AQ74" s="77" t="s">
        <v>291</v>
      </c>
      <c r="AR74" s="77"/>
      <c r="AS74" s="80" t="s">
        <v>288</v>
      </c>
      <c r="AT74" s="77" t="b">
        <v>0</v>
      </c>
      <c r="AU74" s="77">
        <v>1</v>
      </c>
      <c r="AV74" s="80" t="s">
        <v>556</v>
      </c>
      <c r="AW74" s="77" t="s">
        <v>573</v>
      </c>
      <c r="AX74" s="77" t="b">
        <v>0</v>
      </c>
      <c r="AY74" s="80" t="s">
        <v>556</v>
      </c>
      <c r="AZ74" s="77" t="s">
        <v>185</v>
      </c>
      <c r="BA74" s="77">
        <v>0</v>
      </c>
      <c r="BB74" s="77">
        <v>0</v>
      </c>
      <c r="BC74" s="77"/>
      <c r="BD74" s="77"/>
      <c r="BE74" s="77"/>
      <c r="BF74" s="77"/>
      <c r="BG74" s="77"/>
      <c r="BH74" s="77"/>
      <c r="BI74" s="77"/>
      <c r="BJ74" s="77"/>
      <c r="BK74" s="76" t="str">
        <f>REPLACE(INDEX(GroupVertices[Group],MATCH(Edges[[#This Row],[Vertex 1]],GroupVertices[Vertex],0)),1,1,"")</f>
        <v>1</v>
      </c>
      <c r="BL74" s="76" t="str">
        <f>REPLACE(INDEX(GroupVertices[Group],MATCH(Edges[[#This Row],[Vertex 2]],GroupVertices[Vertex],0)),1,1,"")</f>
        <v>1</v>
      </c>
    </row>
    <row r="75" spans="1:64" ht="15">
      <c r="A75" s="62" t="s">
        <v>362</v>
      </c>
      <c r="B75" s="62" t="s">
        <v>329</v>
      </c>
      <c r="C75" s="63" t="s">
        <v>292</v>
      </c>
      <c r="D75" s="64">
        <v>10</v>
      </c>
      <c r="E75" s="65" t="s">
        <v>136</v>
      </c>
      <c r="F75" s="66">
        <v>6</v>
      </c>
      <c r="G75" s="63"/>
      <c r="H75" s="67"/>
      <c r="I75" s="68"/>
      <c r="J75" s="68"/>
      <c r="K75" s="34" t="s">
        <v>65</v>
      </c>
      <c r="L75" s="75">
        <v>75</v>
      </c>
      <c r="M75" s="75"/>
      <c r="N75" s="70"/>
      <c r="O75" s="77" t="s">
        <v>195</v>
      </c>
      <c r="P75" s="79">
        <v>43826.30019675926</v>
      </c>
      <c r="Q75" s="77" t="s">
        <v>436</v>
      </c>
      <c r="R75" s="82" t="s">
        <v>461</v>
      </c>
      <c r="S75" s="77" t="s">
        <v>473</v>
      </c>
      <c r="T75" s="77"/>
      <c r="U75" s="79">
        <v>43826.30019675926</v>
      </c>
      <c r="V75" s="82" t="s">
        <v>515</v>
      </c>
      <c r="W75" s="77"/>
      <c r="X75" s="77"/>
      <c r="Y75" s="80" t="s">
        <v>552</v>
      </c>
      <c r="Z75" s="77"/>
      <c r="AA75" s="108">
        <v>10</v>
      </c>
      <c r="AB75" s="48"/>
      <c r="AC75" s="49"/>
      <c r="AD75" s="48"/>
      <c r="AE75" s="49"/>
      <c r="AF75" s="48"/>
      <c r="AG75" s="49"/>
      <c r="AH75" s="48"/>
      <c r="AI75" s="49"/>
      <c r="AJ75" s="48"/>
      <c r="AK75" s="77"/>
      <c r="AL75" s="82" t="s">
        <v>492</v>
      </c>
      <c r="AM75" s="77" t="b">
        <v>0</v>
      </c>
      <c r="AN75" s="77">
        <v>0</v>
      </c>
      <c r="AO75" s="80" t="s">
        <v>288</v>
      </c>
      <c r="AP75" s="77" t="b">
        <v>0</v>
      </c>
      <c r="AQ75" s="77" t="s">
        <v>291</v>
      </c>
      <c r="AR75" s="77"/>
      <c r="AS75" s="80" t="s">
        <v>288</v>
      </c>
      <c r="AT75" s="77" t="b">
        <v>0</v>
      </c>
      <c r="AU75" s="77">
        <v>1</v>
      </c>
      <c r="AV75" s="80" t="s">
        <v>551</v>
      </c>
      <c r="AW75" s="77" t="s">
        <v>573</v>
      </c>
      <c r="AX75" s="77" t="b">
        <v>0</v>
      </c>
      <c r="AY75" s="80" t="s">
        <v>551</v>
      </c>
      <c r="AZ75" s="77" t="s">
        <v>185</v>
      </c>
      <c r="BA75" s="77">
        <v>0</v>
      </c>
      <c r="BB75" s="77">
        <v>0</v>
      </c>
      <c r="BC75" s="77"/>
      <c r="BD75" s="77"/>
      <c r="BE75" s="77"/>
      <c r="BF75" s="77"/>
      <c r="BG75" s="77"/>
      <c r="BH75" s="77"/>
      <c r="BI75" s="77"/>
      <c r="BJ75" s="77"/>
      <c r="BK75" s="76" t="str">
        <f>REPLACE(INDEX(GroupVertices[Group],MATCH(Edges[[#This Row],[Vertex 1]],GroupVertices[Vertex],0)),1,1,"")</f>
        <v>1</v>
      </c>
      <c r="BL75" s="76" t="str">
        <f>REPLACE(INDEX(GroupVertices[Group],MATCH(Edges[[#This Row],[Vertex 2]],GroupVertices[Vertex],0)),1,1,"")</f>
        <v>1</v>
      </c>
    </row>
    <row r="76" spans="1:64" ht="15">
      <c r="A76" s="62" t="s">
        <v>362</v>
      </c>
      <c r="B76" s="62" t="s">
        <v>329</v>
      </c>
      <c r="C76" s="63" t="s">
        <v>292</v>
      </c>
      <c r="D76" s="64">
        <v>10</v>
      </c>
      <c r="E76" s="65" t="s">
        <v>136</v>
      </c>
      <c r="F76" s="66">
        <v>6</v>
      </c>
      <c r="G76" s="63"/>
      <c r="H76" s="67"/>
      <c r="I76" s="68"/>
      <c r="J76" s="68"/>
      <c r="K76" s="34" t="s">
        <v>65</v>
      </c>
      <c r="L76" s="75">
        <v>76</v>
      </c>
      <c r="M76" s="75"/>
      <c r="N76" s="70"/>
      <c r="O76" s="77" t="s">
        <v>195</v>
      </c>
      <c r="P76" s="79">
        <v>43826.30028935185</v>
      </c>
      <c r="Q76" s="77" t="s">
        <v>447</v>
      </c>
      <c r="R76" s="82" t="s">
        <v>466</v>
      </c>
      <c r="S76" s="77" t="s">
        <v>474</v>
      </c>
      <c r="T76" s="77" t="s">
        <v>481</v>
      </c>
      <c r="U76" s="79">
        <v>43826.30028935185</v>
      </c>
      <c r="V76" s="82" t="s">
        <v>526</v>
      </c>
      <c r="W76" s="77"/>
      <c r="X76" s="77"/>
      <c r="Y76" s="80" t="s">
        <v>563</v>
      </c>
      <c r="Z76" s="77"/>
      <c r="AA76" s="108">
        <v>10</v>
      </c>
      <c r="AB76" s="48">
        <v>0</v>
      </c>
      <c r="AC76" s="49">
        <v>0</v>
      </c>
      <c r="AD76" s="48">
        <v>0</v>
      </c>
      <c r="AE76" s="49">
        <v>0</v>
      </c>
      <c r="AF76" s="48">
        <v>0</v>
      </c>
      <c r="AG76" s="49">
        <v>0</v>
      </c>
      <c r="AH76" s="48">
        <v>13</v>
      </c>
      <c r="AI76" s="49">
        <v>100</v>
      </c>
      <c r="AJ76" s="48">
        <v>13</v>
      </c>
      <c r="AK76" s="77"/>
      <c r="AL76" s="82" t="s">
        <v>492</v>
      </c>
      <c r="AM76" s="77" t="b">
        <v>0</v>
      </c>
      <c r="AN76" s="77">
        <v>0</v>
      </c>
      <c r="AO76" s="80" t="s">
        <v>288</v>
      </c>
      <c r="AP76" s="77" t="b">
        <v>0</v>
      </c>
      <c r="AQ76" s="77" t="s">
        <v>291</v>
      </c>
      <c r="AR76" s="77"/>
      <c r="AS76" s="80" t="s">
        <v>288</v>
      </c>
      <c r="AT76" s="77" t="b">
        <v>0</v>
      </c>
      <c r="AU76" s="77">
        <v>1</v>
      </c>
      <c r="AV76" s="80" t="s">
        <v>565</v>
      </c>
      <c r="AW76" s="77" t="s">
        <v>573</v>
      </c>
      <c r="AX76" s="77" t="b">
        <v>0</v>
      </c>
      <c r="AY76" s="80" t="s">
        <v>565</v>
      </c>
      <c r="AZ76" s="77" t="s">
        <v>185</v>
      </c>
      <c r="BA76" s="77">
        <v>0</v>
      </c>
      <c r="BB76" s="77">
        <v>0</v>
      </c>
      <c r="BC76" s="77"/>
      <c r="BD76" s="77"/>
      <c r="BE76" s="77"/>
      <c r="BF76" s="77"/>
      <c r="BG76" s="77"/>
      <c r="BH76" s="77"/>
      <c r="BI76" s="77"/>
      <c r="BJ76" s="77"/>
      <c r="BK76" s="76" t="str">
        <f>REPLACE(INDEX(GroupVertices[Group],MATCH(Edges[[#This Row],[Vertex 1]],GroupVertices[Vertex],0)),1,1,"")</f>
        <v>1</v>
      </c>
      <c r="BL76" s="76" t="str">
        <f>REPLACE(INDEX(GroupVertices[Group],MATCH(Edges[[#This Row],[Vertex 2]],GroupVertices[Vertex],0)),1,1,"")</f>
        <v>1</v>
      </c>
    </row>
    <row r="77" spans="1:64" ht="15">
      <c r="A77" s="62" t="s">
        <v>362</v>
      </c>
      <c r="B77" s="62" t="s">
        <v>329</v>
      </c>
      <c r="C77" s="63" t="s">
        <v>292</v>
      </c>
      <c r="D77" s="64">
        <v>10</v>
      </c>
      <c r="E77" s="65" t="s">
        <v>136</v>
      </c>
      <c r="F77" s="66">
        <v>6</v>
      </c>
      <c r="G77" s="63"/>
      <c r="H77" s="67"/>
      <c r="I77" s="68"/>
      <c r="J77" s="68"/>
      <c r="K77" s="34" t="s">
        <v>65</v>
      </c>
      <c r="L77" s="75">
        <v>77</v>
      </c>
      <c r="M77" s="75"/>
      <c r="N77" s="70"/>
      <c r="O77" s="77" t="s">
        <v>195</v>
      </c>
      <c r="P77" s="79">
        <v>43826.30045138889</v>
      </c>
      <c r="Q77" s="77" t="s">
        <v>445</v>
      </c>
      <c r="R77" s="77"/>
      <c r="S77" s="77"/>
      <c r="T77" s="77" t="s">
        <v>480</v>
      </c>
      <c r="U77" s="79">
        <v>43826.30045138889</v>
      </c>
      <c r="V77" s="82" t="s">
        <v>524</v>
      </c>
      <c r="W77" s="77"/>
      <c r="X77" s="77"/>
      <c r="Y77" s="80" t="s">
        <v>561</v>
      </c>
      <c r="Z77" s="77"/>
      <c r="AA77" s="108">
        <v>10</v>
      </c>
      <c r="AB77" s="48"/>
      <c r="AC77" s="49"/>
      <c r="AD77" s="48"/>
      <c r="AE77" s="49"/>
      <c r="AF77" s="48"/>
      <c r="AG77" s="49"/>
      <c r="AH77" s="48"/>
      <c r="AI77" s="49"/>
      <c r="AJ77" s="48"/>
      <c r="AK77" s="77"/>
      <c r="AL77" s="82" t="s">
        <v>492</v>
      </c>
      <c r="AM77" s="77" t="b">
        <v>0</v>
      </c>
      <c r="AN77" s="77">
        <v>0</v>
      </c>
      <c r="AO77" s="80" t="s">
        <v>288</v>
      </c>
      <c r="AP77" s="77" t="b">
        <v>0</v>
      </c>
      <c r="AQ77" s="77" t="s">
        <v>291</v>
      </c>
      <c r="AR77" s="77"/>
      <c r="AS77" s="80" t="s">
        <v>288</v>
      </c>
      <c r="AT77" s="77" t="b">
        <v>0</v>
      </c>
      <c r="AU77" s="77">
        <v>1</v>
      </c>
      <c r="AV77" s="80" t="s">
        <v>557</v>
      </c>
      <c r="AW77" s="77" t="s">
        <v>573</v>
      </c>
      <c r="AX77" s="77" t="b">
        <v>0</v>
      </c>
      <c r="AY77" s="80" t="s">
        <v>557</v>
      </c>
      <c r="AZ77" s="77" t="s">
        <v>185</v>
      </c>
      <c r="BA77" s="77">
        <v>0</v>
      </c>
      <c r="BB77" s="77">
        <v>0</v>
      </c>
      <c r="BC77" s="77"/>
      <c r="BD77" s="77"/>
      <c r="BE77" s="77"/>
      <c r="BF77" s="77"/>
      <c r="BG77" s="77"/>
      <c r="BH77" s="77"/>
      <c r="BI77" s="77"/>
      <c r="BJ77" s="77"/>
      <c r="BK77" s="76" t="str">
        <f>REPLACE(INDEX(GroupVertices[Group],MATCH(Edges[[#This Row],[Vertex 1]],GroupVertices[Vertex],0)),1,1,"")</f>
        <v>1</v>
      </c>
      <c r="BL77" s="76" t="str">
        <f>REPLACE(INDEX(GroupVertices[Group],MATCH(Edges[[#This Row],[Vertex 2]],GroupVertices[Vertex],0)),1,1,"")</f>
        <v>1</v>
      </c>
    </row>
    <row r="78" spans="1:64" ht="15">
      <c r="A78" s="62" t="s">
        <v>329</v>
      </c>
      <c r="B78" s="62" t="s">
        <v>329</v>
      </c>
      <c r="C78" s="63" t="s">
        <v>359</v>
      </c>
      <c r="D78" s="64">
        <v>6.25</v>
      </c>
      <c r="E78" s="65" t="s">
        <v>136</v>
      </c>
      <c r="F78" s="66">
        <v>14.88888888888889</v>
      </c>
      <c r="G78" s="63"/>
      <c r="H78" s="67"/>
      <c r="I78" s="68"/>
      <c r="J78" s="68"/>
      <c r="K78" s="34" t="s">
        <v>65</v>
      </c>
      <c r="L78" s="75">
        <v>78</v>
      </c>
      <c r="M78" s="75"/>
      <c r="N78" s="70"/>
      <c r="O78" s="77" t="s">
        <v>185</v>
      </c>
      <c r="P78" s="79">
        <v>43819.61219907407</v>
      </c>
      <c r="Q78" s="77" t="s">
        <v>448</v>
      </c>
      <c r="R78" s="82" t="s">
        <v>467</v>
      </c>
      <c r="S78" s="77" t="s">
        <v>289</v>
      </c>
      <c r="T78" s="77"/>
      <c r="U78" s="79">
        <v>43819.61219907407</v>
      </c>
      <c r="V78" s="82" t="s">
        <v>527</v>
      </c>
      <c r="W78" s="77"/>
      <c r="X78" s="77"/>
      <c r="Y78" s="80" t="s">
        <v>564</v>
      </c>
      <c r="Z78" s="77"/>
      <c r="AA78" s="108">
        <v>2</v>
      </c>
      <c r="AB78" s="48">
        <v>0</v>
      </c>
      <c r="AC78" s="49">
        <v>0</v>
      </c>
      <c r="AD78" s="48">
        <v>0</v>
      </c>
      <c r="AE78" s="49">
        <v>0</v>
      </c>
      <c r="AF78" s="48">
        <v>0</v>
      </c>
      <c r="AG78" s="49">
        <v>0</v>
      </c>
      <c r="AH78" s="48">
        <v>17</v>
      </c>
      <c r="AI78" s="49">
        <v>100</v>
      </c>
      <c r="AJ78" s="48">
        <v>17</v>
      </c>
      <c r="AK78" s="77"/>
      <c r="AL78" s="82" t="s">
        <v>489</v>
      </c>
      <c r="AM78" s="77" t="b">
        <v>0</v>
      </c>
      <c r="AN78" s="77">
        <v>0</v>
      </c>
      <c r="AO78" s="80" t="s">
        <v>288</v>
      </c>
      <c r="AP78" s="77" t="b">
        <v>0</v>
      </c>
      <c r="AQ78" s="77" t="s">
        <v>291</v>
      </c>
      <c r="AR78" s="77"/>
      <c r="AS78" s="80" t="s">
        <v>288</v>
      </c>
      <c r="AT78" s="77" t="b">
        <v>0</v>
      </c>
      <c r="AU78" s="77">
        <v>1</v>
      </c>
      <c r="AV78" s="80" t="s">
        <v>288</v>
      </c>
      <c r="AW78" s="77" t="s">
        <v>575</v>
      </c>
      <c r="AX78" s="77" t="b">
        <v>1</v>
      </c>
      <c r="AY78" s="80" t="s">
        <v>564</v>
      </c>
      <c r="AZ78" s="77" t="s">
        <v>578</v>
      </c>
      <c r="BA78" s="77">
        <v>0</v>
      </c>
      <c r="BB78" s="77">
        <v>0</v>
      </c>
      <c r="BC78" s="77"/>
      <c r="BD78" s="77"/>
      <c r="BE78" s="77"/>
      <c r="BF78" s="77"/>
      <c r="BG78" s="77"/>
      <c r="BH78" s="77"/>
      <c r="BI78" s="77"/>
      <c r="BJ78" s="77"/>
      <c r="BK78" s="76" t="str">
        <f>REPLACE(INDEX(GroupVertices[Group],MATCH(Edges[[#This Row],[Vertex 1]],GroupVertices[Vertex],0)),1,1,"")</f>
        <v>1</v>
      </c>
      <c r="BL78" s="76" t="str">
        <f>REPLACE(INDEX(GroupVertices[Group],MATCH(Edges[[#This Row],[Vertex 2]],GroupVertices[Vertex],0)),1,1,"")</f>
        <v>1</v>
      </c>
    </row>
    <row r="79" spans="1:64" ht="15">
      <c r="A79" s="62" t="s">
        <v>329</v>
      </c>
      <c r="B79" s="62" t="s">
        <v>329</v>
      </c>
      <c r="C79" s="63" t="s">
        <v>359</v>
      </c>
      <c r="D79" s="64">
        <v>6.25</v>
      </c>
      <c r="E79" s="65" t="s">
        <v>136</v>
      </c>
      <c r="F79" s="66">
        <v>14.88888888888889</v>
      </c>
      <c r="G79" s="63"/>
      <c r="H79" s="67"/>
      <c r="I79" s="68"/>
      <c r="J79" s="68"/>
      <c r="K79" s="34" t="s">
        <v>65</v>
      </c>
      <c r="L79" s="75">
        <v>79</v>
      </c>
      <c r="M79" s="75"/>
      <c r="N79" s="70"/>
      <c r="O79" s="77" t="s">
        <v>185</v>
      </c>
      <c r="P79" s="79">
        <v>43821.61623842592</v>
      </c>
      <c r="Q79" s="77" t="s">
        <v>449</v>
      </c>
      <c r="R79" s="82" t="s">
        <v>466</v>
      </c>
      <c r="S79" s="77" t="s">
        <v>474</v>
      </c>
      <c r="T79" s="77" t="s">
        <v>481</v>
      </c>
      <c r="U79" s="79">
        <v>43821.61623842592</v>
      </c>
      <c r="V79" s="82" t="s">
        <v>528</v>
      </c>
      <c r="W79" s="77"/>
      <c r="X79" s="77"/>
      <c r="Y79" s="80" t="s">
        <v>565</v>
      </c>
      <c r="Z79" s="77"/>
      <c r="AA79" s="108">
        <v>2</v>
      </c>
      <c r="AB79" s="48">
        <v>0</v>
      </c>
      <c r="AC79" s="49">
        <v>0</v>
      </c>
      <c r="AD79" s="48">
        <v>0</v>
      </c>
      <c r="AE79" s="49">
        <v>0</v>
      </c>
      <c r="AF79" s="48">
        <v>0</v>
      </c>
      <c r="AG79" s="49">
        <v>0</v>
      </c>
      <c r="AH79" s="48">
        <v>11</v>
      </c>
      <c r="AI79" s="49">
        <v>100</v>
      </c>
      <c r="AJ79" s="48">
        <v>11</v>
      </c>
      <c r="AK79" s="77"/>
      <c r="AL79" s="82" t="s">
        <v>489</v>
      </c>
      <c r="AM79" s="77" t="b">
        <v>0</v>
      </c>
      <c r="AN79" s="77">
        <v>1</v>
      </c>
      <c r="AO79" s="80" t="s">
        <v>288</v>
      </c>
      <c r="AP79" s="77" t="b">
        <v>0</v>
      </c>
      <c r="AQ79" s="77" t="s">
        <v>291</v>
      </c>
      <c r="AR79" s="77"/>
      <c r="AS79" s="80" t="s">
        <v>288</v>
      </c>
      <c r="AT79" s="77" t="b">
        <v>0</v>
      </c>
      <c r="AU79" s="77">
        <v>1</v>
      </c>
      <c r="AV79" s="80" t="s">
        <v>288</v>
      </c>
      <c r="AW79" s="77" t="s">
        <v>575</v>
      </c>
      <c r="AX79" s="77" t="b">
        <v>0</v>
      </c>
      <c r="AY79" s="80" t="s">
        <v>565</v>
      </c>
      <c r="AZ79" s="77" t="s">
        <v>578</v>
      </c>
      <c r="BA79" s="77">
        <v>0</v>
      </c>
      <c r="BB79" s="77">
        <v>0</v>
      </c>
      <c r="BC79" s="77"/>
      <c r="BD79" s="77"/>
      <c r="BE79" s="77"/>
      <c r="BF79" s="77"/>
      <c r="BG79" s="77"/>
      <c r="BH79" s="77"/>
      <c r="BI79" s="77"/>
      <c r="BJ79" s="77"/>
      <c r="BK79" s="76" t="str">
        <f>REPLACE(INDEX(GroupVertices[Group],MATCH(Edges[[#This Row],[Vertex 1]],GroupVertices[Vertex],0)),1,1,"")</f>
        <v>1</v>
      </c>
      <c r="BL79" s="76" t="str">
        <f>REPLACE(INDEX(GroupVertices[Group],MATCH(Edges[[#This Row],[Vertex 2]],GroupVertices[Vertex],0)),1,1,"")</f>
        <v>1</v>
      </c>
    </row>
    <row r="80" spans="1:64" ht="15">
      <c r="A80" s="62" t="s">
        <v>409</v>
      </c>
      <c r="B80" s="62" t="s">
        <v>329</v>
      </c>
      <c r="C80" s="63" t="s">
        <v>360</v>
      </c>
      <c r="D80" s="64">
        <v>7.5</v>
      </c>
      <c r="E80" s="65" t="s">
        <v>136</v>
      </c>
      <c r="F80" s="66">
        <v>13.777777777777779</v>
      </c>
      <c r="G80" s="63"/>
      <c r="H80" s="67"/>
      <c r="I80" s="68"/>
      <c r="J80" s="68"/>
      <c r="K80" s="34" t="s">
        <v>65</v>
      </c>
      <c r="L80" s="75">
        <v>80</v>
      </c>
      <c r="M80" s="75"/>
      <c r="N80" s="70"/>
      <c r="O80" s="77" t="s">
        <v>195</v>
      </c>
      <c r="P80" s="79">
        <v>43820.07320601852</v>
      </c>
      <c r="Q80" s="77" t="s">
        <v>450</v>
      </c>
      <c r="R80" s="77" t="s">
        <v>468</v>
      </c>
      <c r="S80" s="77" t="s">
        <v>475</v>
      </c>
      <c r="T80" s="77"/>
      <c r="U80" s="79">
        <v>43820.07320601852</v>
      </c>
      <c r="V80" s="82" t="s">
        <v>529</v>
      </c>
      <c r="W80" s="77"/>
      <c r="X80" s="77"/>
      <c r="Y80" s="80" t="s">
        <v>566</v>
      </c>
      <c r="Z80" s="77"/>
      <c r="AA80" s="108">
        <v>3</v>
      </c>
      <c r="AB80" s="48">
        <v>0</v>
      </c>
      <c r="AC80" s="49">
        <v>0</v>
      </c>
      <c r="AD80" s="48">
        <v>0</v>
      </c>
      <c r="AE80" s="49">
        <v>0</v>
      </c>
      <c r="AF80" s="48">
        <v>0</v>
      </c>
      <c r="AG80" s="49">
        <v>0</v>
      </c>
      <c r="AH80" s="48">
        <v>15</v>
      </c>
      <c r="AI80" s="49">
        <v>100</v>
      </c>
      <c r="AJ80" s="48">
        <v>15</v>
      </c>
      <c r="AK80" s="77"/>
      <c r="AL80" s="82" t="s">
        <v>494</v>
      </c>
      <c r="AM80" s="77" t="b">
        <v>0</v>
      </c>
      <c r="AN80" s="77">
        <v>1</v>
      </c>
      <c r="AO80" s="80" t="s">
        <v>288</v>
      </c>
      <c r="AP80" s="77" t="b">
        <v>0</v>
      </c>
      <c r="AQ80" s="77" t="s">
        <v>291</v>
      </c>
      <c r="AR80" s="77"/>
      <c r="AS80" s="80" t="s">
        <v>288</v>
      </c>
      <c r="AT80" s="77" t="b">
        <v>0</v>
      </c>
      <c r="AU80" s="77">
        <v>0</v>
      </c>
      <c r="AV80" s="80" t="s">
        <v>288</v>
      </c>
      <c r="AW80" s="77" t="s">
        <v>576</v>
      </c>
      <c r="AX80" s="77" t="b">
        <v>1</v>
      </c>
      <c r="AY80" s="80" t="s">
        <v>566</v>
      </c>
      <c r="AZ80" s="77" t="s">
        <v>185</v>
      </c>
      <c r="BA80" s="77">
        <v>0</v>
      </c>
      <c r="BB80" s="77">
        <v>0</v>
      </c>
      <c r="BC80" s="77"/>
      <c r="BD80" s="77"/>
      <c r="BE80" s="77"/>
      <c r="BF80" s="77"/>
      <c r="BG80" s="77"/>
      <c r="BH80" s="77"/>
      <c r="BI80" s="77"/>
      <c r="BJ80" s="77"/>
      <c r="BK80" s="76" t="str">
        <f>REPLACE(INDEX(GroupVertices[Group],MATCH(Edges[[#This Row],[Vertex 1]],GroupVertices[Vertex],0)),1,1,"")</f>
        <v>1</v>
      </c>
      <c r="BL80" s="76" t="str">
        <f>REPLACE(INDEX(GroupVertices[Group],MATCH(Edges[[#This Row],[Vertex 2]],GroupVertices[Vertex],0)),1,1,"")</f>
        <v>1</v>
      </c>
    </row>
    <row r="81" spans="1:64" ht="15">
      <c r="A81" s="62" t="s">
        <v>409</v>
      </c>
      <c r="B81" s="62" t="s">
        <v>329</v>
      </c>
      <c r="C81" s="63" t="s">
        <v>360</v>
      </c>
      <c r="D81" s="64">
        <v>7.5</v>
      </c>
      <c r="E81" s="65" t="s">
        <v>136</v>
      </c>
      <c r="F81" s="66">
        <v>13.777777777777779</v>
      </c>
      <c r="G81" s="63"/>
      <c r="H81" s="67"/>
      <c r="I81" s="68"/>
      <c r="J81" s="68"/>
      <c r="K81" s="34" t="s">
        <v>65</v>
      </c>
      <c r="L81" s="75">
        <v>81</v>
      </c>
      <c r="M81" s="75"/>
      <c r="N81" s="70"/>
      <c r="O81" s="77" t="s">
        <v>195</v>
      </c>
      <c r="P81" s="79">
        <v>43825.07318287037</v>
      </c>
      <c r="Q81" s="77" t="s">
        <v>451</v>
      </c>
      <c r="R81" s="82" t="s">
        <v>469</v>
      </c>
      <c r="S81" s="77" t="s">
        <v>365</v>
      </c>
      <c r="T81" s="77" t="s">
        <v>482</v>
      </c>
      <c r="U81" s="79">
        <v>43825.07318287037</v>
      </c>
      <c r="V81" s="82" t="s">
        <v>530</v>
      </c>
      <c r="W81" s="77"/>
      <c r="X81" s="77"/>
      <c r="Y81" s="80" t="s">
        <v>567</v>
      </c>
      <c r="Z81" s="77"/>
      <c r="AA81" s="108">
        <v>3</v>
      </c>
      <c r="AB81" s="48">
        <v>0</v>
      </c>
      <c r="AC81" s="49">
        <v>0</v>
      </c>
      <c r="AD81" s="48">
        <v>0</v>
      </c>
      <c r="AE81" s="49">
        <v>0</v>
      </c>
      <c r="AF81" s="48">
        <v>0</v>
      </c>
      <c r="AG81" s="49">
        <v>0</v>
      </c>
      <c r="AH81" s="48">
        <v>16</v>
      </c>
      <c r="AI81" s="49">
        <v>100</v>
      </c>
      <c r="AJ81" s="48">
        <v>16</v>
      </c>
      <c r="AK81" s="77"/>
      <c r="AL81" s="82" t="s">
        <v>494</v>
      </c>
      <c r="AM81" s="77" t="b">
        <v>0</v>
      </c>
      <c r="AN81" s="77">
        <v>0</v>
      </c>
      <c r="AO81" s="80" t="s">
        <v>288</v>
      </c>
      <c r="AP81" s="77" t="b">
        <v>0</v>
      </c>
      <c r="AQ81" s="77" t="s">
        <v>291</v>
      </c>
      <c r="AR81" s="77"/>
      <c r="AS81" s="80" t="s">
        <v>288</v>
      </c>
      <c r="AT81" s="77" t="b">
        <v>0</v>
      </c>
      <c r="AU81" s="77">
        <v>0</v>
      </c>
      <c r="AV81" s="80" t="s">
        <v>288</v>
      </c>
      <c r="AW81" s="77" t="s">
        <v>576</v>
      </c>
      <c r="AX81" s="77" t="b">
        <v>0</v>
      </c>
      <c r="AY81" s="80" t="s">
        <v>567</v>
      </c>
      <c r="AZ81" s="77" t="s">
        <v>185</v>
      </c>
      <c r="BA81" s="77">
        <v>0</v>
      </c>
      <c r="BB81" s="77">
        <v>0</v>
      </c>
      <c r="BC81" s="77"/>
      <c r="BD81" s="77"/>
      <c r="BE81" s="77"/>
      <c r="BF81" s="77"/>
      <c r="BG81" s="77"/>
      <c r="BH81" s="77"/>
      <c r="BI81" s="77"/>
      <c r="BJ81" s="77"/>
      <c r="BK81" s="76" t="str">
        <f>REPLACE(INDEX(GroupVertices[Group],MATCH(Edges[[#This Row],[Vertex 1]],GroupVertices[Vertex],0)),1,1,"")</f>
        <v>1</v>
      </c>
      <c r="BL81" s="76" t="str">
        <f>REPLACE(INDEX(GroupVertices[Group],MATCH(Edges[[#This Row],[Vertex 2]],GroupVertices[Vertex],0)),1,1,"")</f>
        <v>1</v>
      </c>
    </row>
    <row r="82" spans="1:64" ht="15">
      <c r="A82" s="84" t="s">
        <v>409</v>
      </c>
      <c r="B82" s="84" t="s">
        <v>329</v>
      </c>
      <c r="C82" s="117" t="s">
        <v>360</v>
      </c>
      <c r="D82" s="118">
        <v>7.5</v>
      </c>
      <c r="E82" s="119" t="s">
        <v>136</v>
      </c>
      <c r="F82" s="120">
        <v>13.777777777777779</v>
      </c>
      <c r="G82" s="117"/>
      <c r="H82" s="121"/>
      <c r="I82" s="122"/>
      <c r="J82" s="122"/>
      <c r="K82" s="34" t="s">
        <v>65</v>
      </c>
      <c r="L82" s="123">
        <v>82</v>
      </c>
      <c r="M82" s="123"/>
      <c r="N82" s="124"/>
      <c r="O82" s="125" t="s">
        <v>195</v>
      </c>
      <c r="P82" s="126">
        <v>43827.073217592595</v>
      </c>
      <c r="Q82" s="125" t="s">
        <v>452</v>
      </c>
      <c r="R82" s="125" t="s">
        <v>470</v>
      </c>
      <c r="S82" s="125" t="s">
        <v>475</v>
      </c>
      <c r="T82" s="125"/>
      <c r="U82" s="126">
        <v>43827.073217592595</v>
      </c>
      <c r="V82" s="127" t="s">
        <v>531</v>
      </c>
      <c r="W82" s="125"/>
      <c r="X82" s="125"/>
      <c r="Y82" s="128" t="s">
        <v>568</v>
      </c>
      <c r="Z82" s="125"/>
      <c r="AA82" s="108">
        <v>3</v>
      </c>
      <c r="AB82" s="48">
        <v>0</v>
      </c>
      <c r="AC82" s="49">
        <v>0</v>
      </c>
      <c r="AD82" s="48">
        <v>0</v>
      </c>
      <c r="AE82" s="49">
        <v>0</v>
      </c>
      <c r="AF82" s="48">
        <v>0</v>
      </c>
      <c r="AG82" s="49">
        <v>0</v>
      </c>
      <c r="AH82" s="48">
        <v>15</v>
      </c>
      <c r="AI82" s="49">
        <v>100</v>
      </c>
      <c r="AJ82" s="48">
        <v>15</v>
      </c>
      <c r="AK82" s="125"/>
      <c r="AL82" s="127" t="s">
        <v>494</v>
      </c>
      <c r="AM82" s="125" t="b">
        <v>0</v>
      </c>
      <c r="AN82" s="125">
        <v>0</v>
      </c>
      <c r="AO82" s="128" t="s">
        <v>288</v>
      </c>
      <c r="AP82" s="125" t="b">
        <v>0</v>
      </c>
      <c r="AQ82" s="125" t="s">
        <v>291</v>
      </c>
      <c r="AR82" s="125"/>
      <c r="AS82" s="128" t="s">
        <v>288</v>
      </c>
      <c r="AT82" s="125" t="b">
        <v>0</v>
      </c>
      <c r="AU82" s="125">
        <v>0</v>
      </c>
      <c r="AV82" s="128" t="s">
        <v>288</v>
      </c>
      <c r="AW82" s="125" t="s">
        <v>576</v>
      </c>
      <c r="AX82" s="125" t="b">
        <v>1</v>
      </c>
      <c r="AY82" s="128" t="s">
        <v>568</v>
      </c>
      <c r="AZ82" s="125" t="s">
        <v>185</v>
      </c>
      <c r="BA82" s="125">
        <v>0</v>
      </c>
      <c r="BB82" s="125">
        <v>0</v>
      </c>
      <c r="BC82" s="125"/>
      <c r="BD82" s="125"/>
      <c r="BE82" s="125"/>
      <c r="BF82" s="125"/>
      <c r="BG82" s="125"/>
      <c r="BH82" s="125"/>
      <c r="BI82" s="125"/>
      <c r="BJ82" s="125"/>
      <c r="BK82" s="76" t="str">
        <f>REPLACE(INDEX(GroupVertices[Group],MATCH(Edges[[#This Row],[Vertex 1]],GroupVertices[Vertex],0)),1,1,"")</f>
        <v>1</v>
      </c>
      <c r="BL82" s="76" t="str">
        <f>REPLACE(INDEX(GroupVertices[Group],MATCH(Edges[[#This Row],[Vertex 2]],GroupVertices[Vertex],0)),1,1,"")</f>
        <v>1</v>
      </c>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row r="9331" spans="1:11" ht="15">
      <c r="A9331"/>
      <c r="B9331"/>
      <c r="C9331"/>
      <c r="D9331"/>
      <c r="E9331"/>
      <c r="F9331"/>
      <c r="G9331"/>
      <c r="H9331"/>
      <c r="I9331"/>
      <c r="J9331"/>
      <c r="K9331"/>
    </row>
    <row r="9332" spans="1:11" ht="15">
      <c r="A9332"/>
      <c r="B9332"/>
      <c r="C9332"/>
      <c r="D9332"/>
      <c r="E9332"/>
      <c r="F9332"/>
      <c r="G9332"/>
      <c r="H9332"/>
      <c r="I9332"/>
      <c r="J9332"/>
      <c r="K9332"/>
    </row>
    <row r="9333" spans="1:11" ht="15">
      <c r="A9333"/>
      <c r="B9333"/>
      <c r="C9333"/>
      <c r="D9333"/>
      <c r="E9333"/>
      <c r="F9333"/>
      <c r="G9333"/>
      <c r="H9333"/>
      <c r="I9333"/>
      <c r="J9333"/>
      <c r="K9333"/>
    </row>
    <row r="9334" spans="1:11" ht="15">
      <c r="A9334"/>
      <c r="B9334"/>
      <c r="C9334"/>
      <c r="D9334"/>
      <c r="E9334"/>
      <c r="F9334"/>
      <c r="G9334"/>
      <c r="H9334"/>
      <c r="I9334"/>
      <c r="J9334"/>
      <c r="K9334"/>
    </row>
    <row r="9335" spans="1:11" ht="15">
      <c r="A9335"/>
      <c r="B9335"/>
      <c r="C9335"/>
      <c r="D9335"/>
      <c r="E9335"/>
      <c r="F9335"/>
      <c r="G9335"/>
      <c r="H9335"/>
      <c r="I9335"/>
      <c r="J9335"/>
      <c r="K9335"/>
    </row>
    <row r="9336" spans="1:11" ht="15">
      <c r="A9336"/>
      <c r="B9336"/>
      <c r="C9336"/>
      <c r="D9336"/>
      <c r="E9336"/>
      <c r="F9336"/>
      <c r="G9336"/>
      <c r="H9336"/>
      <c r="I9336"/>
      <c r="J9336"/>
      <c r="K9336"/>
    </row>
    <row r="9337" spans="1:11" ht="15">
      <c r="A9337"/>
      <c r="B9337"/>
      <c r="C9337"/>
      <c r="D9337"/>
      <c r="E9337"/>
      <c r="F9337"/>
      <c r="G9337"/>
      <c r="H9337"/>
      <c r="I9337"/>
      <c r="J9337"/>
      <c r="K9337"/>
    </row>
    <row r="9338" spans="1:11" ht="15">
      <c r="A9338"/>
      <c r="B9338"/>
      <c r="C9338"/>
      <c r="D9338"/>
      <c r="E9338"/>
      <c r="F9338"/>
      <c r="G9338"/>
      <c r="H9338"/>
      <c r="I9338"/>
      <c r="J9338"/>
      <c r="K9338"/>
    </row>
    <row r="9339" spans="1:11" ht="15">
      <c r="A9339"/>
      <c r="B9339"/>
      <c r="C9339"/>
      <c r="D9339"/>
      <c r="E9339"/>
      <c r="F9339"/>
      <c r="G9339"/>
      <c r="H9339"/>
      <c r="I9339"/>
      <c r="J9339"/>
      <c r="K9339"/>
    </row>
    <row r="9340" spans="1:11" ht="15">
      <c r="A9340"/>
      <c r="B9340"/>
      <c r="C9340"/>
      <c r="D9340"/>
      <c r="E9340"/>
      <c r="F9340"/>
      <c r="G9340"/>
      <c r="H9340"/>
      <c r="I9340"/>
      <c r="J9340"/>
      <c r="K9340"/>
    </row>
    <row r="9341" spans="1:11" ht="15">
      <c r="A9341"/>
      <c r="B9341"/>
      <c r="C9341"/>
      <c r="D9341"/>
      <c r="E9341"/>
      <c r="F9341"/>
      <c r="G9341"/>
      <c r="H9341"/>
      <c r="I9341"/>
      <c r="J9341"/>
      <c r="K9341"/>
    </row>
    <row r="9342" spans="1:11" ht="15">
      <c r="A9342"/>
      <c r="B9342"/>
      <c r="C9342"/>
      <c r="D9342"/>
      <c r="E9342"/>
      <c r="F9342"/>
      <c r="G9342"/>
      <c r="H9342"/>
      <c r="I9342"/>
      <c r="J9342"/>
      <c r="K9342"/>
    </row>
    <row r="9343" spans="1:11" ht="15">
      <c r="A9343"/>
      <c r="B9343"/>
      <c r="C9343"/>
      <c r="D9343"/>
      <c r="E9343"/>
      <c r="F9343"/>
      <c r="G9343"/>
      <c r="H9343"/>
      <c r="I9343"/>
      <c r="J9343"/>
      <c r="K9343"/>
    </row>
    <row r="9344" spans="1:11" ht="15">
      <c r="A9344"/>
      <c r="B9344"/>
      <c r="C9344"/>
      <c r="D9344"/>
      <c r="E9344"/>
      <c r="F9344"/>
      <c r="G9344"/>
      <c r="H9344"/>
      <c r="I9344"/>
      <c r="J9344"/>
      <c r="K9344"/>
    </row>
    <row r="9345" spans="1:11" ht="15">
      <c r="A9345"/>
      <c r="B9345"/>
      <c r="C9345"/>
      <c r="D9345"/>
      <c r="E9345"/>
      <c r="F9345"/>
      <c r="G9345"/>
      <c r="H9345"/>
      <c r="I9345"/>
      <c r="J9345"/>
      <c r="K9345"/>
    </row>
    <row r="9346" spans="1:11" ht="15">
      <c r="A9346"/>
      <c r="B9346"/>
      <c r="C9346"/>
      <c r="D9346"/>
      <c r="E9346"/>
      <c r="F9346"/>
      <c r="G9346"/>
      <c r="H9346"/>
      <c r="I9346"/>
      <c r="J9346"/>
      <c r="K9346"/>
    </row>
    <row r="9347" spans="1:11" ht="15">
      <c r="A9347"/>
      <c r="B9347"/>
      <c r="C9347"/>
      <c r="D9347"/>
      <c r="E9347"/>
      <c r="F9347"/>
      <c r="G9347"/>
      <c r="H9347"/>
      <c r="I9347"/>
      <c r="J9347"/>
      <c r="K9347"/>
    </row>
    <row r="9348" spans="1:11" ht="15">
      <c r="A9348"/>
      <c r="B9348"/>
      <c r="C9348"/>
      <c r="D9348"/>
      <c r="E9348"/>
      <c r="F9348"/>
      <c r="G9348"/>
      <c r="H9348"/>
      <c r="I9348"/>
      <c r="J9348"/>
      <c r="K9348"/>
    </row>
    <row r="9349" spans="1:11" ht="15">
      <c r="A9349"/>
      <c r="B9349"/>
      <c r="C9349"/>
      <c r="D9349"/>
      <c r="E9349"/>
      <c r="F9349"/>
      <c r="G9349"/>
      <c r="H9349"/>
      <c r="I9349"/>
      <c r="J9349"/>
      <c r="K9349"/>
    </row>
    <row r="9350" spans="1:11" ht="15">
      <c r="A9350"/>
      <c r="B9350"/>
      <c r="C9350"/>
      <c r="D9350"/>
      <c r="E9350"/>
      <c r="F9350"/>
      <c r="G9350"/>
      <c r="H9350"/>
      <c r="I9350"/>
      <c r="J9350"/>
      <c r="K9350"/>
    </row>
    <row r="9351" spans="1:11" ht="15">
      <c r="A9351"/>
      <c r="B9351"/>
      <c r="C9351"/>
      <c r="D9351"/>
      <c r="E9351"/>
      <c r="F9351"/>
      <c r="G9351"/>
      <c r="H9351"/>
      <c r="I9351"/>
      <c r="J9351"/>
      <c r="K9351"/>
    </row>
    <row r="9352" spans="1:11" ht="15">
      <c r="A9352"/>
      <c r="B9352"/>
      <c r="C9352"/>
      <c r="D9352"/>
      <c r="E9352"/>
      <c r="F9352"/>
      <c r="G9352"/>
      <c r="H9352"/>
      <c r="I9352"/>
      <c r="J9352"/>
      <c r="K9352"/>
    </row>
    <row r="9353" spans="1:11" ht="15">
      <c r="A9353"/>
      <c r="B9353"/>
      <c r="C9353"/>
      <c r="D9353"/>
      <c r="E9353"/>
      <c r="F9353"/>
      <c r="G9353"/>
      <c r="H9353"/>
      <c r="I9353"/>
      <c r="J9353"/>
      <c r="K9353"/>
    </row>
    <row r="9354" spans="1:11" ht="15">
      <c r="A9354"/>
      <c r="B9354"/>
      <c r="C9354"/>
      <c r="D9354"/>
      <c r="E9354"/>
      <c r="F9354"/>
      <c r="G9354"/>
      <c r="H9354"/>
      <c r="I9354"/>
      <c r="J9354"/>
      <c r="K9354"/>
    </row>
    <row r="9355" spans="1:11" ht="15">
      <c r="A9355"/>
      <c r="B9355"/>
      <c r="C9355"/>
      <c r="D9355"/>
      <c r="E9355"/>
      <c r="F9355"/>
      <c r="G9355"/>
      <c r="H9355"/>
      <c r="I9355"/>
      <c r="J9355"/>
      <c r="K9355"/>
    </row>
    <row r="9356" spans="1:11" ht="15">
      <c r="A9356"/>
      <c r="B9356"/>
      <c r="C9356"/>
      <c r="D9356"/>
      <c r="E9356"/>
      <c r="F9356"/>
      <c r="G9356"/>
      <c r="H9356"/>
      <c r="I9356"/>
      <c r="J9356"/>
      <c r="K9356"/>
    </row>
    <row r="9357" spans="1:11" ht="15">
      <c r="A9357"/>
      <c r="B9357"/>
      <c r="C9357"/>
      <c r="D9357"/>
      <c r="E9357"/>
      <c r="F9357"/>
      <c r="G9357"/>
      <c r="H9357"/>
      <c r="I9357"/>
      <c r="J9357"/>
      <c r="K9357"/>
    </row>
    <row r="9358" spans="1:11" ht="15">
      <c r="A9358"/>
      <c r="B9358"/>
      <c r="C9358"/>
      <c r="D9358"/>
      <c r="E9358"/>
      <c r="F9358"/>
      <c r="G9358"/>
      <c r="H9358"/>
      <c r="I9358"/>
      <c r="J9358"/>
      <c r="K9358"/>
    </row>
    <row r="9359" spans="1:11" ht="15">
      <c r="A9359"/>
      <c r="B9359"/>
      <c r="C9359"/>
      <c r="D9359"/>
      <c r="E9359"/>
      <c r="F9359"/>
      <c r="G9359"/>
      <c r="H9359"/>
      <c r="I9359"/>
      <c r="J9359"/>
      <c r="K9359"/>
    </row>
    <row r="9360" spans="1:11" ht="15">
      <c r="A9360"/>
      <c r="B9360"/>
      <c r="C9360"/>
      <c r="D9360"/>
      <c r="E9360"/>
      <c r="F9360"/>
      <c r="G9360"/>
      <c r="H9360"/>
      <c r="I9360"/>
      <c r="J9360"/>
      <c r="K9360"/>
    </row>
    <row r="9361" spans="1:11" ht="15">
      <c r="A9361"/>
      <c r="B9361"/>
      <c r="C9361"/>
      <c r="D9361"/>
      <c r="E9361"/>
      <c r="F9361"/>
      <c r="G9361"/>
      <c r="H9361"/>
      <c r="I9361"/>
      <c r="J9361"/>
      <c r="K9361"/>
    </row>
    <row r="9362" spans="1:11" ht="15">
      <c r="A9362"/>
      <c r="B9362"/>
      <c r="C9362"/>
      <c r="D9362"/>
      <c r="E9362"/>
      <c r="F9362"/>
      <c r="G9362"/>
      <c r="H9362"/>
      <c r="I9362"/>
      <c r="J9362"/>
      <c r="K9362"/>
    </row>
    <row r="9363" spans="1:11" ht="15">
      <c r="A9363"/>
      <c r="B9363"/>
      <c r="C9363"/>
      <c r="D9363"/>
      <c r="E9363"/>
      <c r="F9363"/>
      <c r="G9363"/>
      <c r="H9363"/>
      <c r="I9363"/>
      <c r="J9363"/>
      <c r="K9363"/>
    </row>
    <row r="9364" spans="1:11" ht="15">
      <c r="A9364"/>
      <c r="B9364"/>
      <c r="C9364"/>
      <c r="D9364"/>
      <c r="E9364"/>
      <c r="F9364"/>
      <c r="G9364"/>
      <c r="H9364"/>
      <c r="I9364"/>
      <c r="J9364"/>
      <c r="K9364"/>
    </row>
    <row r="9365" spans="1:11" ht="15">
      <c r="A9365"/>
      <c r="B9365"/>
      <c r="C9365"/>
      <c r="D9365"/>
      <c r="E9365"/>
      <c r="F9365"/>
      <c r="G9365"/>
      <c r="H9365"/>
      <c r="I9365"/>
      <c r="J9365"/>
      <c r="K9365"/>
    </row>
    <row r="9366" spans="1:11" ht="15">
      <c r="A9366"/>
      <c r="B9366"/>
      <c r="C9366"/>
      <c r="D9366"/>
      <c r="E9366"/>
      <c r="F9366"/>
      <c r="G9366"/>
      <c r="H9366"/>
      <c r="I9366"/>
      <c r="J9366"/>
      <c r="K9366"/>
    </row>
    <row r="9367" spans="1:11" ht="15">
      <c r="A9367"/>
      <c r="B9367"/>
      <c r="C9367"/>
      <c r="D9367"/>
      <c r="E9367"/>
      <c r="F9367"/>
      <c r="G9367"/>
      <c r="H9367"/>
      <c r="I9367"/>
      <c r="J9367"/>
      <c r="K9367"/>
    </row>
    <row r="9368" spans="1:11" ht="15">
      <c r="A9368"/>
      <c r="B9368"/>
      <c r="C9368"/>
      <c r="D9368"/>
      <c r="E9368"/>
      <c r="F9368"/>
      <c r="G9368"/>
      <c r="H9368"/>
      <c r="I9368"/>
      <c r="J9368"/>
      <c r="K9368"/>
    </row>
    <row r="9369" spans="1:11" ht="15">
      <c r="A9369"/>
      <c r="B9369"/>
      <c r="C9369"/>
      <c r="D9369"/>
      <c r="E9369"/>
      <c r="F9369"/>
      <c r="G9369"/>
      <c r="H9369"/>
      <c r="I9369"/>
      <c r="J9369"/>
      <c r="K9369"/>
    </row>
    <row r="9370" spans="1:11" ht="15">
      <c r="A9370"/>
      <c r="B9370"/>
      <c r="C9370"/>
      <c r="D9370"/>
      <c r="E9370"/>
      <c r="F9370"/>
      <c r="G9370"/>
      <c r="H9370"/>
      <c r="I9370"/>
      <c r="J9370"/>
      <c r="K9370"/>
    </row>
    <row r="9371" spans="1:11" ht="15">
      <c r="A9371"/>
      <c r="B9371"/>
      <c r="C9371"/>
      <c r="D9371"/>
      <c r="E9371"/>
      <c r="F9371"/>
      <c r="G9371"/>
      <c r="H9371"/>
      <c r="I9371"/>
      <c r="J9371"/>
      <c r="K9371"/>
    </row>
    <row r="9372" spans="1:11" ht="15">
      <c r="A9372"/>
      <c r="B9372"/>
      <c r="C9372"/>
      <c r="D9372"/>
      <c r="E9372"/>
      <c r="F9372"/>
      <c r="G9372"/>
      <c r="H9372"/>
      <c r="I9372"/>
      <c r="J9372"/>
      <c r="K9372"/>
    </row>
    <row r="9373" spans="1:11" ht="15">
      <c r="A9373"/>
      <c r="B9373"/>
      <c r="C9373"/>
      <c r="D9373"/>
      <c r="E9373"/>
      <c r="F9373"/>
      <c r="G9373"/>
      <c r="H9373"/>
      <c r="I9373"/>
      <c r="J9373"/>
      <c r="K9373"/>
    </row>
    <row r="9374" spans="1:11" ht="15">
      <c r="A9374"/>
      <c r="B9374"/>
      <c r="C9374"/>
      <c r="D9374"/>
      <c r="E9374"/>
      <c r="F9374"/>
      <c r="G9374"/>
      <c r="H9374"/>
      <c r="I9374"/>
      <c r="J9374"/>
      <c r="K9374"/>
    </row>
    <row r="9375" spans="1:11" ht="15">
      <c r="A9375"/>
      <c r="B9375"/>
      <c r="C9375"/>
      <c r="D9375"/>
      <c r="E9375"/>
      <c r="F9375"/>
      <c r="G9375"/>
      <c r="H9375"/>
      <c r="I9375"/>
      <c r="J9375"/>
      <c r="K9375"/>
    </row>
    <row r="9376" spans="1:11" ht="15">
      <c r="A9376"/>
      <c r="B9376"/>
      <c r="C9376"/>
      <c r="D9376"/>
      <c r="E9376"/>
      <c r="F9376"/>
      <c r="G9376"/>
      <c r="H9376"/>
      <c r="I9376"/>
      <c r="J9376"/>
      <c r="K9376"/>
    </row>
    <row r="9377" spans="1:11" ht="15">
      <c r="A9377"/>
      <c r="B9377"/>
      <c r="C9377"/>
      <c r="D9377"/>
      <c r="E9377"/>
      <c r="F9377"/>
      <c r="G9377"/>
      <c r="H9377"/>
      <c r="I9377"/>
      <c r="J9377"/>
      <c r="K9377"/>
    </row>
    <row r="9378" spans="1:11" ht="15">
      <c r="A9378"/>
      <c r="B9378"/>
      <c r="C9378"/>
      <c r="D9378"/>
      <c r="E9378"/>
      <c r="F9378"/>
      <c r="G9378"/>
      <c r="H9378"/>
      <c r="I9378"/>
      <c r="J9378"/>
      <c r="K9378"/>
    </row>
    <row r="9379" spans="1:11" ht="15">
      <c r="A9379"/>
      <c r="B9379"/>
      <c r="C9379"/>
      <c r="D9379"/>
      <c r="E9379"/>
      <c r="F9379"/>
      <c r="G9379"/>
      <c r="H9379"/>
      <c r="I9379"/>
      <c r="J9379"/>
      <c r="K9379"/>
    </row>
    <row r="9380" spans="1:11" ht="15">
      <c r="A9380"/>
      <c r="B9380"/>
      <c r="C9380"/>
      <c r="D9380"/>
      <c r="E9380"/>
      <c r="F9380"/>
      <c r="G9380"/>
      <c r="H9380"/>
      <c r="I9380"/>
      <c r="J9380"/>
      <c r="K9380"/>
    </row>
    <row r="9381" spans="1:11" ht="15">
      <c r="A9381"/>
      <c r="B9381"/>
      <c r="C9381"/>
      <c r="D9381"/>
      <c r="E9381"/>
      <c r="F9381"/>
      <c r="G9381"/>
      <c r="H9381"/>
      <c r="I9381"/>
      <c r="J9381"/>
      <c r="K9381"/>
    </row>
    <row r="9382" spans="1:11" ht="15">
      <c r="A9382"/>
      <c r="B9382"/>
      <c r="C9382"/>
      <c r="D9382"/>
      <c r="E9382"/>
      <c r="F9382"/>
      <c r="G9382"/>
      <c r="H9382"/>
      <c r="I9382"/>
      <c r="J9382"/>
      <c r="K9382"/>
    </row>
    <row r="9383" spans="1:11" ht="15">
      <c r="A9383"/>
      <c r="B9383"/>
      <c r="C9383"/>
      <c r="D9383"/>
      <c r="E9383"/>
      <c r="F9383"/>
      <c r="G9383"/>
      <c r="H9383"/>
      <c r="I9383"/>
      <c r="J9383"/>
      <c r="K9383"/>
    </row>
    <row r="9384" spans="1:11" ht="15">
      <c r="A9384"/>
      <c r="B9384"/>
      <c r="C9384"/>
      <c r="D9384"/>
      <c r="E9384"/>
      <c r="F9384"/>
      <c r="G9384"/>
      <c r="H9384"/>
      <c r="I9384"/>
      <c r="J9384"/>
      <c r="K9384"/>
    </row>
    <row r="9385" spans="1:11" ht="15">
      <c r="A9385"/>
      <c r="B9385"/>
      <c r="C9385"/>
      <c r="D9385"/>
      <c r="E9385"/>
      <c r="F9385"/>
      <c r="G9385"/>
      <c r="H9385"/>
      <c r="I9385"/>
      <c r="J9385"/>
      <c r="K9385"/>
    </row>
    <row r="9386" spans="1:11" ht="15">
      <c r="A9386"/>
      <c r="B9386"/>
      <c r="C9386"/>
      <c r="D9386"/>
      <c r="E9386"/>
      <c r="F9386"/>
      <c r="G9386"/>
      <c r="H9386"/>
      <c r="I9386"/>
      <c r="J9386"/>
      <c r="K9386"/>
    </row>
    <row r="9387" spans="1:11" ht="15">
      <c r="A9387"/>
      <c r="B9387"/>
      <c r="C9387"/>
      <c r="D9387"/>
      <c r="E9387"/>
      <c r="F9387"/>
      <c r="G9387"/>
      <c r="H9387"/>
      <c r="I9387"/>
      <c r="J9387"/>
      <c r="K9387"/>
    </row>
    <row r="9388" spans="1:11" ht="15">
      <c r="A9388"/>
      <c r="B9388"/>
      <c r="C9388"/>
      <c r="D9388"/>
      <c r="E9388"/>
      <c r="F9388"/>
      <c r="G9388"/>
      <c r="H9388"/>
      <c r="I9388"/>
      <c r="J9388"/>
      <c r="K9388"/>
    </row>
    <row r="9389" spans="1:11" ht="15">
      <c r="A9389"/>
      <c r="B9389"/>
      <c r="C9389"/>
      <c r="D9389"/>
      <c r="E9389"/>
      <c r="F9389"/>
      <c r="G9389"/>
      <c r="H9389"/>
      <c r="I9389"/>
      <c r="J9389"/>
      <c r="K9389"/>
    </row>
    <row r="9390" spans="1:11" ht="15">
      <c r="A9390"/>
      <c r="B9390"/>
      <c r="C9390"/>
      <c r="D9390"/>
      <c r="E9390"/>
      <c r="F9390"/>
      <c r="G9390"/>
      <c r="H9390"/>
      <c r="I9390"/>
      <c r="J9390"/>
      <c r="K9390"/>
    </row>
    <row r="9391" spans="1:11" ht="15">
      <c r="A9391"/>
      <c r="B9391"/>
      <c r="C9391"/>
      <c r="D9391"/>
      <c r="E9391"/>
      <c r="F9391"/>
      <c r="G9391"/>
      <c r="H9391"/>
      <c r="I9391"/>
      <c r="J9391"/>
      <c r="K9391"/>
    </row>
    <row r="9392" spans="1:11" ht="15">
      <c r="A9392"/>
      <c r="B9392"/>
      <c r="C9392"/>
      <c r="D9392"/>
      <c r="E9392"/>
      <c r="F9392"/>
      <c r="G9392"/>
      <c r="H9392"/>
      <c r="I9392"/>
      <c r="J9392"/>
      <c r="K9392"/>
    </row>
    <row r="9393" spans="1:11" ht="15">
      <c r="A9393"/>
      <c r="B9393"/>
      <c r="C9393"/>
      <c r="D9393"/>
      <c r="E9393"/>
      <c r="F9393"/>
      <c r="G9393"/>
      <c r="H9393"/>
      <c r="I9393"/>
      <c r="J9393"/>
      <c r="K9393"/>
    </row>
    <row r="9394" spans="1:11" ht="15">
      <c r="A9394"/>
      <c r="B9394"/>
      <c r="C9394"/>
      <c r="D9394"/>
      <c r="E9394"/>
      <c r="F9394"/>
      <c r="G9394"/>
      <c r="H9394"/>
      <c r="I9394"/>
      <c r="J9394"/>
      <c r="K9394"/>
    </row>
    <row r="9395" spans="1:11" ht="15">
      <c r="A9395"/>
      <c r="B9395"/>
      <c r="C9395"/>
      <c r="D9395"/>
      <c r="E9395"/>
      <c r="F9395"/>
      <c r="G9395"/>
      <c r="H9395"/>
      <c r="I9395"/>
      <c r="J9395"/>
      <c r="K9395"/>
    </row>
    <row r="9396" spans="1:11" ht="15">
      <c r="A9396"/>
      <c r="B9396"/>
      <c r="C9396"/>
      <c r="D9396"/>
      <c r="E9396"/>
      <c r="F9396"/>
      <c r="G9396"/>
      <c r="H9396"/>
      <c r="I9396"/>
      <c r="J9396"/>
      <c r="K9396"/>
    </row>
    <row r="9397" spans="1:11" ht="15">
      <c r="A9397"/>
      <c r="B9397"/>
      <c r="C9397"/>
      <c r="D9397"/>
      <c r="E9397"/>
      <c r="F9397"/>
      <c r="G9397"/>
      <c r="H9397"/>
      <c r="I9397"/>
      <c r="J9397"/>
      <c r="K9397"/>
    </row>
    <row r="9398" spans="1:11" ht="15">
      <c r="A9398"/>
      <c r="B9398"/>
      <c r="C9398"/>
      <c r="D9398"/>
      <c r="E9398"/>
      <c r="F9398"/>
      <c r="G9398"/>
      <c r="H9398"/>
      <c r="I9398"/>
      <c r="J9398"/>
      <c r="K9398"/>
    </row>
    <row r="9399" spans="1:11" ht="15">
      <c r="A9399"/>
      <c r="B9399"/>
      <c r="C9399"/>
      <c r="D9399"/>
      <c r="E9399"/>
      <c r="F9399"/>
      <c r="G9399"/>
      <c r="H9399"/>
      <c r="I9399"/>
      <c r="J9399"/>
      <c r="K9399"/>
    </row>
    <row r="9400" spans="1:11" ht="15">
      <c r="A9400"/>
      <c r="B9400"/>
      <c r="C9400"/>
      <c r="D9400"/>
      <c r="E9400"/>
      <c r="F9400"/>
      <c r="G9400"/>
      <c r="H9400"/>
      <c r="I9400"/>
      <c r="J9400"/>
      <c r="K9400"/>
    </row>
    <row r="9401" spans="1:11" ht="15">
      <c r="A9401"/>
      <c r="B9401"/>
      <c r="C9401"/>
      <c r="D9401"/>
      <c r="E9401"/>
      <c r="F9401"/>
      <c r="G9401"/>
      <c r="H9401"/>
      <c r="I9401"/>
      <c r="J9401"/>
      <c r="K9401"/>
    </row>
    <row r="9402" spans="1:11" ht="15">
      <c r="A9402"/>
      <c r="B9402"/>
      <c r="C9402"/>
      <c r="D9402"/>
      <c r="E9402"/>
      <c r="F9402"/>
      <c r="G9402"/>
      <c r="H9402"/>
      <c r="I9402"/>
      <c r="J9402"/>
      <c r="K9402"/>
    </row>
    <row r="9403" spans="1:11" ht="15">
      <c r="A9403"/>
      <c r="B9403"/>
      <c r="C9403"/>
      <c r="D9403"/>
      <c r="E9403"/>
      <c r="F9403"/>
      <c r="G9403"/>
      <c r="H9403"/>
      <c r="I9403"/>
      <c r="J9403"/>
      <c r="K9403"/>
    </row>
    <row r="9404" spans="1:11" ht="15">
      <c r="A9404"/>
      <c r="B9404"/>
      <c r="C9404"/>
      <c r="D9404"/>
      <c r="E9404"/>
      <c r="F9404"/>
      <c r="G9404"/>
      <c r="H9404"/>
      <c r="I9404"/>
      <c r="J9404"/>
      <c r="K9404"/>
    </row>
    <row r="9405" spans="1:11" ht="15">
      <c r="A9405"/>
      <c r="B9405"/>
      <c r="C9405"/>
      <c r="D9405"/>
      <c r="E9405"/>
      <c r="F9405"/>
      <c r="G9405"/>
      <c r="H9405"/>
      <c r="I9405"/>
      <c r="J9405"/>
      <c r="K9405"/>
    </row>
    <row r="9406" spans="1:11" ht="15">
      <c r="A9406"/>
      <c r="B9406"/>
      <c r="C9406"/>
      <c r="D9406"/>
      <c r="E9406"/>
      <c r="F9406"/>
      <c r="G9406"/>
      <c r="H9406"/>
      <c r="I9406"/>
      <c r="J9406"/>
      <c r="K9406"/>
    </row>
    <row r="9407" spans="1:11" ht="15">
      <c r="A9407"/>
      <c r="B9407"/>
      <c r="C9407"/>
      <c r="D9407"/>
      <c r="E9407"/>
      <c r="F9407"/>
      <c r="G9407"/>
      <c r="H9407"/>
      <c r="I9407"/>
      <c r="J9407"/>
      <c r="K9407"/>
    </row>
    <row r="9408" spans="1:11" ht="15">
      <c r="A9408"/>
      <c r="B9408"/>
      <c r="C9408"/>
      <c r="D9408"/>
      <c r="E9408"/>
      <c r="F9408"/>
      <c r="G9408"/>
      <c r="H9408"/>
      <c r="I9408"/>
      <c r="J9408"/>
      <c r="K9408"/>
    </row>
    <row r="9409" spans="1:11" ht="15">
      <c r="A9409"/>
      <c r="B9409"/>
      <c r="C9409"/>
      <c r="D9409"/>
      <c r="E9409"/>
      <c r="F9409"/>
      <c r="G9409"/>
      <c r="H9409"/>
      <c r="I9409"/>
      <c r="J9409"/>
      <c r="K9409"/>
    </row>
    <row r="9410" spans="1:11" ht="15">
      <c r="A9410"/>
      <c r="B9410"/>
      <c r="C9410"/>
      <c r="D9410"/>
      <c r="E9410"/>
      <c r="F9410"/>
      <c r="G9410"/>
      <c r="H9410"/>
      <c r="I9410"/>
      <c r="J9410"/>
      <c r="K9410"/>
    </row>
    <row r="9411" spans="1:11" ht="15">
      <c r="A9411"/>
      <c r="B9411"/>
      <c r="C9411"/>
      <c r="D9411"/>
      <c r="E9411"/>
      <c r="F9411"/>
      <c r="G9411"/>
      <c r="H9411"/>
      <c r="I9411"/>
      <c r="J9411"/>
      <c r="K9411"/>
    </row>
    <row r="9412" spans="1:11" ht="15">
      <c r="A9412"/>
      <c r="B9412"/>
      <c r="C9412"/>
      <c r="D9412"/>
      <c r="E9412"/>
      <c r="F9412"/>
      <c r="G9412"/>
      <c r="H9412"/>
      <c r="I9412"/>
      <c r="J9412"/>
      <c r="K9412"/>
    </row>
    <row r="9413" spans="1:11" ht="15">
      <c r="A9413"/>
      <c r="B9413"/>
      <c r="C9413"/>
      <c r="D9413"/>
      <c r="E9413"/>
      <c r="F9413"/>
      <c r="G9413"/>
      <c r="H9413"/>
      <c r="I9413"/>
      <c r="J9413"/>
      <c r="K9413"/>
    </row>
    <row r="9414" spans="1:11" ht="15">
      <c r="A9414"/>
      <c r="B9414"/>
      <c r="C9414"/>
      <c r="D9414"/>
      <c r="E9414"/>
      <c r="F9414"/>
      <c r="G9414"/>
      <c r="H9414"/>
      <c r="I9414"/>
      <c r="J9414"/>
      <c r="K9414"/>
    </row>
    <row r="9415" spans="1:11" ht="15">
      <c r="A9415"/>
      <c r="B9415"/>
      <c r="C9415"/>
      <c r="D9415"/>
      <c r="E9415"/>
      <c r="F9415"/>
      <c r="G9415"/>
      <c r="H9415"/>
      <c r="I9415"/>
      <c r="J9415"/>
      <c r="K9415"/>
    </row>
    <row r="9416" spans="1:11" ht="15">
      <c r="A9416"/>
      <c r="B9416"/>
      <c r="C9416"/>
      <c r="D9416"/>
      <c r="E9416"/>
      <c r="F9416"/>
      <c r="G9416"/>
      <c r="H9416"/>
      <c r="I9416"/>
      <c r="J9416"/>
      <c r="K9416"/>
    </row>
    <row r="9417" spans="1:11" ht="15">
      <c r="A9417"/>
      <c r="B9417"/>
      <c r="C9417"/>
      <c r="D9417"/>
      <c r="E9417"/>
      <c r="F9417"/>
      <c r="G9417"/>
      <c r="H9417"/>
      <c r="I9417"/>
      <c r="J9417"/>
      <c r="K9417"/>
    </row>
    <row r="9418" spans="1:11" ht="15">
      <c r="A9418"/>
      <c r="B9418"/>
      <c r="C9418"/>
      <c r="D9418"/>
      <c r="E9418"/>
      <c r="F9418"/>
      <c r="G9418"/>
      <c r="H9418"/>
      <c r="I9418"/>
      <c r="J9418"/>
      <c r="K9418"/>
    </row>
    <row r="9419" spans="1:11" ht="15">
      <c r="A9419"/>
      <c r="B9419"/>
      <c r="C9419"/>
      <c r="D9419"/>
      <c r="E9419"/>
      <c r="F9419"/>
      <c r="G9419"/>
      <c r="H9419"/>
      <c r="I9419"/>
      <c r="J9419"/>
      <c r="K9419"/>
    </row>
    <row r="9420" spans="1:11" ht="15">
      <c r="A9420"/>
      <c r="B9420"/>
      <c r="C9420"/>
      <c r="D9420"/>
      <c r="E9420"/>
      <c r="F9420"/>
      <c r="G9420"/>
      <c r="H9420"/>
      <c r="I9420"/>
      <c r="J9420"/>
      <c r="K9420"/>
    </row>
    <row r="9421" spans="1:11" ht="15">
      <c r="A9421"/>
      <c r="B9421"/>
      <c r="C9421"/>
      <c r="D9421"/>
      <c r="E9421"/>
      <c r="F9421"/>
      <c r="G9421"/>
      <c r="H9421"/>
      <c r="I9421"/>
      <c r="J9421"/>
      <c r="K9421"/>
    </row>
    <row r="9422" spans="1:11" ht="15">
      <c r="A9422"/>
      <c r="B9422"/>
      <c r="C9422"/>
      <c r="D9422"/>
      <c r="E9422"/>
      <c r="F9422"/>
      <c r="G9422"/>
      <c r="H9422"/>
      <c r="I9422"/>
      <c r="J9422"/>
      <c r="K9422"/>
    </row>
    <row r="9423" spans="1:11" ht="15">
      <c r="A9423"/>
      <c r="B9423"/>
      <c r="C9423"/>
      <c r="D9423"/>
      <c r="E9423"/>
      <c r="F9423"/>
      <c r="G9423"/>
      <c r="H9423"/>
      <c r="I9423"/>
      <c r="J9423"/>
      <c r="K9423"/>
    </row>
    <row r="9424" spans="1:11" ht="15">
      <c r="A9424"/>
      <c r="B9424"/>
      <c r="C9424"/>
      <c r="D9424"/>
      <c r="E9424"/>
      <c r="F9424"/>
      <c r="G9424"/>
      <c r="H9424"/>
      <c r="I9424"/>
      <c r="J9424"/>
      <c r="K9424"/>
    </row>
    <row r="9425" spans="1:11" ht="15">
      <c r="A9425"/>
      <c r="B9425"/>
      <c r="C9425"/>
      <c r="D9425"/>
      <c r="E9425"/>
      <c r="F9425"/>
      <c r="G9425"/>
      <c r="H9425"/>
      <c r="I9425"/>
      <c r="J9425"/>
      <c r="K9425"/>
    </row>
    <row r="9426" spans="1:11" ht="15">
      <c r="A9426"/>
      <c r="B9426"/>
      <c r="C9426"/>
      <c r="D9426"/>
      <c r="E9426"/>
      <c r="F9426"/>
      <c r="G9426"/>
      <c r="H9426"/>
      <c r="I9426"/>
      <c r="J9426"/>
      <c r="K9426"/>
    </row>
    <row r="9427" spans="1:11" ht="15">
      <c r="A9427"/>
      <c r="B9427"/>
      <c r="C9427"/>
      <c r="D9427"/>
      <c r="E9427"/>
      <c r="F9427"/>
      <c r="G9427"/>
      <c r="H9427"/>
      <c r="I9427"/>
      <c r="J9427"/>
      <c r="K9427"/>
    </row>
    <row r="9428" spans="1:11" ht="15">
      <c r="A9428"/>
      <c r="B9428"/>
      <c r="C9428"/>
      <c r="D9428"/>
      <c r="E9428"/>
      <c r="F9428"/>
      <c r="G9428"/>
      <c r="H9428"/>
      <c r="I9428"/>
      <c r="J9428"/>
      <c r="K9428"/>
    </row>
    <row r="9429" spans="1:11" ht="15">
      <c r="A9429"/>
      <c r="B9429"/>
      <c r="C9429"/>
      <c r="D9429"/>
      <c r="E9429"/>
      <c r="F9429"/>
      <c r="G9429"/>
      <c r="H9429"/>
      <c r="I9429"/>
      <c r="J9429"/>
      <c r="K9429"/>
    </row>
    <row r="9430" spans="1:11" ht="15">
      <c r="A9430"/>
      <c r="B9430"/>
      <c r="C9430"/>
      <c r="D9430"/>
      <c r="E9430"/>
      <c r="F9430"/>
      <c r="G9430"/>
      <c r="H9430"/>
      <c r="I9430"/>
      <c r="J9430"/>
      <c r="K9430"/>
    </row>
    <row r="9431" spans="1:11" ht="15">
      <c r="A9431"/>
      <c r="B9431"/>
      <c r="C9431"/>
      <c r="D9431"/>
      <c r="E9431"/>
      <c r="F9431"/>
      <c r="G9431"/>
      <c r="H9431"/>
      <c r="I9431"/>
      <c r="J9431"/>
      <c r="K9431"/>
    </row>
    <row r="9432" spans="1:11" ht="15">
      <c r="A9432"/>
      <c r="B9432"/>
      <c r="C9432"/>
      <c r="D9432"/>
      <c r="E9432"/>
      <c r="F9432"/>
      <c r="G9432"/>
      <c r="H9432"/>
      <c r="I9432"/>
      <c r="J9432"/>
      <c r="K9432"/>
    </row>
    <row r="9433" spans="1:11" ht="15">
      <c r="A9433"/>
      <c r="B9433"/>
      <c r="C9433"/>
      <c r="D9433"/>
      <c r="E9433"/>
      <c r="F9433"/>
      <c r="G9433"/>
      <c r="H9433"/>
      <c r="I9433"/>
      <c r="J9433"/>
      <c r="K9433"/>
    </row>
    <row r="9434" spans="1:11" ht="15">
      <c r="A9434"/>
      <c r="B9434"/>
      <c r="C9434"/>
      <c r="D9434"/>
      <c r="E9434"/>
      <c r="F9434"/>
      <c r="G9434"/>
      <c r="H9434"/>
      <c r="I9434"/>
      <c r="J9434"/>
      <c r="K9434"/>
    </row>
    <row r="9435" spans="1:11" ht="15">
      <c r="A9435"/>
      <c r="B9435"/>
      <c r="C9435"/>
      <c r="D9435"/>
      <c r="E9435"/>
      <c r="F9435"/>
      <c r="G9435"/>
      <c r="H9435"/>
      <c r="I9435"/>
      <c r="J9435"/>
      <c r="K9435"/>
    </row>
    <row r="9436" spans="1:11" ht="15">
      <c r="A9436"/>
      <c r="B9436"/>
      <c r="C9436"/>
      <c r="D9436"/>
      <c r="E9436"/>
      <c r="F9436"/>
      <c r="G9436"/>
      <c r="H9436"/>
      <c r="I9436"/>
      <c r="J9436"/>
      <c r="K9436"/>
    </row>
    <row r="9437" spans="1:11" ht="15">
      <c r="A9437"/>
      <c r="B9437"/>
      <c r="C9437"/>
      <c r="D9437"/>
      <c r="E9437"/>
      <c r="F9437"/>
      <c r="G9437"/>
      <c r="H9437"/>
      <c r="I9437"/>
      <c r="J9437"/>
      <c r="K9437"/>
    </row>
    <row r="9438" spans="1:11" ht="15">
      <c r="A9438"/>
      <c r="B9438"/>
      <c r="C9438"/>
      <c r="D9438"/>
      <c r="E9438"/>
      <c r="F9438"/>
      <c r="G9438"/>
      <c r="H9438"/>
      <c r="I9438"/>
      <c r="J9438"/>
      <c r="K9438"/>
    </row>
    <row r="9439" spans="1:11" ht="15">
      <c r="A9439"/>
      <c r="B9439"/>
      <c r="C9439"/>
      <c r="D9439"/>
      <c r="E9439"/>
      <c r="F9439"/>
      <c r="G9439"/>
      <c r="H9439"/>
      <c r="I9439"/>
      <c r="J9439"/>
      <c r="K9439"/>
    </row>
    <row r="9440" spans="1:11" ht="15">
      <c r="A9440"/>
      <c r="B9440"/>
      <c r="C9440"/>
      <c r="D9440"/>
      <c r="E9440"/>
      <c r="F9440"/>
      <c r="G9440"/>
      <c r="H9440"/>
      <c r="I9440"/>
      <c r="J9440"/>
      <c r="K9440"/>
    </row>
    <row r="9441" spans="1:11" ht="15">
      <c r="A9441"/>
      <c r="B9441"/>
      <c r="C9441"/>
      <c r="D9441"/>
      <c r="E9441"/>
      <c r="F9441"/>
      <c r="G9441"/>
      <c r="H9441"/>
      <c r="I9441"/>
      <c r="J9441"/>
      <c r="K9441"/>
    </row>
    <row r="9442" spans="1:11" ht="15">
      <c r="A9442"/>
      <c r="B9442"/>
      <c r="C9442"/>
      <c r="D9442"/>
      <c r="E9442"/>
      <c r="F9442"/>
      <c r="G9442"/>
      <c r="H9442"/>
      <c r="I9442"/>
      <c r="J9442"/>
      <c r="K9442"/>
    </row>
    <row r="9443" spans="1:11" ht="15">
      <c r="A9443"/>
      <c r="B9443"/>
      <c r="C9443"/>
      <c r="D9443"/>
      <c r="E9443"/>
      <c r="F9443"/>
      <c r="G9443"/>
      <c r="H9443"/>
      <c r="I9443"/>
      <c r="J9443"/>
      <c r="K9443"/>
    </row>
    <row r="9444" spans="1:11" ht="15">
      <c r="A9444"/>
      <c r="B9444"/>
      <c r="C9444"/>
      <c r="D9444"/>
      <c r="E9444"/>
      <c r="F9444"/>
      <c r="G9444"/>
      <c r="H9444"/>
      <c r="I9444"/>
      <c r="J9444"/>
      <c r="K9444"/>
    </row>
    <row r="9445" spans="1:11" ht="15">
      <c r="A9445"/>
      <c r="B9445"/>
      <c r="C9445"/>
      <c r="D9445"/>
      <c r="E9445"/>
      <c r="F9445"/>
      <c r="G9445"/>
      <c r="H9445"/>
      <c r="I9445"/>
      <c r="J9445"/>
      <c r="K9445"/>
    </row>
    <row r="9446" spans="1:11" ht="15">
      <c r="A9446"/>
      <c r="B9446"/>
      <c r="C9446"/>
      <c r="D9446"/>
      <c r="E9446"/>
      <c r="F9446"/>
      <c r="G9446"/>
      <c r="H9446"/>
      <c r="I9446"/>
      <c r="J9446"/>
      <c r="K9446"/>
    </row>
    <row r="9447" spans="1:11" ht="15">
      <c r="A9447"/>
      <c r="B9447"/>
      <c r="C9447"/>
      <c r="D9447"/>
      <c r="E9447"/>
      <c r="F9447"/>
      <c r="G9447"/>
      <c r="H9447"/>
      <c r="I9447"/>
      <c r="J9447"/>
      <c r="K9447"/>
    </row>
    <row r="9448" spans="1:11" ht="15">
      <c r="A9448"/>
      <c r="B9448"/>
      <c r="C9448"/>
      <c r="D9448"/>
      <c r="E9448"/>
      <c r="F9448"/>
      <c r="G9448"/>
      <c r="H9448"/>
      <c r="I9448"/>
      <c r="J9448"/>
      <c r="K9448"/>
    </row>
    <row r="9449" spans="1:11" ht="15">
      <c r="A9449"/>
      <c r="B9449"/>
      <c r="C9449"/>
      <c r="D9449"/>
      <c r="E9449"/>
      <c r="F9449"/>
      <c r="G9449"/>
      <c r="H9449"/>
      <c r="I9449"/>
      <c r="J9449"/>
      <c r="K9449"/>
    </row>
    <row r="9450" spans="1:11" ht="15">
      <c r="A9450"/>
      <c r="B9450"/>
      <c r="C9450"/>
      <c r="D9450"/>
      <c r="E9450"/>
      <c r="F9450"/>
      <c r="G9450"/>
      <c r="H9450"/>
      <c r="I9450"/>
      <c r="J9450"/>
      <c r="K9450"/>
    </row>
    <row r="9451" spans="1:11" ht="15">
      <c r="A9451"/>
      <c r="B9451"/>
      <c r="C9451"/>
      <c r="D9451"/>
      <c r="E9451"/>
      <c r="F9451"/>
      <c r="G9451"/>
      <c r="H9451"/>
      <c r="I9451"/>
      <c r="J9451"/>
      <c r="K9451"/>
    </row>
    <row r="9452" spans="1:11" ht="15">
      <c r="A9452"/>
      <c r="B9452"/>
      <c r="C9452"/>
      <c r="D9452"/>
      <c r="E9452"/>
      <c r="F9452"/>
      <c r="G9452"/>
      <c r="H9452"/>
      <c r="I9452"/>
      <c r="J9452"/>
      <c r="K9452"/>
    </row>
    <row r="9453" spans="1:11" ht="15">
      <c r="A9453"/>
      <c r="B9453"/>
      <c r="C9453"/>
      <c r="D9453"/>
      <c r="E9453"/>
      <c r="F9453"/>
      <c r="G9453"/>
      <c r="H9453"/>
      <c r="I9453"/>
      <c r="J9453"/>
      <c r="K9453"/>
    </row>
    <row r="9454" spans="1:11" ht="15">
      <c r="A9454"/>
      <c r="B9454"/>
      <c r="C9454"/>
      <c r="D9454"/>
      <c r="E9454"/>
      <c r="F9454"/>
      <c r="G9454"/>
      <c r="H9454"/>
      <c r="I9454"/>
      <c r="J9454"/>
      <c r="K9454"/>
    </row>
    <row r="9455" spans="1:11" ht="15">
      <c r="A9455"/>
      <c r="B9455"/>
      <c r="C9455"/>
      <c r="D9455"/>
      <c r="E9455"/>
      <c r="F9455"/>
      <c r="G9455"/>
      <c r="H9455"/>
      <c r="I9455"/>
      <c r="J9455"/>
      <c r="K9455"/>
    </row>
    <row r="9456" spans="1:11" ht="15">
      <c r="A9456"/>
      <c r="B9456"/>
      <c r="C9456"/>
      <c r="D9456"/>
      <c r="E9456"/>
      <c r="F9456"/>
      <c r="G9456"/>
      <c r="H9456"/>
      <c r="I9456"/>
      <c r="J9456"/>
      <c r="K9456"/>
    </row>
    <row r="9457" spans="1:11" ht="15">
      <c r="A9457"/>
      <c r="B9457"/>
      <c r="C9457"/>
      <c r="D9457"/>
      <c r="E9457"/>
      <c r="F9457"/>
      <c r="G9457"/>
      <c r="H9457"/>
      <c r="I9457"/>
      <c r="J9457"/>
      <c r="K9457"/>
    </row>
    <row r="9458" spans="1:11" ht="15">
      <c r="A9458"/>
      <c r="B9458"/>
      <c r="C9458"/>
      <c r="D9458"/>
      <c r="E9458"/>
      <c r="F9458"/>
      <c r="G9458"/>
      <c r="H9458"/>
      <c r="I9458"/>
      <c r="J9458"/>
      <c r="K9458"/>
    </row>
    <row r="9459" spans="1:11" ht="15">
      <c r="A9459"/>
      <c r="B9459"/>
      <c r="C9459"/>
      <c r="D9459"/>
      <c r="E9459"/>
      <c r="F9459"/>
      <c r="G9459"/>
      <c r="H9459"/>
      <c r="I9459"/>
      <c r="J9459"/>
      <c r="K9459"/>
    </row>
    <row r="9460" spans="1:11" ht="15">
      <c r="A9460"/>
      <c r="B9460"/>
      <c r="C9460"/>
      <c r="D9460"/>
      <c r="E9460"/>
      <c r="F9460"/>
      <c r="G9460"/>
      <c r="H9460"/>
      <c r="I9460"/>
      <c r="J9460"/>
      <c r="K9460"/>
    </row>
    <row r="9461" spans="1:11" ht="15">
      <c r="A9461"/>
      <c r="B9461"/>
      <c r="C9461"/>
      <c r="D9461"/>
      <c r="E9461"/>
      <c r="F9461"/>
      <c r="G9461"/>
      <c r="H9461"/>
      <c r="I9461"/>
      <c r="J9461"/>
      <c r="K9461"/>
    </row>
    <row r="9462" spans="1:11" ht="15">
      <c r="A9462"/>
      <c r="B9462"/>
      <c r="C9462"/>
      <c r="D9462"/>
      <c r="E9462"/>
      <c r="F9462"/>
      <c r="G9462"/>
      <c r="H9462"/>
      <c r="I9462"/>
      <c r="J9462"/>
      <c r="K9462"/>
    </row>
    <row r="9463" spans="1:11" ht="15">
      <c r="A9463"/>
      <c r="B9463"/>
      <c r="C9463"/>
      <c r="D9463"/>
      <c r="E9463"/>
      <c r="F9463"/>
      <c r="G9463"/>
      <c r="H9463"/>
      <c r="I9463"/>
      <c r="J9463"/>
      <c r="K9463"/>
    </row>
    <row r="9464" spans="1:11" ht="15">
      <c r="A9464"/>
      <c r="B9464"/>
      <c r="C9464"/>
      <c r="D9464"/>
      <c r="E9464"/>
      <c r="F9464"/>
      <c r="G9464"/>
      <c r="H9464"/>
      <c r="I9464"/>
      <c r="J9464"/>
      <c r="K9464"/>
    </row>
    <row r="9465" spans="1:11" ht="15">
      <c r="A9465"/>
      <c r="B9465"/>
      <c r="C9465"/>
      <c r="D9465"/>
      <c r="E9465"/>
      <c r="F9465"/>
      <c r="G9465"/>
      <c r="H9465"/>
      <c r="I9465"/>
      <c r="J9465"/>
      <c r="K9465"/>
    </row>
    <row r="9466" spans="1:11" ht="15">
      <c r="A9466"/>
      <c r="B9466"/>
      <c r="C9466"/>
      <c r="D9466"/>
      <c r="E9466"/>
      <c r="F9466"/>
      <c r="G9466"/>
      <c r="H9466"/>
      <c r="I9466"/>
      <c r="J9466"/>
      <c r="K9466"/>
    </row>
    <row r="9467" spans="1:11" ht="15">
      <c r="A9467"/>
      <c r="B9467"/>
      <c r="C9467"/>
      <c r="D9467"/>
      <c r="E9467"/>
      <c r="F9467"/>
      <c r="G9467"/>
      <c r="H9467"/>
      <c r="I9467"/>
      <c r="J9467"/>
      <c r="K9467"/>
    </row>
    <row r="9468" spans="1:11" ht="15">
      <c r="A9468"/>
      <c r="B9468"/>
      <c r="C9468"/>
      <c r="D9468"/>
      <c r="E9468"/>
      <c r="F9468"/>
      <c r="G9468"/>
      <c r="H9468"/>
      <c r="I9468"/>
      <c r="J9468"/>
      <c r="K9468"/>
    </row>
    <row r="9469" spans="1:11" ht="15">
      <c r="A9469"/>
      <c r="B9469"/>
      <c r="C9469"/>
      <c r="D9469"/>
      <c r="E9469"/>
      <c r="F9469"/>
      <c r="G9469"/>
      <c r="H9469"/>
      <c r="I9469"/>
      <c r="J9469"/>
      <c r="K9469"/>
    </row>
    <row r="9470" spans="1:11" ht="15">
      <c r="A9470"/>
      <c r="B9470"/>
      <c r="C9470"/>
      <c r="D9470"/>
      <c r="E9470"/>
      <c r="F9470"/>
      <c r="G9470"/>
      <c r="H9470"/>
      <c r="I9470"/>
      <c r="J9470"/>
      <c r="K9470"/>
    </row>
    <row r="9471" spans="1:11" ht="15">
      <c r="A9471"/>
      <c r="B9471"/>
      <c r="C9471"/>
      <c r="D9471"/>
      <c r="E9471"/>
      <c r="F9471"/>
      <c r="G9471"/>
      <c r="H9471"/>
      <c r="I9471"/>
      <c r="J9471"/>
      <c r="K9471"/>
    </row>
    <row r="9472" spans="1:11" ht="15">
      <c r="A9472"/>
      <c r="B9472"/>
      <c r="C9472"/>
      <c r="D9472"/>
      <c r="E9472"/>
      <c r="F9472"/>
      <c r="G9472"/>
      <c r="H9472"/>
      <c r="I9472"/>
      <c r="J9472"/>
      <c r="K9472"/>
    </row>
    <row r="9473" spans="1:11" ht="15">
      <c r="A9473"/>
      <c r="B9473"/>
      <c r="C9473"/>
      <c r="D9473"/>
      <c r="E9473"/>
      <c r="F9473"/>
      <c r="G9473"/>
      <c r="H9473"/>
      <c r="I9473"/>
      <c r="J9473"/>
      <c r="K9473"/>
    </row>
    <row r="9474" spans="1:11" ht="15">
      <c r="A9474"/>
      <c r="B9474"/>
      <c r="C9474"/>
      <c r="D9474"/>
      <c r="E9474"/>
      <c r="F9474"/>
      <c r="G9474"/>
      <c r="H9474"/>
      <c r="I9474"/>
      <c r="J9474"/>
      <c r="K9474"/>
    </row>
    <row r="9475" spans="1:11" ht="15">
      <c r="A9475"/>
      <c r="B9475"/>
      <c r="C9475"/>
      <c r="D9475"/>
      <c r="E9475"/>
      <c r="F9475"/>
      <c r="G9475"/>
      <c r="H9475"/>
      <c r="I9475"/>
      <c r="J9475"/>
      <c r="K9475"/>
    </row>
    <row r="9476" spans="1:11" ht="15">
      <c r="A9476"/>
      <c r="B9476"/>
      <c r="C9476"/>
      <c r="D9476"/>
      <c r="E9476"/>
      <c r="F9476"/>
      <c r="G9476"/>
      <c r="H9476"/>
      <c r="I9476"/>
      <c r="J9476"/>
      <c r="K9476"/>
    </row>
    <row r="9477" spans="1:11" ht="15">
      <c r="A9477"/>
      <c r="B9477"/>
      <c r="C9477"/>
      <c r="D9477"/>
      <c r="E9477"/>
      <c r="F9477"/>
      <c r="G9477"/>
      <c r="H9477"/>
      <c r="I9477"/>
      <c r="J9477"/>
      <c r="K9477"/>
    </row>
    <row r="9478" spans="1:11" ht="15">
      <c r="A9478"/>
      <c r="B9478"/>
      <c r="C9478"/>
      <c r="D9478"/>
      <c r="E9478"/>
      <c r="F9478"/>
      <c r="G9478"/>
      <c r="H9478"/>
      <c r="I9478"/>
      <c r="J9478"/>
      <c r="K9478"/>
    </row>
    <row r="9479" spans="1:11" ht="15">
      <c r="A9479"/>
      <c r="B9479"/>
      <c r="C9479"/>
      <c r="D9479"/>
      <c r="E9479"/>
      <c r="F9479"/>
      <c r="G9479"/>
      <c r="H9479"/>
      <c r="I9479"/>
      <c r="J9479"/>
      <c r="K9479"/>
    </row>
    <row r="9480" spans="1:11" ht="15">
      <c r="A9480"/>
      <c r="B9480"/>
      <c r="C9480"/>
      <c r="D9480"/>
      <c r="E9480"/>
      <c r="F9480"/>
      <c r="G9480"/>
      <c r="H9480"/>
      <c r="I9480"/>
      <c r="J9480"/>
      <c r="K9480"/>
    </row>
    <row r="9481" spans="1:11" ht="15">
      <c r="A9481"/>
      <c r="B9481"/>
      <c r="C9481"/>
      <c r="D9481"/>
      <c r="E9481"/>
      <c r="F9481"/>
      <c r="G9481"/>
      <c r="H9481"/>
      <c r="I9481"/>
      <c r="J9481"/>
      <c r="K9481"/>
    </row>
    <row r="9482" spans="1:11" ht="15">
      <c r="A9482"/>
      <c r="B9482"/>
      <c r="C9482"/>
      <c r="D9482"/>
      <c r="E9482"/>
      <c r="F9482"/>
      <c r="G9482"/>
      <c r="H9482"/>
      <c r="I9482"/>
      <c r="J9482"/>
      <c r="K9482"/>
    </row>
    <row r="9483" spans="1:11" ht="15">
      <c r="A9483"/>
      <c r="B9483"/>
      <c r="C9483"/>
      <c r="D9483"/>
      <c r="E9483"/>
      <c r="F9483"/>
      <c r="G9483"/>
      <c r="H9483"/>
      <c r="I9483"/>
      <c r="J9483"/>
      <c r="K9483"/>
    </row>
    <row r="9484" spans="1:11" ht="15">
      <c r="A9484"/>
      <c r="B9484"/>
      <c r="C9484"/>
      <c r="D9484"/>
      <c r="E9484"/>
      <c r="F9484"/>
      <c r="G9484"/>
      <c r="H9484"/>
      <c r="I9484"/>
      <c r="J9484"/>
      <c r="K9484"/>
    </row>
    <row r="9485" spans="1:11" ht="15">
      <c r="A9485"/>
      <c r="B9485"/>
      <c r="C9485"/>
      <c r="D9485"/>
      <c r="E9485"/>
      <c r="F9485"/>
      <c r="G9485"/>
      <c r="H9485"/>
      <c r="I9485"/>
      <c r="J9485"/>
      <c r="K9485"/>
    </row>
    <row r="9486" spans="1:11" ht="15">
      <c r="A9486"/>
      <c r="B9486"/>
      <c r="C9486"/>
      <c r="D9486"/>
      <c r="E9486"/>
      <c r="F9486"/>
      <c r="G9486"/>
      <c r="H9486"/>
      <c r="I9486"/>
      <c r="J9486"/>
      <c r="K9486"/>
    </row>
    <row r="9487" spans="1:11" ht="15">
      <c r="A9487"/>
      <c r="B9487"/>
      <c r="C9487"/>
      <c r="D9487"/>
      <c r="E9487"/>
      <c r="F9487"/>
      <c r="G9487"/>
      <c r="H9487"/>
      <c r="I9487"/>
      <c r="J9487"/>
      <c r="K9487"/>
    </row>
    <row r="9488" spans="1:11" ht="15">
      <c r="A9488"/>
      <c r="B9488"/>
      <c r="C9488"/>
      <c r="D9488"/>
      <c r="E9488"/>
      <c r="F9488"/>
      <c r="G9488"/>
      <c r="H9488"/>
      <c r="I9488"/>
      <c r="J9488"/>
      <c r="K9488"/>
    </row>
    <row r="9489" spans="1:11" ht="15">
      <c r="A9489"/>
      <c r="B9489"/>
      <c r="C9489"/>
      <c r="D9489"/>
      <c r="E9489"/>
      <c r="F9489"/>
      <c r="G9489"/>
      <c r="H9489"/>
      <c r="I9489"/>
      <c r="J9489"/>
      <c r="K9489"/>
    </row>
    <row r="9490" spans="1:11" ht="15">
      <c r="A9490"/>
      <c r="B9490"/>
      <c r="C9490"/>
      <c r="D9490"/>
      <c r="E9490"/>
      <c r="F9490"/>
      <c r="G9490"/>
      <c r="H9490"/>
      <c r="I9490"/>
      <c r="J9490"/>
      <c r="K9490"/>
    </row>
    <row r="9491" spans="1:11" ht="15">
      <c r="A9491"/>
      <c r="B9491"/>
      <c r="C9491"/>
      <c r="D9491"/>
      <c r="E9491"/>
      <c r="F9491"/>
      <c r="G9491"/>
      <c r="H9491"/>
      <c r="I9491"/>
      <c r="J9491"/>
      <c r="K9491"/>
    </row>
    <row r="9492" spans="1:11" ht="15">
      <c r="A9492"/>
      <c r="B9492"/>
      <c r="C9492"/>
      <c r="D9492"/>
      <c r="E9492"/>
      <c r="F9492"/>
      <c r="G9492"/>
      <c r="H9492"/>
      <c r="I9492"/>
      <c r="J9492"/>
      <c r="K9492"/>
    </row>
    <row r="9493" spans="1:11" ht="15">
      <c r="A9493"/>
      <c r="B9493"/>
      <c r="C9493"/>
      <c r="D9493"/>
      <c r="E9493"/>
      <c r="F9493"/>
      <c r="G9493"/>
      <c r="H9493"/>
      <c r="I9493"/>
      <c r="J9493"/>
      <c r="K9493"/>
    </row>
    <row r="9494" spans="1:11" ht="15">
      <c r="A9494"/>
      <c r="B9494"/>
      <c r="C9494"/>
      <c r="D9494"/>
      <c r="E9494"/>
      <c r="F9494"/>
      <c r="G9494"/>
      <c r="H9494"/>
      <c r="I9494"/>
      <c r="J9494"/>
      <c r="K9494"/>
    </row>
    <row r="9495" spans="1:11" ht="15">
      <c r="A9495"/>
      <c r="B9495"/>
      <c r="C9495"/>
      <c r="D9495"/>
      <c r="E9495"/>
      <c r="F9495"/>
      <c r="G9495"/>
      <c r="H9495"/>
      <c r="I9495"/>
      <c r="J9495"/>
      <c r="K9495"/>
    </row>
    <row r="9496" spans="1:11" ht="15">
      <c r="A9496"/>
      <c r="B9496"/>
      <c r="C9496"/>
      <c r="D9496"/>
      <c r="E9496"/>
      <c r="F9496"/>
      <c r="G9496"/>
      <c r="H9496"/>
      <c r="I9496"/>
      <c r="J9496"/>
      <c r="K9496"/>
    </row>
    <row r="9497" spans="1:11" ht="15">
      <c r="A9497"/>
      <c r="B9497"/>
      <c r="C9497"/>
      <c r="D9497"/>
      <c r="E9497"/>
      <c r="F9497"/>
      <c r="G9497"/>
      <c r="H9497"/>
      <c r="I9497"/>
      <c r="J9497"/>
      <c r="K9497"/>
    </row>
    <row r="9498" spans="1:11" ht="15">
      <c r="A9498"/>
      <c r="B9498"/>
      <c r="C9498"/>
      <c r="D9498"/>
      <c r="E9498"/>
      <c r="F9498"/>
      <c r="G9498"/>
      <c r="H9498"/>
      <c r="I9498"/>
      <c r="J9498"/>
      <c r="K9498"/>
    </row>
    <row r="9499" spans="1:11" ht="15">
      <c r="A9499"/>
      <c r="B9499"/>
      <c r="C9499"/>
      <c r="D9499"/>
      <c r="E9499"/>
      <c r="F9499"/>
      <c r="G9499"/>
      <c r="H9499"/>
      <c r="I9499"/>
      <c r="J9499"/>
      <c r="K9499"/>
    </row>
    <row r="9500" spans="1:11" ht="15">
      <c r="A9500"/>
      <c r="B9500"/>
      <c r="C9500"/>
      <c r="D9500"/>
      <c r="E9500"/>
      <c r="F9500"/>
      <c r="G9500"/>
      <c r="H9500"/>
      <c r="I9500"/>
      <c r="J9500"/>
      <c r="K9500"/>
    </row>
    <row r="9501" spans="1:11" ht="15">
      <c r="A9501"/>
      <c r="B9501"/>
      <c r="C9501"/>
      <c r="D9501"/>
      <c r="E9501"/>
      <c r="F9501"/>
      <c r="G9501"/>
      <c r="H9501"/>
      <c r="I9501"/>
      <c r="J9501"/>
      <c r="K9501"/>
    </row>
    <row r="9502" spans="1:11" ht="15">
      <c r="A9502"/>
      <c r="B9502"/>
      <c r="C9502"/>
      <c r="D9502"/>
      <c r="E9502"/>
      <c r="F9502"/>
      <c r="G9502"/>
      <c r="H9502"/>
      <c r="I9502"/>
      <c r="J9502"/>
      <c r="K9502"/>
    </row>
    <row r="9503" spans="1:11" ht="15">
      <c r="A9503"/>
      <c r="B9503"/>
      <c r="C9503"/>
      <c r="D9503"/>
      <c r="E9503"/>
      <c r="F9503"/>
      <c r="G9503"/>
      <c r="H9503"/>
      <c r="I9503"/>
      <c r="J9503"/>
      <c r="K9503"/>
    </row>
    <row r="9504" spans="1:11" ht="15">
      <c r="A9504"/>
      <c r="B9504"/>
      <c r="C9504"/>
      <c r="D9504"/>
      <c r="E9504"/>
      <c r="F9504"/>
      <c r="G9504"/>
      <c r="H9504"/>
      <c r="I9504"/>
      <c r="J9504"/>
      <c r="K9504"/>
    </row>
    <row r="9505" spans="1:11" ht="15">
      <c r="A9505"/>
      <c r="B9505"/>
      <c r="C9505"/>
      <c r="D9505"/>
      <c r="E9505"/>
      <c r="F9505"/>
      <c r="G9505"/>
      <c r="H9505"/>
      <c r="I9505"/>
      <c r="J9505"/>
      <c r="K9505"/>
    </row>
    <row r="9506" spans="1:11" ht="15">
      <c r="A9506"/>
      <c r="B9506"/>
      <c r="C9506"/>
      <c r="D9506"/>
      <c r="E9506"/>
      <c r="F9506"/>
      <c r="G9506"/>
      <c r="H9506"/>
      <c r="I9506"/>
      <c r="J9506"/>
      <c r="K9506"/>
    </row>
    <row r="9507" spans="1:11" ht="15">
      <c r="A9507"/>
      <c r="B9507"/>
      <c r="C9507"/>
      <c r="D9507"/>
      <c r="E9507"/>
      <c r="F9507"/>
      <c r="G9507"/>
      <c r="H9507"/>
      <c r="I9507"/>
      <c r="J9507"/>
      <c r="K9507"/>
    </row>
    <row r="9508" spans="1:11" ht="15">
      <c r="A9508"/>
      <c r="B9508"/>
      <c r="C9508"/>
      <c r="D9508"/>
      <c r="E9508"/>
      <c r="F9508"/>
      <c r="G9508"/>
      <c r="H9508"/>
      <c r="I9508"/>
      <c r="J9508"/>
      <c r="K9508"/>
    </row>
    <row r="9509" spans="1:11" ht="15">
      <c r="A9509"/>
      <c r="B9509"/>
      <c r="C9509"/>
      <c r="D9509"/>
      <c r="E9509"/>
      <c r="F9509"/>
      <c r="G9509"/>
      <c r="H9509"/>
      <c r="I9509"/>
      <c r="J9509"/>
      <c r="K9509"/>
    </row>
    <row r="9510" spans="1:11" ht="15">
      <c r="A9510"/>
      <c r="B9510"/>
      <c r="C9510"/>
      <c r="D9510"/>
      <c r="E9510"/>
      <c r="F9510"/>
      <c r="G9510"/>
      <c r="H9510"/>
      <c r="I9510"/>
      <c r="J9510"/>
      <c r="K9510"/>
    </row>
    <row r="9511" spans="1:11" ht="15">
      <c r="A9511"/>
      <c r="B9511"/>
      <c r="C9511"/>
      <c r="D9511"/>
      <c r="E9511"/>
      <c r="F9511"/>
      <c r="G9511"/>
      <c r="H9511"/>
      <c r="I9511"/>
      <c r="J9511"/>
      <c r="K9511"/>
    </row>
    <row r="9512" spans="1:11" ht="15">
      <c r="A9512"/>
      <c r="B9512"/>
      <c r="C9512"/>
      <c r="D9512"/>
      <c r="E9512"/>
      <c r="F9512"/>
      <c r="G9512"/>
      <c r="H9512"/>
      <c r="I9512"/>
      <c r="J9512"/>
      <c r="K9512"/>
    </row>
    <row r="9513" spans="1:11" ht="15">
      <c r="A9513"/>
      <c r="B9513"/>
      <c r="C9513"/>
      <c r="D9513"/>
      <c r="E9513"/>
      <c r="F9513"/>
      <c r="G9513"/>
      <c r="H9513"/>
      <c r="I9513"/>
      <c r="J9513"/>
      <c r="K9513"/>
    </row>
    <row r="9514" spans="1:11" ht="15">
      <c r="A9514"/>
      <c r="B9514"/>
      <c r="C9514"/>
      <c r="D9514"/>
      <c r="E9514"/>
      <c r="F9514"/>
      <c r="G9514"/>
      <c r="H9514"/>
      <c r="I9514"/>
      <c r="J9514"/>
      <c r="K9514"/>
    </row>
    <row r="9515" spans="1:11" ht="15">
      <c r="A9515"/>
      <c r="B9515"/>
      <c r="C9515"/>
      <c r="D9515"/>
      <c r="E9515"/>
      <c r="F9515"/>
      <c r="G9515"/>
      <c r="H9515"/>
      <c r="I9515"/>
      <c r="J9515"/>
      <c r="K9515"/>
    </row>
    <row r="9516" spans="1:11" ht="15">
      <c r="A9516"/>
      <c r="B9516"/>
      <c r="C9516"/>
      <c r="D9516"/>
      <c r="E9516"/>
      <c r="F9516"/>
      <c r="G9516"/>
      <c r="H9516"/>
      <c r="I9516"/>
      <c r="J9516"/>
      <c r="K9516"/>
    </row>
    <row r="9517" spans="1:11" ht="15">
      <c r="A9517"/>
      <c r="B9517"/>
      <c r="C9517"/>
      <c r="D9517"/>
      <c r="E9517"/>
      <c r="F9517"/>
      <c r="G9517"/>
      <c r="H9517"/>
      <c r="I9517"/>
      <c r="J9517"/>
      <c r="K9517"/>
    </row>
    <row r="9518" spans="1:11" ht="15">
      <c r="A9518"/>
      <c r="B9518"/>
      <c r="C9518"/>
      <c r="D9518"/>
      <c r="E9518"/>
      <c r="F9518"/>
      <c r="G9518"/>
      <c r="H9518"/>
      <c r="I9518"/>
      <c r="J9518"/>
      <c r="K9518"/>
    </row>
    <row r="9519" spans="1:11" ht="15">
      <c r="A9519"/>
      <c r="B9519"/>
      <c r="C9519"/>
      <c r="D9519"/>
      <c r="E9519"/>
      <c r="F9519"/>
      <c r="G9519"/>
      <c r="H9519"/>
      <c r="I9519"/>
      <c r="J9519"/>
      <c r="K9519"/>
    </row>
    <row r="9520" spans="1:11" ht="15">
      <c r="A9520"/>
      <c r="B9520"/>
      <c r="C9520"/>
      <c r="D9520"/>
      <c r="E9520"/>
      <c r="F9520"/>
      <c r="G9520"/>
      <c r="H9520"/>
      <c r="I9520"/>
      <c r="J9520"/>
      <c r="K9520"/>
    </row>
    <row r="9521" spans="1:11" ht="15">
      <c r="A9521"/>
      <c r="B9521"/>
      <c r="C9521"/>
      <c r="D9521"/>
      <c r="E9521"/>
      <c r="F9521"/>
      <c r="G9521"/>
      <c r="H9521"/>
      <c r="I9521"/>
      <c r="J9521"/>
      <c r="K9521"/>
    </row>
    <row r="9522" spans="1:11" ht="15">
      <c r="A9522"/>
      <c r="B9522"/>
      <c r="C9522"/>
      <c r="D9522"/>
      <c r="E9522"/>
      <c r="F9522"/>
      <c r="G9522"/>
      <c r="H9522"/>
      <c r="I9522"/>
      <c r="J9522"/>
      <c r="K9522"/>
    </row>
    <row r="9523" spans="1:11" ht="15">
      <c r="A9523"/>
      <c r="B9523"/>
      <c r="C9523"/>
      <c r="D9523"/>
      <c r="E9523"/>
      <c r="F9523"/>
      <c r="G9523"/>
      <c r="H9523"/>
      <c r="I9523"/>
      <c r="J9523"/>
      <c r="K9523"/>
    </row>
    <row r="9524" spans="1:11" ht="15">
      <c r="A9524"/>
      <c r="B9524"/>
      <c r="C9524"/>
      <c r="D9524"/>
      <c r="E9524"/>
      <c r="F9524"/>
      <c r="G9524"/>
      <c r="H9524"/>
      <c r="I9524"/>
      <c r="J9524"/>
      <c r="K9524"/>
    </row>
    <row r="9525" spans="1:11" ht="15">
      <c r="A9525"/>
      <c r="B9525"/>
      <c r="C9525"/>
      <c r="D9525"/>
      <c r="E9525"/>
      <c r="F9525"/>
      <c r="G9525"/>
      <c r="H9525"/>
      <c r="I9525"/>
      <c r="J9525"/>
      <c r="K9525"/>
    </row>
    <row r="9526" spans="1:11" ht="15">
      <c r="A9526"/>
      <c r="B9526"/>
      <c r="C9526"/>
      <c r="D9526"/>
      <c r="E9526"/>
      <c r="F9526"/>
      <c r="G9526"/>
      <c r="H9526"/>
      <c r="I9526"/>
      <c r="J9526"/>
      <c r="K9526"/>
    </row>
    <row r="9527" spans="1:11" ht="15">
      <c r="A9527"/>
      <c r="B9527"/>
      <c r="C9527"/>
      <c r="D9527"/>
      <c r="E9527"/>
      <c r="F9527"/>
      <c r="G9527"/>
      <c r="H9527"/>
      <c r="I9527"/>
      <c r="J9527"/>
      <c r="K9527"/>
    </row>
    <row r="9528" spans="1:11" ht="15">
      <c r="A9528"/>
      <c r="B9528"/>
      <c r="C9528"/>
      <c r="D9528"/>
      <c r="E9528"/>
      <c r="F9528"/>
      <c r="G9528"/>
      <c r="H9528"/>
      <c r="I9528"/>
      <c r="J9528"/>
      <c r="K9528"/>
    </row>
    <row r="9529" spans="1:11" ht="15">
      <c r="A9529"/>
      <c r="B9529"/>
      <c r="C9529"/>
      <c r="D9529"/>
      <c r="E9529"/>
      <c r="F9529"/>
      <c r="G9529"/>
      <c r="H9529"/>
      <c r="I9529"/>
      <c r="J9529"/>
      <c r="K9529"/>
    </row>
    <row r="9530" spans="1:11" ht="15">
      <c r="A9530"/>
      <c r="B9530"/>
      <c r="C9530"/>
      <c r="D9530"/>
      <c r="E9530"/>
      <c r="F9530"/>
      <c r="G9530"/>
      <c r="H9530"/>
      <c r="I9530"/>
      <c r="J9530"/>
      <c r="K9530"/>
    </row>
    <row r="9531" spans="1:11" ht="15">
      <c r="A9531"/>
      <c r="B9531"/>
      <c r="C9531"/>
      <c r="D9531"/>
      <c r="E9531"/>
      <c r="F9531"/>
      <c r="G9531"/>
      <c r="H9531"/>
      <c r="I9531"/>
      <c r="J9531"/>
      <c r="K9531"/>
    </row>
    <row r="9532" spans="1:11" ht="15">
      <c r="A9532"/>
      <c r="B9532"/>
      <c r="C9532"/>
      <c r="D9532"/>
      <c r="E9532"/>
      <c r="F9532"/>
      <c r="G9532"/>
      <c r="H9532"/>
      <c r="I9532"/>
      <c r="J9532"/>
      <c r="K9532"/>
    </row>
    <row r="9533" spans="1:11" ht="15">
      <c r="A9533"/>
      <c r="B9533"/>
      <c r="C9533"/>
      <c r="D9533"/>
      <c r="E9533"/>
      <c r="F9533"/>
      <c r="G9533"/>
      <c r="H9533"/>
      <c r="I9533"/>
      <c r="J9533"/>
      <c r="K9533"/>
    </row>
    <row r="9534" spans="1:11" ht="15">
      <c r="A9534"/>
      <c r="B9534"/>
      <c r="C9534"/>
      <c r="D9534"/>
      <c r="E9534"/>
      <c r="F9534"/>
      <c r="G9534"/>
      <c r="H9534"/>
      <c r="I9534"/>
      <c r="J9534"/>
      <c r="K9534"/>
    </row>
    <row r="9535" spans="1:11" ht="15">
      <c r="A9535"/>
      <c r="B9535"/>
      <c r="C9535"/>
      <c r="D9535"/>
      <c r="E9535"/>
      <c r="F9535"/>
      <c r="G9535"/>
      <c r="H9535"/>
      <c r="I9535"/>
      <c r="J9535"/>
      <c r="K9535"/>
    </row>
    <row r="9536" spans="1:11" ht="15">
      <c r="A9536"/>
      <c r="B9536"/>
      <c r="C9536"/>
      <c r="D9536"/>
      <c r="E9536"/>
      <c r="F9536"/>
      <c r="G9536"/>
      <c r="H9536"/>
      <c r="I9536"/>
      <c r="J9536"/>
      <c r="K9536"/>
    </row>
    <row r="9537" spans="1:11" ht="15">
      <c r="A9537"/>
      <c r="B9537"/>
      <c r="C9537"/>
      <c r="D9537"/>
      <c r="E9537"/>
      <c r="F9537"/>
      <c r="G9537"/>
      <c r="H9537"/>
      <c r="I9537"/>
      <c r="J9537"/>
      <c r="K9537"/>
    </row>
    <row r="9538" spans="1:11" ht="15">
      <c r="A9538"/>
      <c r="B9538"/>
      <c r="C9538"/>
      <c r="D9538"/>
      <c r="E9538"/>
      <c r="F9538"/>
      <c r="G9538"/>
      <c r="H9538"/>
      <c r="I9538"/>
      <c r="J9538"/>
      <c r="K9538"/>
    </row>
    <row r="9539" spans="1:11" ht="15">
      <c r="A9539"/>
      <c r="B9539"/>
      <c r="C9539"/>
      <c r="D9539"/>
      <c r="E9539"/>
      <c r="F9539"/>
      <c r="G9539"/>
      <c r="H9539"/>
      <c r="I9539"/>
      <c r="J9539"/>
      <c r="K9539"/>
    </row>
    <row r="9540" spans="1:11" ht="15">
      <c r="A9540"/>
      <c r="B9540"/>
      <c r="C9540"/>
      <c r="D9540"/>
      <c r="E9540"/>
      <c r="F9540"/>
      <c r="G9540"/>
      <c r="H9540"/>
      <c r="I9540"/>
      <c r="J9540"/>
      <c r="K9540"/>
    </row>
    <row r="9541" spans="1:11" ht="15">
      <c r="A9541"/>
      <c r="B9541"/>
      <c r="C9541"/>
      <c r="D9541"/>
      <c r="E9541"/>
      <c r="F9541"/>
      <c r="G9541"/>
      <c r="H9541"/>
      <c r="I9541"/>
      <c r="J9541"/>
      <c r="K9541"/>
    </row>
    <row r="9542" spans="1:11" ht="15">
      <c r="A9542"/>
      <c r="B9542"/>
      <c r="C9542"/>
      <c r="D9542"/>
      <c r="E9542"/>
      <c r="F9542"/>
      <c r="G9542"/>
      <c r="H9542"/>
      <c r="I9542"/>
      <c r="J9542"/>
      <c r="K9542"/>
    </row>
    <row r="9543" spans="1:11" ht="15">
      <c r="A9543"/>
      <c r="B9543"/>
      <c r="C9543"/>
      <c r="D9543"/>
      <c r="E9543"/>
      <c r="F9543"/>
      <c r="G9543"/>
      <c r="H9543"/>
      <c r="I9543"/>
      <c r="J9543"/>
      <c r="K9543"/>
    </row>
    <row r="9544" spans="1:11" ht="15">
      <c r="A9544"/>
      <c r="B9544"/>
      <c r="C9544"/>
      <c r="D9544"/>
      <c r="E9544"/>
      <c r="F9544"/>
      <c r="G9544"/>
      <c r="H9544"/>
      <c r="I9544"/>
      <c r="J9544"/>
      <c r="K9544"/>
    </row>
    <row r="9545" spans="1:11" ht="15">
      <c r="A9545"/>
      <c r="B9545"/>
      <c r="C9545"/>
      <c r="D9545"/>
      <c r="E9545"/>
      <c r="F9545"/>
      <c r="G9545"/>
      <c r="H9545"/>
      <c r="I9545"/>
      <c r="J9545"/>
      <c r="K9545"/>
    </row>
    <row r="9546" spans="1:11" ht="15">
      <c r="A9546"/>
      <c r="B9546"/>
      <c r="C9546"/>
      <c r="D9546"/>
      <c r="E9546"/>
      <c r="F9546"/>
      <c r="G9546"/>
      <c r="H9546"/>
      <c r="I9546"/>
      <c r="J9546"/>
      <c r="K9546"/>
    </row>
    <row r="9547" spans="1:11" ht="15">
      <c r="A9547"/>
      <c r="B9547"/>
      <c r="C9547"/>
      <c r="D9547"/>
      <c r="E9547"/>
      <c r="F9547"/>
      <c r="G9547"/>
      <c r="H9547"/>
      <c r="I9547"/>
      <c r="J9547"/>
      <c r="K9547"/>
    </row>
    <row r="9548" spans="1:11" ht="15">
      <c r="A9548"/>
      <c r="B9548"/>
      <c r="C9548"/>
      <c r="D9548"/>
      <c r="E9548"/>
      <c r="F9548"/>
      <c r="G9548"/>
      <c r="H9548"/>
      <c r="I9548"/>
      <c r="J9548"/>
      <c r="K9548"/>
    </row>
    <row r="9549" spans="1:11" ht="15">
      <c r="A9549"/>
      <c r="B9549"/>
      <c r="C9549"/>
      <c r="D9549"/>
      <c r="E9549"/>
      <c r="F9549"/>
      <c r="G9549"/>
      <c r="H9549"/>
      <c r="I9549"/>
      <c r="J9549"/>
      <c r="K9549"/>
    </row>
    <row r="9550" spans="1:11" ht="15">
      <c r="A9550"/>
      <c r="B9550"/>
      <c r="C9550"/>
      <c r="D9550"/>
      <c r="E9550"/>
      <c r="F9550"/>
      <c r="G9550"/>
      <c r="H9550"/>
      <c r="I9550"/>
      <c r="J9550"/>
      <c r="K9550"/>
    </row>
    <row r="9551" spans="1:11" ht="15">
      <c r="A9551"/>
      <c r="B9551"/>
      <c r="C9551"/>
      <c r="D9551"/>
      <c r="E9551"/>
      <c r="F9551"/>
      <c r="G9551"/>
      <c r="H9551"/>
      <c r="I9551"/>
      <c r="J9551"/>
      <c r="K9551"/>
    </row>
    <row r="9552" spans="1:11" ht="15">
      <c r="A9552"/>
      <c r="B9552"/>
      <c r="C9552"/>
      <c r="D9552"/>
      <c r="E9552"/>
      <c r="F9552"/>
      <c r="G9552"/>
      <c r="H9552"/>
      <c r="I9552"/>
      <c r="J9552"/>
      <c r="K9552"/>
    </row>
    <row r="9553" spans="1:11" ht="15">
      <c r="A9553"/>
      <c r="B9553"/>
      <c r="C9553"/>
      <c r="D9553"/>
      <c r="E9553"/>
      <c r="F9553"/>
      <c r="G9553"/>
      <c r="H9553"/>
      <c r="I9553"/>
      <c r="J9553"/>
      <c r="K9553"/>
    </row>
    <row r="9554" spans="1:11" ht="15">
      <c r="A9554"/>
      <c r="B9554"/>
      <c r="C9554"/>
      <c r="D9554"/>
      <c r="E9554"/>
      <c r="F9554"/>
      <c r="G9554"/>
      <c r="H9554"/>
      <c r="I9554"/>
      <c r="J9554"/>
      <c r="K9554"/>
    </row>
    <row r="9555" spans="1:11" ht="15">
      <c r="A9555"/>
      <c r="B9555"/>
      <c r="C9555"/>
      <c r="D9555"/>
      <c r="E9555"/>
      <c r="F9555"/>
      <c r="G9555"/>
      <c r="H9555"/>
      <c r="I9555"/>
      <c r="J9555"/>
      <c r="K9555"/>
    </row>
    <row r="9556" spans="1:11" ht="15">
      <c r="A9556"/>
      <c r="B9556"/>
      <c r="C9556"/>
      <c r="D9556"/>
      <c r="E9556"/>
      <c r="F9556"/>
      <c r="G9556"/>
      <c r="H9556"/>
      <c r="I9556"/>
      <c r="J9556"/>
      <c r="K9556"/>
    </row>
    <row r="9557" spans="1:11" ht="15">
      <c r="A9557"/>
      <c r="B9557"/>
      <c r="C9557"/>
      <c r="D9557"/>
      <c r="E9557"/>
      <c r="F9557"/>
      <c r="G9557"/>
      <c r="H9557"/>
      <c r="I9557"/>
      <c r="J9557"/>
      <c r="K9557"/>
    </row>
    <row r="9558" spans="1:11" ht="15">
      <c r="A9558"/>
      <c r="B9558"/>
      <c r="C9558"/>
      <c r="D9558"/>
      <c r="E9558"/>
      <c r="F9558"/>
      <c r="G9558"/>
      <c r="H9558"/>
      <c r="I9558"/>
      <c r="J9558"/>
      <c r="K9558"/>
    </row>
    <row r="9559" spans="1:11" ht="15">
      <c r="A9559"/>
      <c r="B9559"/>
      <c r="C9559"/>
      <c r="D9559"/>
      <c r="E9559"/>
      <c r="F9559"/>
      <c r="G9559"/>
      <c r="H9559"/>
      <c r="I9559"/>
      <c r="J9559"/>
      <c r="K9559"/>
    </row>
    <row r="9560" spans="1:11" ht="15">
      <c r="A9560"/>
      <c r="B9560"/>
      <c r="C9560"/>
      <c r="D9560"/>
      <c r="E9560"/>
      <c r="F9560"/>
      <c r="G9560"/>
      <c r="H9560"/>
      <c r="I9560"/>
      <c r="J9560"/>
      <c r="K9560"/>
    </row>
    <row r="9561" spans="1:11" ht="15">
      <c r="A9561"/>
      <c r="B9561"/>
      <c r="C9561"/>
      <c r="D9561"/>
      <c r="E9561"/>
      <c r="F9561"/>
      <c r="G9561"/>
      <c r="H9561"/>
      <c r="I9561"/>
      <c r="J9561"/>
      <c r="K9561"/>
    </row>
    <row r="9562" spans="1:11" ht="15">
      <c r="A9562"/>
      <c r="B9562"/>
      <c r="C9562"/>
      <c r="D9562"/>
      <c r="E9562"/>
      <c r="F9562"/>
      <c r="G9562"/>
      <c r="H9562"/>
      <c r="I9562"/>
      <c r="J9562"/>
      <c r="K9562"/>
    </row>
    <row r="9563" spans="1:11" ht="15">
      <c r="A9563"/>
      <c r="B9563"/>
      <c r="C9563"/>
      <c r="D9563"/>
      <c r="E9563"/>
      <c r="F9563"/>
      <c r="G9563"/>
      <c r="H9563"/>
      <c r="I9563"/>
      <c r="J9563"/>
      <c r="K9563"/>
    </row>
    <row r="9564" spans="1:11" ht="15">
      <c r="A9564"/>
      <c r="B9564"/>
      <c r="C9564"/>
      <c r="D9564"/>
      <c r="E9564"/>
      <c r="F9564"/>
      <c r="G9564"/>
      <c r="H9564"/>
      <c r="I9564"/>
      <c r="J9564"/>
      <c r="K9564"/>
    </row>
    <row r="9565" spans="1:11" ht="15">
      <c r="A9565"/>
      <c r="B9565"/>
      <c r="C9565"/>
      <c r="D9565"/>
      <c r="E9565"/>
      <c r="F9565"/>
      <c r="G9565"/>
      <c r="H9565"/>
      <c r="I9565"/>
      <c r="J9565"/>
      <c r="K9565"/>
    </row>
    <row r="9566" spans="1:11" ht="15">
      <c r="A9566"/>
      <c r="B9566"/>
      <c r="C9566"/>
      <c r="D9566"/>
      <c r="E9566"/>
      <c r="F9566"/>
      <c r="G9566"/>
      <c r="H9566"/>
      <c r="I9566"/>
      <c r="J9566"/>
      <c r="K9566"/>
    </row>
    <row r="9567" spans="1:11" ht="15">
      <c r="A9567"/>
      <c r="B9567"/>
      <c r="C9567"/>
      <c r="D9567"/>
      <c r="E9567"/>
      <c r="F9567"/>
      <c r="G9567"/>
      <c r="H9567"/>
      <c r="I9567"/>
      <c r="J9567"/>
      <c r="K9567"/>
    </row>
    <row r="9568" spans="1:11" ht="15">
      <c r="A9568"/>
      <c r="B9568"/>
      <c r="C9568"/>
      <c r="D9568"/>
      <c r="E9568"/>
      <c r="F9568"/>
      <c r="G9568"/>
      <c r="H9568"/>
      <c r="I9568"/>
      <c r="J9568"/>
      <c r="K9568"/>
    </row>
    <row r="9569" spans="1:11" ht="15">
      <c r="A9569"/>
      <c r="B9569"/>
      <c r="C9569"/>
      <c r="D9569"/>
      <c r="E9569"/>
      <c r="F9569"/>
      <c r="G9569"/>
      <c r="H9569"/>
      <c r="I9569"/>
      <c r="J9569"/>
      <c r="K9569"/>
    </row>
    <row r="9570" spans="1:11" ht="15">
      <c r="A9570"/>
      <c r="B9570"/>
      <c r="C9570"/>
      <c r="D9570"/>
      <c r="E9570"/>
      <c r="F9570"/>
      <c r="G9570"/>
      <c r="H9570"/>
      <c r="I9570"/>
      <c r="J9570"/>
      <c r="K9570"/>
    </row>
    <row r="9571" spans="1:11" ht="15">
      <c r="A9571"/>
      <c r="B9571"/>
      <c r="C9571"/>
      <c r="D9571"/>
      <c r="E9571"/>
      <c r="F9571"/>
      <c r="G9571"/>
      <c r="H9571"/>
      <c r="I9571"/>
      <c r="J9571"/>
      <c r="K9571"/>
    </row>
    <row r="9572" spans="1:11" ht="15">
      <c r="A9572"/>
      <c r="B9572"/>
      <c r="C9572"/>
      <c r="D9572"/>
      <c r="E9572"/>
      <c r="F9572"/>
      <c r="G9572"/>
      <c r="H9572"/>
      <c r="I9572"/>
      <c r="J9572"/>
      <c r="K9572"/>
    </row>
    <row r="9573" spans="1:11" ht="15">
      <c r="A9573"/>
      <c r="B9573"/>
      <c r="C9573"/>
      <c r="D9573"/>
      <c r="E9573"/>
      <c r="F9573"/>
      <c r="G9573"/>
      <c r="H9573"/>
      <c r="I9573"/>
      <c r="J9573"/>
      <c r="K9573"/>
    </row>
    <row r="9574" spans="1:11" ht="15">
      <c r="A9574"/>
      <c r="B9574"/>
      <c r="C9574"/>
      <c r="D9574"/>
      <c r="E9574"/>
      <c r="F9574"/>
      <c r="G9574"/>
      <c r="H9574"/>
      <c r="I9574"/>
      <c r="J9574"/>
      <c r="K9574"/>
    </row>
    <row r="9575" spans="1:11" ht="15">
      <c r="A9575"/>
      <c r="B9575"/>
      <c r="C9575"/>
      <c r="D9575"/>
      <c r="E9575"/>
      <c r="F9575"/>
      <c r="G9575"/>
      <c r="H9575"/>
      <c r="I9575"/>
      <c r="J9575"/>
      <c r="K9575"/>
    </row>
    <row r="9576" spans="1:11" ht="15">
      <c r="A9576"/>
      <c r="B9576"/>
      <c r="C9576"/>
      <c r="D9576"/>
      <c r="E9576"/>
      <c r="F9576"/>
      <c r="G9576"/>
      <c r="H9576"/>
      <c r="I9576"/>
      <c r="J9576"/>
      <c r="K9576"/>
    </row>
    <row r="9577" spans="1:11" ht="15">
      <c r="A9577"/>
      <c r="B9577"/>
      <c r="C9577"/>
      <c r="D9577"/>
      <c r="E9577"/>
      <c r="F9577"/>
      <c r="G9577"/>
      <c r="H9577"/>
      <c r="I9577"/>
      <c r="J9577"/>
      <c r="K9577"/>
    </row>
    <row r="9578" spans="1:11" ht="15">
      <c r="A9578"/>
      <c r="B9578"/>
      <c r="C9578"/>
      <c r="D9578"/>
      <c r="E9578"/>
      <c r="F9578"/>
      <c r="G9578"/>
      <c r="H9578"/>
      <c r="I9578"/>
      <c r="J9578"/>
      <c r="K9578"/>
    </row>
    <row r="9579" spans="1:11" ht="15">
      <c r="A9579"/>
      <c r="B9579"/>
      <c r="C9579"/>
      <c r="D9579"/>
      <c r="E9579"/>
      <c r="F9579"/>
      <c r="G9579"/>
      <c r="H9579"/>
      <c r="I9579"/>
      <c r="J9579"/>
      <c r="K9579"/>
    </row>
    <row r="9580" spans="1:11" ht="15">
      <c r="A9580"/>
      <c r="B9580"/>
      <c r="C9580"/>
      <c r="D9580"/>
      <c r="E9580"/>
      <c r="F9580"/>
      <c r="G9580"/>
      <c r="H9580"/>
      <c r="I9580"/>
      <c r="J9580"/>
      <c r="K9580"/>
    </row>
    <row r="9581" spans="1:11" ht="15">
      <c r="A9581"/>
      <c r="B9581"/>
      <c r="C9581"/>
      <c r="D9581"/>
      <c r="E9581"/>
      <c r="F9581"/>
      <c r="G9581"/>
      <c r="H9581"/>
      <c r="I9581"/>
      <c r="J9581"/>
      <c r="K9581"/>
    </row>
    <row r="9582" spans="1:11" ht="15">
      <c r="A9582"/>
      <c r="B9582"/>
      <c r="C9582"/>
      <c r="D9582"/>
      <c r="E9582"/>
      <c r="F9582"/>
      <c r="G9582"/>
      <c r="H9582"/>
      <c r="I9582"/>
      <c r="J9582"/>
      <c r="K9582"/>
    </row>
    <row r="9583" spans="1:11" ht="15">
      <c r="A9583"/>
      <c r="B9583"/>
      <c r="C9583"/>
      <c r="D9583"/>
      <c r="E9583"/>
      <c r="F9583"/>
      <c r="G9583"/>
      <c r="H9583"/>
      <c r="I9583"/>
      <c r="J9583"/>
      <c r="K9583"/>
    </row>
    <row r="9584" spans="1:11" ht="15">
      <c r="A9584"/>
      <c r="B9584"/>
      <c r="C9584"/>
      <c r="D9584"/>
      <c r="E9584"/>
      <c r="F9584"/>
      <c r="G9584"/>
      <c r="H9584"/>
      <c r="I9584"/>
      <c r="J9584"/>
      <c r="K9584"/>
    </row>
    <row r="9585" spans="1:11" ht="15">
      <c r="A9585"/>
      <c r="B9585"/>
      <c r="C9585"/>
      <c r="D9585"/>
      <c r="E9585"/>
      <c r="F9585"/>
      <c r="G9585"/>
      <c r="H9585"/>
      <c r="I9585"/>
      <c r="J9585"/>
      <c r="K9585"/>
    </row>
    <row r="9586" spans="1:11" ht="15">
      <c r="A9586"/>
      <c r="B9586"/>
      <c r="C9586"/>
      <c r="D9586"/>
      <c r="E9586"/>
      <c r="F9586"/>
      <c r="G9586"/>
      <c r="H9586"/>
      <c r="I9586"/>
      <c r="J9586"/>
      <c r="K9586"/>
    </row>
    <row r="9587" spans="1:11" ht="15">
      <c r="A9587"/>
      <c r="B9587"/>
      <c r="C9587"/>
      <c r="D9587"/>
      <c r="E9587"/>
      <c r="F9587"/>
      <c r="G9587"/>
      <c r="H9587"/>
      <c r="I9587"/>
      <c r="J9587"/>
      <c r="K9587"/>
    </row>
    <row r="9588" spans="1:11" ht="15">
      <c r="A9588"/>
      <c r="B9588"/>
      <c r="C9588"/>
      <c r="D9588"/>
      <c r="E9588"/>
      <c r="F9588"/>
      <c r="G9588"/>
      <c r="H9588"/>
      <c r="I9588"/>
      <c r="J9588"/>
      <c r="K9588"/>
    </row>
    <row r="9589" spans="1:11" ht="15">
      <c r="A9589"/>
      <c r="B9589"/>
      <c r="C9589"/>
      <c r="D9589"/>
      <c r="E9589"/>
      <c r="F9589"/>
      <c r="G9589"/>
      <c r="H9589"/>
      <c r="I9589"/>
      <c r="J9589"/>
      <c r="K9589"/>
    </row>
    <row r="9590" spans="1:11" ht="15">
      <c r="A9590"/>
      <c r="B9590"/>
      <c r="C9590"/>
      <c r="D9590"/>
      <c r="E9590"/>
      <c r="F9590"/>
      <c r="G9590"/>
      <c r="H9590"/>
      <c r="I9590"/>
      <c r="J9590"/>
      <c r="K9590"/>
    </row>
    <row r="9591" spans="1:11" ht="15">
      <c r="A9591"/>
      <c r="B9591"/>
      <c r="C9591"/>
      <c r="D9591"/>
      <c r="E9591"/>
      <c r="F9591"/>
      <c r="G9591"/>
      <c r="H9591"/>
      <c r="I9591"/>
      <c r="J9591"/>
      <c r="K9591"/>
    </row>
    <row r="9592" spans="1:11" ht="15">
      <c r="A9592"/>
      <c r="B9592"/>
      <c r="C9592"/>
      <c r="D9592"/>
      <c r="E9592"/>
      <c r="F9592"/>
      <c r="G9592"/>
      <c r="H9592"/>
      <c r="I9592"/>
      <c r="J9592"/>
      <c r="K9592"/>
    </row>
    <row r="9593" spans="1:11" ht="15">
      <c r="A9593"/>
      <c r="B9593"/>
      <c r="C9593"/>
      <c r="D9593"/>
      <c r="E9593"/>
      <c r="F9593"/>
      <c r="G9593"/>
      <c r="H9593"/>
      <c r="I9593"/>
      <c r="J9593"/>
      <c r="K9593"/>
    </row>
    <row r="9594" spans="1:11" ht="15">
      <c r="A9594"/>
      <c r="B9594"/>
      <c r="C9594"/>
      <c r="D9594"/>
      <c r="E9594"/>
      <c r="F9594"/>
      <c r="G9594"/>
      <c r="H9594"/>
      <c r="I9594"/>
      <c r="J9594"/>
      <c r="K9594"/>
    </row>
    <row r="9595" spans="1:11" ht="15">
      <c r="A9595"/>
      <c r="B9595"/>
      <c r="C9595"/>
      <c r="D9595"/>
      <c r="E9595"/>
      <c r="F9595"/>
      <c r="G9595"/>
      <c r="H9595"/>
      <c r="I9595"/>
      <c r="J9595"/>
      <c r="K9595"/>
    </row>
    <row r="9596" spans="1:11" ht="15">
      <c r="A9596"/>
      <c r="B9596"/>
      <c r="C9596"/>
      <c r="D9596"/>
      <c r="E9596"/>
      <c r="F9596"/>
      <c r="G9596"/>
      <c r="H9596"/>
      <c r="I9596"/>
      <c r="J9596"/>
      <c r="K9596"/>
    </row>
    <row r="9597" spans="1:11" ht="15">
      <c r="A9597"/>
      <c r="B9597"/>
      <c r="C9597"/>
      <c r="D9597"/>
      <c r="E9597"/>
      <c r="F9597"/>
      <c r="G9597"/>
      <c r="H9597"/>
      <c r="I9597"/>
      <c r="J9597"/>
      <c r="K9597"/>
    </row>
    <row r="9598" spans="1:11" ht="15">
      <c r="A9598"/>
      <c r="B9598"/>
      <c r="C9598"/>
      <c r="D9598"/>
      <c r="E9598"/>
      <c r="F9598"/>
      <c r="G9598"/>
      <c r="H9598"/>
      <c r="I9598"/>
      <c r="J9598"/>
      <c r="K9598"/>
    </row>
    <row r="9599" spans="1:11" ht="15">
      <c r="A9599"/>
      <c r="B9599"/>
      <c r="C9599"/>
      <c r="D9599"/>
      <c r="E9599"/>
      <c r="F9599"/>
      <c r="G9599"/>
      <c r="H9599"/>
      <c r="I9599"/>
      <c r="J9599"/>
      <c r="K9599"/>
    </row>
    <row r="9600" spans="1:11" ht="15">
      <c r="A9600"/>
      <c r="B9600"/>
      <c r="C9600"/>
      <c r="D9600"/>
      <c r="E9600"/>
      <c r="F9600"/>
      <c r="G9600"/>
      <c r="H9600"/>
      <c r="I9600"/>
      <c r="J9600"/>
      <c r="K9600"/>
    </row>
    <row r="9601" spans="1:11" ht="15">
      <c r="A9601"/>
      <c r="B9601"/>
      <c r="C9601"/>
      <c r="D9601"/>
      <c r="E9601"/>
      <c r="F9601"/>
      <c r="G9601"/>
      <c r="H9601"/>
      <c r="I9601"/>
      <c r="J9601"/>
      <c r="K9601"/>
    </row>
    <row r="9602" spans="1:11" ht="15">
      <c r="A9602"/>
      <c r="B9602"/>
      <c r="C9602"/>
      <c r="D9602"/>
      <c r="E9602"/>
      <c r="F9602"/>
      <c r="G9602"/>
      <c r="H9602"/>
      <c r="I9602"/>
      <c r="J9602"/>
      <c r="K9602"/>
    </row>
    <row r="9603" spans="1:11" ht="15">
      <c r="A9603"/>
      <c r="B9603"/>
      <c r="C9603"/>
      <c r="D9603"/>
      <c r="E9603"/>
      <c r="F9603"/>
      <c r="G9603"/>
      <c r="H9603"/>
      <c r="I9603"/>
      <c r="J9603"/>
      <c r="K9603"/>
    </row>
    <row r="9604" spans="1:11" ht="15">
      <c r="A9604"/>
      <c r="B9604"/>
      <c r="C9604"/>
      <c r="D9604"/>
      <c r="E9604"/>
      <c r="F9604"/>
      <c r="G9604"/>
      <c r="H9604"/>
      <c r="I9604"/>
      <c r="J9604"/>
      <c r="K9604"/>
    </row>
    <row r="9605" spans="1:11" ht="15">
      <c r="A9605"/>
      <c r="B9605"/>
      <c r="C9605"/>
      <c r="D9605"/>
      <c r="E9605"/>
      <c r="F9605"/>
      <c r="G9605"/>
      <c r="H9605"/>
      <c r="I9605"/>
      <c r="J9605"/>
      <c r="K9605"/>
    </row>
    <row r="9606" spans="1:11" ht="15">
      <c r="A9606"/>
      <c r="B9606"/>
      <c r="C9606"/>
      <c r="D9606"/>
      <c r="E9606"/>
      <c r="F9606"/>
      <c r="G9606"/>
      <c r="H9606"/>
      <c r="I9606"/>
      <c r="J9606"/>
      <c r="K9606"/>
    </row>
    <row r="9607" spans="1:11" ht="15">
      <c r="A9607"/>
      <c r="B9607"/>
      <c r="C9607"/>
      <c r="D9607"/>
      <c r="E9607"/>
      <c r="F9607"/>
      <c r="G9607"/>
      <c r="H9607"/>
      <c r="I9607"/>
      <c r="J9607"/>
      <c r="K9607"/>
    </row>
    <row r="9608" spans="1:11" ht="15">
      <c r="A9608"/>
      <c r="B9608"/>
      <c r="C9608"/>
      <c r="D9608"/>
      <c r="E9608"/>
      <c r="F9608"/>
      <c r="G9608"/>
      <c r="H9608"/>
      <c r="I9608"/>
      <c r="J9608"/>
      <c r="K9608"/>
    </row>
    <row r="9609" spans="1:11" ht="15">
      <c r="A9609"/>
      <c r="B9609"/>
      <c r="C9609"/>
      <c r="D9609"/>
      <c r="E9609"/>
      <c r="F9609"/>
      <c r="G9609"/>
      <c r="H9609"/>
      <c r="I9609"/>
      <c r="J9609"/>
      <c r="K9609"/>
    </row>
    <row r="9610" spans="1:11" ht="15">
      <c r="A9610"/>
      <c r="B9610"/>
      <c r="C9610"/>
      <c r="D9610"/>
      <c r="E9610"/>
      <c r="F9610"/>
      <c r="G9610"/>
      <c r="H9610"/>
      <c r="I9610"/>
      <c r="J9610"/>
      <c r="K9610"/>
    </row>
    <row r="9611" spans="1:11" ht="15">
      <c r="A9611"/>
      <c r="B9611"/>
      <c r="C9611"/>
      <c r="D9611"/>
      <c r="E9611"/>
      <c r="F9611"/>
      <c r="G9611"/>
      <c r="H9611"/>
      <c r="I9611"/>
      <c r="J9611"/>
      <c r="K9611"/>
    </row>
    <row r="9612" spans="1:11" ht="15">
      <c r="A9612"/>
      <c r="B9612"/>
      <c r="C9612"/>
      <c r="D9612"/>
      <c r="E9612"/>
      <c r="F9612"/>
      <c r="G9612"/>
      <c r="H9612"/>
      <c r="I9612"/>
      <c r="J9612"/>
      <c r="K9612"/>
    </row>
    <row r="9613" spans="1:11" ht="15">
      <c r="A9613"/>
      <c r="B9613"/>
      <c r="C9613"/>
      <c r="D9613"/>
      <c r="E9613"/>
      <c r="F9613"/>
      <c r="G9613"/>
      <c r="H9613"/>
      <c r="I9613"/>
      <c r="J9613"/>
      <c r="K9613"/>
    </row>
    <row r="9614" spans="1:11" ht="15">
      <c r="A9614"/>
      <c r="B9614"/>
      <c r="C9614"/>
      <c r="D9614"/>
      <c r="E9614"/>
      <c r="F9614"/>
      <c r="G9614"/>
      <c r="H9614"/>
      <c r="I9614"/>
      <c r="J9614"/>
      <c r="K9614"/>
    </row>
    <row r="9615" spans="1:11" ht="15">
      <c r="A9615"/>
      <c r="B9615"/>
      <c r="C9615"/>
      <c r="D9615"/>
      <c r="E9615"/>
      <c r="F9615"/>
      <c r="G9615"/>
      <c r="H9615"/>
      <c r="I9615"/>
      <c r="J9615"/>
      <c r="K9615"/>
    </row>
    <row r="9616" spans="1:11" ht="15">
      <c r="A9616"/>
      <c r="B9616"/>
      <c r="C9616"/>
      <c r="D9616"/>
      <c r="E9616"/>
      <c r="F9616"/>
      <c r="G9616"/>
      <c r="H9616"/>
      <c r="I9616"/>
      <c r="J9616"/>
      <c r="K9616"/>
    </row>
    <row r="9617" spans="1:11" ht="15">
      <c r="A9617"/>
      <c r="B9617"/>
      <c r="C9617"/>
      <c r="D9617"/>
      <c r="E9617"/>
      <c r="F9617"/>
      <c r="G9617"/>
      <c r="H9617"/>
      <c r="I9617"/>
      <c r="J9617"/>
      <c r="K9617"/>
    </row>
    <row r="9618" spans="1:11" ht="15">
      <c r="A9618"/>
      <c r="B9618"/>
      <c r="C9618"/>
      <c r="D9618"/>
      <c r="E9618"/>
      <c r="F9618"/>
      <c r="G9618"/>
      <c r="H9618"/>
      <c r="I9618"/>
      <c r="J9618"/>
      <c r="K9618"/>
    </row>
    <row r="9619" spans="1:11" ht="15">
      <c r="A9619"/>
      <c r="B9619"/>
      <c r="C9619"/>
      <c r="D9619"/>
      <c r="E9619"/>
      <c r="F9619"/>
      <c r="G9619"/>
      <c r="H9619"/>
      <c r="I9619"/>
      <c r="J9619"/>
      <c r="K9619"/>
    </row>
    <row r="9620" spans="1:11" ht="15">
      <c r="A9620"/>
      <c r="B9620"/>
      <c r="C9620"/>
      <c r="D9620"/>
      <c r="E9620"/>
      <c r="F9620"/>
      <c r="G9620"/>
      <c r="H9620"/>
      <c r="I9620"/>
      <c r="J9620"/>
      <c r="K9620"/>
    </row>
    <row r="9621" spans="1:11" ht="15">
      <c r="A9621"/>
      <c r="B9621"/>
      <c r="C9621"/>
      <c r="D9621"/>
      <c r="E9621"/>
      <c r="F9621"/>
      <c r="G9621"/>
      <c r="H9621"/>
      <c r="I9621"/>
      <c r="J9621"/>
      <c r="K9621"/>
    </row>
    <row r="9622" spans="1:11" ht="15">
      <c r="A9622"/>
      <c r="B9622"/>
      <c r="C9622"/>
      <c r="D9622"/>
      <c r="E9622"/>
      <c r="F9622"/>
      <c r="G9622"/>
      <c r="H9622"/>
      <c r="I9622"/>
      <c r="J9622"/>
      <c r="K9622"/>
    </row>
    <row r="9623" spans="1:11" ht="15">
      <c r="A9623"/>
      <c r="B9623"/>
      <c r="C9623"/>
      <c r="D9623"/>
      <c r="E9623"/>
      <c r="F9623"/>
      <c r="G9623"/>
      <c r="H9623"/>
      <c r="I9623"/>
      <c r="J9623"/>
      <c r="K9623"/>
    </row>
    <row r="9624" spans="1:11" ht="15">
      <c r="A9624"/>
      <c r="B9624"/>
      <c r="C9624"/>
      <c r="D9624"/>
      <c r="E9624"/>
      <c r="F9624"/>
      <c r="G9624"/>
      <c r="H9624"/>
      <c r="I9624"/>
      <c r="J9624"/>
      <c r="K9624"/>
    </row>
    <row r="9625" spans="1:11" ht="15">
      <c r="A9625"/>
      <c r="B9625"/>
      <c r="C9625"/>
      <c r="D9625"/>
      <c r="E9625"/>
      <c r="F9625"/>
      <c r="G9625"/>
      <c r="H9625"/>
      <c r="I9625"/>
      <c r="J9625"/>
      <c r="K9625"/>
    </row>
    <row r="9626" spans="1:11" ht="15">
      <c r="A9626"/>
      <c r="B9626"/>
      <c r="C9626"/>
      <c r="D9626"/>
      <c r="E9626"/>
      <c r="F9626"/>
      <c r="G9626"/>
      <c r="H9626"/>
      <c r="I9626"/>
      <c r="J9626"/>
      <c r="K9626"/>
    </row>
    <row r="9627" spans="1:11" ht="15">
      <c r="A9627"/>
      <c r="B9627"/>
      <c r="C9627"/>
      <c r="D9627"/>
      <c r="E9627"/>
      <c r="F9627"/>
      <c r="G9627"/>
      <c r="H9627"/>
      <c r="I9627"/>
      <c r="J9627"/>
      <c r="K9627"/>
    </row>
    <row r="9628" spans="1:11" ht="15">
      <c r="A9628"/>
      <c r="B9628"/>
      <c r="C9628"/>
      <c r="D9628"/>
      <c r="E9628"/>
      <c r="F9628"/>
      <c r="G9628"/>
      <c r="H9628"/>
      <c r="I9628"/>
      <c r="J9628"/>
      <c r="K9628"/>
    </row>
    <row r="9629" spans="1:11" ht="15">
      <c r="A9629"/>
      <c r="B9629"/>
      <c r="C9629"/>
      <c r="D9629"/>
      <c r="E9629"/>
      <c r="F9629"/>
      <c r="G9629"/>
      <c r="H9629"/>
      <c r="I9629"/>
      <c r="J9629"/>
      <c r="K9629"/>
    </row>
    <row r="9630" spans="1:11" ht="15">
      <c r="A9630"/>
      <c r="B9630"/>
      <c r="C9630"/>
      <c r="D9630"/>
      <c r="E9630"/>
      <c r="F9630"/>
      <c r="G9630"/>
      <c r="H9630"/>
      <c r="I9630"/>
      <c r="J9630"/>
      <c r="K9630"/>
    </row>
    <row r="9631" spans="1:11" ht="15">
      <c r="A9631"/>
      <c r="B9631"/>
      <c r="C9631"/>
      <c r="D9631"/>
      <c r="E9631"/>
      <c r="F9631"/>
      <c r="G9631"/>
      <c r="H9631"/>
      <c r="I9631"/>
      <c r="J9631"/>
      <c r="K9631"/>
    </row>
    <row r="9632" spans="1:11" ht="15">
      <c r="A9632"/>
      <c r="B9632"/>
      <c r="C9632"/>
      <c r="D9632"/>
      <c r="E9632"/>
      <c r="F9632"/>
      <c r="G9632"/>
      <c r="H9632"/>
      <c r="I9632"/>
      <c r="J9632"/>
      <c r="K9632"/>
    </row>
    <row r="9633" spans="1:11" ht="15">
      <c r="A9633"/>
      <c r="B9633"/>
      <c r="C9633"/>
      <c r="D9633"/>
      <c r="E9633"/>
      <c r="F9633"/>
      <c r="G9633"/>
      <c r="H9633"/>
      <c r="I9633"/>
      <c r="J9633"/>
      <c r="K9633"/>
    </row>
    <row r="9634" spans="1:11" ht="15">
      <c r="A9634"/>
      <c r="B9634"/>
      <c r="C9634"/>
      <c r="D9634"/>
      <c r="E9634"/>
      <c r="F9634"/>
      <c r="G9634"/>
      <c r="H9634"/>
      <c r="I9634"/>
      <c r="J9634"/>
      <c r="K9634"/>
    </row>
    <row r="9635" spans="1:11" ht="15">
      <c r="A9635"/>
      <c r="B9635"/>
      <c r="C9635"/>
      <c r="D9635"/>
      <c r="E9635"/>
      <c r="F9635"/>
      <c r="G9635"/>
      <c r="H9635"/>
      <c r="I9635"/>
      <c r="J9635"/>
      <c r="K9635"/>
    </row>
    <row r="9636" spans="1:11" ht="15">
      <c r="A9636"/>
      <c r="B9636"/>
      <c r="C9636"/>
      <c r="D9636"/>
      <c r="E9636"/>
      <c r="F9636"/>
      <c r="G9636"/>
      <c r="H9636"/>
      <c r="I9636"/>
      <c r="J9636"/>
      <c r="K9636"/>
    </row>
    <row r="9637" spans="1:11" ht="15">
      <c r="A9637"/>
      <c r="B9637"/>
      <c r="C9637"/>
      <c r="D9637"/>
      <c r="E9637"/>
      <c r="F9637"/>
      <c r="G9637"/>
      <c r="H9637"/>
      <c r="I9637"/>
      <c r="J9637"/>
      <c r="K9637"/>
    </row>
    <row r="9638" spans="1:11" ht="15">
      <c r="A9638"/>
      <c r="B9638"/>
      <c r="C9638"/>
      <c r="D9638"/>
      <c r="E9638"/>
      <c r="F9638"/>
      <c r="G9638"/>
      <c r="H9638"/>
      <c r="I9638"/>
      <c r="J9638"/>
      <c r="K9638"/>
    </row>
    <row r="9639" spans="1:11" ht="15">
      <c r="A9639"/>
      <c r="B9639"/>
      <c r="C9639"/>
      <c r="D9639"/>
      <c r="E9639"/>
      <c r="F9639"/>
      <c r="G9639"/>
      <c r="H9639"/>
      <c r="I9639"/>
      <c r="J9639"/>
      <c r="K9639"/>
    </row>
    <row r="9640" spans="1:11" ht="15">
      <c r="A9640"/>
      <c r="B9640"/>
      <c r="C9640"/>
      <c r="D9640"/>
      <c r="E9640"/>
      <c r="F9640"/>
      <c r="G9640"/>
      <c r="H9640"/>
      <c r="I9640"/>
      <c r="J9640"/>
      <c r="K9640"/>
    </row>
    <row r="9641" spans="1:11" ht="15">
      <c r="A9641"/>
      <c r="B9641"/>
      <c r="C9641"/>
      <c r="D9641"/>
      <c r="E9641"/>
      <c r="F9641"/>
      <c r="G9641"/>
      <c r="H9641"/>
      <c r="I9641"/>
      <c r="J9641"/>
      <c r="K9641"/>
    </row>
    <row r="9642" spans="1:11" ht="15">
      <c r="A9642"/>
      <c r="B9642"/>
      <c r="C9642"/>
      <c r="D9642"/>
      <c r="E9642"/>
      <c r="F9642"/>
      <c r="G9642"/>
      <c r="H9642"/>
      <c r="I9642"/>
      <c r="J9642"/>
      <c r="K9642"/>
    </row>
    <row r="9643" spans="1:11" ht="15">
      <c r="A9643"/>
      <c r="B9643"/>
      <c r="C9643"/>
      <c r="D9643"/>
      <c r="E9643"/>
      <c r="F9643"/>
      <c r="G9643"/>
      <c r="H9643"/>
      <c r="I9643"/>
      <c r="J9643"/>
      <c r="K9643"/>
    </row>
    <row r="9644" spans="1:11" ht="15">
      <c r="A9644"/>
      <c r="B9644"/>
      <c r="C9644"/>
      <c r="D9644"/>
      <c r="E9644"/>
      <c r="F9644"/>
      <c r="G9644"/>
      <c r="H9644"/>
      <c r="I9644"/>
      <c r="J9644"/>
      <c r="K9644"/>
    </row>
    <row r="9645" spans="1:11" ht="15">
      <c r="A9645"/>
      <c r="B9645"/>
      <c r="C9645"/>
      <c r="D9645"/>
      <c r="E9645"/>
      <c r="F9645"/>
      <c r="G9645"/>
      <c r="H9645"/>
      <c r="I9645"/>
      <c r="J9645"/>
      <c r="K9645"/>
    </row>
    <row r="9646" spans="1:11" ht="15">
      <c r="A9646"/>
      <c r="B9646"/>
      <c r="C9646"/>
      <c r="D9646"/>
      <c r="E9646"/>
      <c r="F9646"/>
      <c r="G9646"/>
      <c r="H9646"/>
      <c r="I9646"/>
      <c r="J9646"/>
      <c r="K9646"/>
    </row>
    <row r="9647" spans="1:11" ht="15">
      <c r="A9647"/>
      <c r="B9647"/>
      <c r="C9647"/>
      <c r="D9647"/>
      <c r="E9647"/>
      <c r="F9647"/>
      <c r="G9647"/>
      <c r="H9647"/>
      <c r="I9647"/>
      <c r="J9647"/>
      <c r="K9647"/>
    </row>
    <row r="9648" spans="1:11" ht="15">
      <c r="A9648"/>
      <c r="B9648"/>
      <c r="C9648"/>
      <c r="D9648"/>
      <c r="E9648"/>
      <c r="F9648"/>
      <c r="G9648"/>
      <c r="H9648"/>
      <c r="I9648"/>
      <c r="J9648"/>
      <c r="K9648"/>
    </row>
    <row r="9649" spans="1:11" ht="15">
      <c r="A9649"/>
      <c r="B9649"/>
      <c r="C9649"/>
      <c r="D9649"/>
      <c r="E9649"/>
      <c r="F9649"/>
      <c r="G9649"/>
      <c r="H9649"/>
      <c r="I9649"/>
      <c r="J9649"/>
      <c r="K9649"/>
    </row>
    <row r="9650" spans="1:11" ht="15">
      <c r="A9650"/>
      <c r="B9650"/>
      <c r="C9650"/>
      <c r="D9650"/>
      <c r="E9650"/>
      <c r="F9650"/>
      <c r="G9650"/>
      <c r="H9650"/>
      <c r="I9650"/>
      <c r="J9650"/>
      <c r="K9650"/>
    </row>
    <row r="9651" spans="1:11" ht="15">
      <c r="A9651"/>
      <c r="B9651"/>
      <c r="C9651"/>
      <c r="D9651"/>
      <c r="E9651"/>
      <c r="F9651"/>
      <c r="G9651"/>
      <c r="H9651"/>
      <c r="I9651"/>
      <c r="J9651"/>
      <c r="K9651"/>
    </row>
    <row r="9652" spans="1:11" ht="15">
      <c r="A9652"/>
      <c r="B9652"/>
      <c r="C9652"/>
      <c r="D9652"/>
      <c r="E9652"/>
      <c r="F9652"/>
      <c r="G9652"/>
      <c r="H9652"/>
      <c r="I9652"/>
      <c r="J9652"/>
      <c r="K9652"/>
    </row>
    <row r="9653" spans="1:11" ht="15">
      <c r="A9653"/>
      <c r="B9653"/>
      <c r="C9653"/>
      <c r="D9653"/>
      <c r="E9653"/>
      <c r="F9653"/>
      <c r="G9653"/>
      <c r="H9653"/>
      <c r="I9653"/>
      <c r="J9653"/>
      <c r="K9653"/>
    </row>
    <row r="9654" spans="1:11" ht="15">
      <c r="A9654"/>
      <c r="B9654"/>
      <c r="C9654"/>
      <c r="D9654"/>
      <c r="E9654"/>
      <c r="F9654"/>
      <c r="G9654"/>
      <c r="H9654"/>
      <c r="I9654"/>
      <c r="J9654"/>
      <c r="K9654"/>
    </row>
    <row r="9655" spans="1:11" ht="15">
      <c r="A9655"/>
      <c r="B9655"/>
      <c r="C9655"/>
      <c r="D9655"/>
      <c r="E9655"/>
      <c r="F9655"/>
      <c r="G9655"/>
      <c r="H9655"/>
      <c r="I9655"/>
      <c r="J9655"/>
      <c r="K9655"/>
    </row>
    <row r="9656" spans="1:11" ht="15">
      <c r="A9656"/>
      <c r="B9656"/>
      <c r="C9656"/>
      <c r="D9656"/>
      <c r="E9656"/>
      <c r="F9656"/>
      <c r="G9656"/>
      <c r="H9656"/>
      <c r="I9656"/>
      <c r="J9656"/>
      <c r="K9656"/>
    </row>
    <row r="9657" spans="1:11" ht="15">
      <c r="A9657"/>
      <c r="B9657"/>
      <c r="C9657"/>
      <c r="D9657"/>
      <c r="E9657"/>
      <c r="F9657"/>
      <c r="G9657"/>
      <c r="H9657"/>
      <c r="I9657"/>
      <c r="J9657"/>
      <c r="K9657"/>
    </row>
    <row r="9658" spans="1:11" ht="15">
      <c r="A9658"/>
      <c r="B9658"/>
      <c r="C9658"/>
      <c r="D9658"/>
      <c r="E9658"/>
      <c r="F9658"/>
      <c r="G9658"/>
      <c r="H9658"/>
      <c r="I9658"/>
      <c r="J9658"/>
      <c r="K9658"/>
    </row>
    <row r="9659" spans="1:11" ht="15">
      <c r="A9659"/>
      <c r="B9659"/>
      <c r="C9659"/>
      <c r="D9659"/>
      <c r="E9659"/>
      <c r="F9659"/>
      <c r="G9659"/>
      <c r="H9659"/>
      <c r="I9659"/>
      <c r="J9659"/>
      <c r="K9659"/>
    </row>
    <row r="9660" spans="1:11" ht="15">
      <c r="A9660"/>
      <c r="B9660"/>
      <c r="C9660"/>
      <c r="D9660"/>
      <c r="E9660"/>
      <c r="F9660"/>
      <c r="G9660"/>
      <c r="H9660"/>
      <c r="I9660"/>
      <c r="J9660"/>
      <c r="K9660"/>
    </row>
    <row r="9661" spans="1:11" ht="15">
      <c r="A9661"/>
      <c r="B9661"/>
      <c r="C9661"/>
      <c r="D9661"/>
      <c r="E9661"/>
      <c r="F9661"/>
      <c r="G9661"/>
      <c r="H9661"/>
      <c r="I9661"/>
      <c r="J9661"/>
      <c r="K9661"/>
    </row>
    <row r="9662" spans="1:11" ht="15">
      <c r="A9662"/>
      <c r="B9662"/>
      <c r="C9662"/>
      <c r="D9662"/>
      <c r="E9662"/>
      <c r="F9662"/>
      <c r="G9662"/>
      <c r="H9662"/>
      <c r="I9662"/>
      <c r="J9662"/>
      <c r="K9662"/>
    </row>
    <row r="9663" spans="1:11" ht="15">
      <c r="A9663"/>
      <c r="B9663"/>
      <c r="C9663"/>
      <c r="D9663"/>
      <c r="E9663"/>
      <c r="F9663"/>
      <c r="G9663"/>
      <c r="H9663"/>
      <c r="I9663"/>
      <c r="J9663"/>
      <c r="K9663"/>
    </row>
    <row r="9664" spans="1:11" ht="15">
      <c r="A9664"/>
      <c r="B9664"/>
      <c r="C9664"/>
      <c r="D9664"/>
      <c r="E9664"/>
      <c r="F9664"/>
      <c r="G9664"/>
      <c r="H9664"/>
      <c r="I9664"/>
      <c r="J9664"/>
      <c r="K9664"/>
    </row>
    <row r="9665" spans="1:11" ht="15">
      <c r="A9665"/>
      <c r="B9665"/>
      <c r="C9665"/>
      <c r="D9665"/>
      <c r="E9665"/>
      <c r="F9665"/>
      <c r="G9665"/>
      <c r="H9665"/>
      <c r="I9665"/>
      <c r="J9665"/>
      <c r="K9665"/>
    </row>
    <row r="9666" spans="1:11" ht="15">
      <c r="A9666"/>
      <c r="B9666"/>
      <c r="C9666"/>
      <c r="D9666"/>
      <c r="E9666"/>
      <c r="F9666"/>
      <c r="G9666"/>
      <c r="H9666"/>
      <c r="I9666"/>
      <c r="J9666"/>
      <c r="K9666"/>
    </row>
    <row r="9667" spans="1:11" ht="15">
      <c r="A9667"/>
      <c r="B9667"/>
      <c r="C9667"/>
      <c r="D9667"/>
      <c r="E9667"/>
      <c r="F9667"/>
      <c r="G9667"/>
      <c r="H9667"/>
      <c r="I9667"/>
      <c r="J9667"/>
      <c r="K9667"/>
    </row>
    <row r="9668" spans="1:11" ht="15">
      <c r="A9668"/>
      <c r="B9668"/>
      <c r="C9668"/>
      <c r="D9668"/>
      <c r="E9668"/>
      <c r="F9668"/>
      <c r="G9668"/>
      <c r="H9668"/>
      <c r="I9668"/>
      <c r="J9668"/>
      <c r="K9668"/>
    </row>
    <row r="9669" spans="1:11" ht="15">
      <c r="A9669"/>
      <c r="B9669"/>
      <c r="C9669"/>
      <c r="D9669"/>
      <c r="E9669"/>
      <c r="F9669"/>
      <c r="G9669"/>
      <c r="H9669"/>
      <c r="I9669"/>
      <c r="J9669"/>
      <c r="K9669"/>
    </row>
    <row r="9670" spans="1:11" ht="15">
      <c r="A9670"/>
      <c r="B9670"/>
      <c r="C9670"/>
      <c r="D9670"/>
      <c r="E9670"/>
      <c r="F9670"/>
      <c r="G9670"/>
      <c r="H9670"/>
      <c r="I9670"/>
      <c r="J9670"/>
      <c r="K9670"/>
    </row>
    <row r="9671" spans="1:11" ht="15">
      <c r="A9671"/>
      <c r="B9671"/>
      <c r="C9671"/>
      <c r="D9671"/>
      <c r="E9671"/>
      <c r="F9671"/>
      <c r="G9671"/>
      <c r="H9671"/>
      <c r="I9671"/>
      <c r="J9671"/>
      <c r="K9671"/>
    </row>
    <row r="9672" spans="1:11" ht="15">
      <c r="A9672"/>
      <c r="B9672"/>
      <c r="C9672"/>
      <c r="D9672"/>
      <c r="E9672"/>
      <c r="F9672"/>
      <c r="G9672"/>
      <c r="H9672"/>
      <c r="I9672"/>
      <c r="J9672"/>
      <c r="K9672"/>
    </row>
    <row r="9673" spans="1:11" ht="15">
      <c r="A9673"/>
      <c r="B9673"/>
      <c r="C9673"/>
      <c r="D9673"/>
      <c r="E9673"/>
      <c r="F9673"/>
      <c r="G9673"/>
      <c r="H9673"/>
      <c r="I9673"/>
      <c r="J9673"/>
      <c r="K9673"/>
    </row>
    <row r="9674" spans="1:11" ht="15">
      <c r="A9674"/>
      <c r="B9674"/>
      <c r="C9674"/>
      <c r="D9674"/>
      <c r="E9674"/>
      <c r="F9674"/>
      <c r="G9674"/>
      <c r="H9674"/>
      <c r="I9674"/>
      <c r="J9674"/>
      <c r="K9674"/>
    </row>
    <row r="9675" spans="1:11" ht="15">
      <c r="A9675"/>
      <c r="B9675"/>
      <c r="C9675"/>
      <c r="D9675"/>
      <c r="E9675"/>
      <c r="F9675"/>
      <c r="G9675"/>
      <c r="H9675"/>
      <c r="I9675"/>
      <c r="J9675"/>
      <c r="K9675"/>
    </row>
    <row r="9676" spans="1:11" ht="15">
      <c r="A9676"/>
      <c r="B9676"/>
      <c r="C9676"/>
      <c r="D9676"/>
      <c r="E9676"/>
      <c r="F9676"/>
      <c r="G9676"/>
      <c r="H9676"/>
      <c r="I9676"/>
      <c r="J9676"/>
      <c r="K9676"/>
    </row>
    <row r="9677" spans="1:11" ht="15">
      <c r="A9677"/>
      <c r="B9677"/>
      <c r="C9677"/>
      <c r="D9677"/>
      <c r="E9677"/>
      <c r="F9677"/>
      <c r="G9677"/>
      <c r="H9677"/>
      <c r="I9677"/>
      <c r="J9677"/>
      <c r="K9677"/>
    </row>
    <row r="9678" spans="1:11" ht="15">
      <c r="A9678"/>
      <c r="B9678"/>
      <c r="C9678"/>
      <c r="D9678"/>
      <c r="E9678"/>
      <c r="F9678"/>
      <c r="G9678"/>
      <c r="H9678"/>
      <c r="I9678"/>
      <c r="J9678"/>
      <c r="K9678"/>
    </row>
    <row r="9679" spans="1:11" ht="15">
      <c r="A9679"/>
      <c r="B9679"/>
      <c r="C9679"/>
      <c r="D9679"/>
      <c r="E9679"/>
      <c r="F9679"/>
      <c r="G9679"/>
      <c r="H9679"/>
      <c r="I9679"/>
      <c r="J9679"/>
      <c r="K9679"/>
    </row>
    <row r="9680" spans="1:11" ht="15">
      <c r="A9680"/>
      <c r="B9680"/>
      <c r="C9680"/>
      <c r="D9680"/>
      <c r="E9680"/>
      <c r="F9680"/>
      <c r="G9680"/>
      <c r="H9680"/>
      <c r="I9680"/>
      <c r="J9680"/>
      <c r="K9680"/>
    </row>
    <row r="9681" spans="1:11" ht="15">
      <c r="A9681"/>
      <c r="B9681"/>
      <c r="C9681"/>
      <c r="D9681"/>
      <c r="E9681"/>
      <c r="F9681"/>
      <c r="G9681"/>
      <c r="H9681"/>
      <c r="I9681"/>
      <c r="J9681"/>
      <c r="K9681"/>
    </row>
    <row r="9682" spans="1:11" ht="15">
      <c r="A9682"/>
      <c r="B9682"/>
      <c r="C9682"/>
      <c r="D9682"/>
      <c r="E9682"/>
      <c r="F9682"/>
      <c r="G9682"/>
      <c r="H9682"/>
      <c r="I9682"/>
      <c r="J9682"/>
      <c r="K9682"/>
    </row>
    <row r="9683" spans="1:11" ht="15">
      <c r="A9683"/>
      <c r="B9683"/>
      <c r="C9683"/>
      <c r="D9683"/>
      <c r="E9683"/>
      <c r="F9683"/>
      <c r="G9683"/>
      <c r="H9683"/>
      <c r="I9683"/>
      <c r="J9683"/>
      <c r="K9683"/>
    </row>
    <row r="9684" spans="1:11" ht="15">
      <c r="A9684"/>
      <c r="B9684"/>
      <c r="C9684"/>
      <c r="D9684"/>
      <c r="E9684"/>
      <c r="F9684"/>
      <c r="G9684"/>
      <c r="H9684"/>
      <c r="I9684"/>
      <c r="J9684"/>
      <c r="K9684"/>
    </row>
    <row r="9685" spans="1:11" ht="15">
      <c r="A9685"/>
      <c r="B9685"/>
      <c r="C9685"/>
      <c r="D9685"/>
      <c r="E9685"/>
      <c r="F9685"/>
      <c r="G9685"/>
      <c r="H9685"/>
      <c r="I9685"/>
      <c r="J9685"/>
      <c r="K9685"/>
    </row>
    <row r="9686" spans="1:11" ht="15">
      <c r="A9686"/>
      <c r="B9686"/>
      <c r="C9686"/>
      <c r="D9686"/>
      <c r="E9686"/>
      <c r="F9686"/>
      <c r="G9686"/>
      <c r="H9686"/>
      <c r="I9686"/>
      <c r="J9686"/>
      <c r="K9686"/>
    </row>
    <row r="9687" spans="1:11" ht="15">
      <c r="A9687"/>
      <c r="B9687"/>
      <c r="C9687"/>
      <c r="D9687"/>
      <c r="E9687"/>
      <c r="F9687"/>
      <c r="G9687"/>
      <c r="H9687"/>
      <c r="I9687"/>
      <c r="J9687"/>
      <c r="K9687"/>
    </row>
    <row r="9688" spans="1:11" ht="15">
      <c r="A9688"/>
      <c r="B9688"/>
      <c r="C9688"/>
      <c r="D9688"/>
      <c r="E9688"/>
      <c r="F9688"/>
      <c r="G9688"/>
      <c r="H9688"/>
      <c r="I9688"/>
      <c r="J9688"/>
      <c r="K9688"/>
    </row>
    <row r="9689" spans="1:11" ht="15">
      <c r="A9689"/>
      <c r="B9689"/>
      <c r="C9689"/>
      <c r="D9689"/>
      <c r="E9689"/>
      <c r="F9689"/>
      <c r="G9689"/>
      <c r="H9689"/>
      <c r="I9689"/>
      <c r="J9689"/>
      <c r="K9689"/>
    </row>
    <row r="9690" spans="1:11" ht="15">
      <c r="A9690"/>
      <c r="B9690"/>
      <c r="C9690"/>
      <c r="D9690"/>
      <c r="E9690"/>
      <c r="F9690"/>
      <c r="G9690"/>
      <c r="H9690"/>
      <c r="I9690"/>
      <c r="J9690"/>
      <c r="K9690"/>
    </row>
    <row r="9691" spans="1:11" ht="15">
      <c r="A9691"/>
      <c r="B9691"/>
      <c r="C9691"/>
      <c r="D9691"/>
      <c r="E9691"/>
      <c r="F9691"/>
      <c r="G9691"/>
      <c r="H9691"/>
      <c r="I9691"/>
      <c r="J9691"/>
      <c r="K9691"/>
    </row>
    <row r="9692" spans="1:11" ht="15">
      <c r="A9692"/>
      <c r="B9692"/>
      <c r="C9692"/>
      <c r="D9692"/>
      <c r="E9692"/>
      <c r="F9692"/>
      <c r="G9692"/>
      <c r="H9692"/>
      <c r="I9692"/>
      <c r="J9692"/>
      <c r="K9692"/>
    </row>
    <row r="9693" spans="1:11" ht="15">
      <c r="A9693"/>
      <c r="B9693"/>
      <c r="C9693"/>
      <c r="D9693"/>
      <c r="E9693"/>
      <c r="F9693"/>
      <c r="G9693"/>
      <c r="H9693"/>
      <c r="I9693"/>
      <c r="J9693"/>
      <c r="K9693"/>
    </row>
    <row r="9694" spans="1:11" ht="15">
      <c r="A9694"/>
      <c r="B9694"/>
      <c r="C9694"/>
      <c r="D9694"/>
      <c r="E9694"/>
      <c r="F9694"/>
      <c r="G9694"/>
      <c r="H9694"/>
      <c r="I9694"/>
      <c r="J9694"/>
      <c r="K9694"/>
    </row>
    <row r="9695" spans="1:11" ht="15">
      <c r="A9695"/>
      <c r="B9695"/>
      <c r="C9695"/>
      <c r="D9695"/>
      <c r="E9695"/>
      <c r="F9695"/>
      <c r="G9695"/>
      <c r="H9695"/>
      <c r="I9695"/>
      <c r="J9695"/>
      <c r="K9695"/>
    </row>
    <row r="9696" spans="1:11" ht="15">
      <c r="A9696"/>
      <c r="B9696"/>
      <c r="C9696"/>
      <c r="D9696"/>
      <c r="E9696"/>
      <c r="F9696"/>
      <c r="G9696"/>
      <c r="H9696"/>
      <c r="I9696"/>
      <c r="J9696"/>
      <c r="K9696"/>
    </row>
    <row r="9697" spans="1:11" ht="15">
      <c r="A9697"/>
      <c r="B9697"/>
      <c r="C9697"/>
      <c r="D9697"/>
      <c r="E9697"/>
      <c r="F9697"/>
      <c r="G9697"/>
      <c r="H9697"/>
      <c r="I9697"/>
      <c r="J9697"/>
      <c r="K9697"/>
    </row>
    <row r="9698" spans="1:11" ht="15">
      <c r="A9698"/>
      <c r="B9698"/>
      <c r="C9698"/>
      <c r="D9698"/>
      <c r="E9698"/>
      <c r="F9698"/>
      <c r="G9698"/>
      <c r="H9698"/>
      <c r="I9698"/>
      <c r="J9698"/>
      <c r="K9698"/>
    </row>
    <row r="9699" spans="1:11" ht="15">
      <c r="A9699"/>
      <c r="B9699"/>
      <c r="C9699"/>
      <c r="D9699"/>
      <c r="E9699"/>
      <c r="F9699"/>
      <c r="G9699"/>
      <c r="H9699"/>
      <c r="I9699"/>
      <c r="J9699"/>
      <c r="K9699"/>
    </row>
    <row r="9700" spans="1:11" ht="15">
      <c r="A9700"/>
      <c r="B9700"/>
      <c r="C9700"/>
      <c r="D9700"/>
      <c r="E9700"/>
      <c r="F9700"/>
      <c r="G9700"/>
      <c r="H9700"/>
      <c r="I9700"/>
      <c r="J9700"/>
      <c r="K9700"/>
    </row>
    <row r="9701" spans="1:11" ht="15">
      <c r="A9701"/>
      <c r="B9701"/>
      <c r="C9701"/>
      <c r="D9701"/>
      <c r="E9701"/>
      <c r="F9701"/>
      <c r="G9701"/>
      <c r="H9701"/>
      <c r="I9701"/>
      <c r="J9701"/>
      <c r="K9701"/>
    </row>
    <row r="9702" spans="1:11" ht="15">
      <c r="A9702"/>
      <c r="B9702"/>
      <c r="C9702"/>
      <c r="D9702"/>
      <c r="E9702"/>
      <c r="F9702"/>
      <c r="G9702"/>
      <c r="H9702"/>
      <c r="I9702"/>
      <c r="J9702"/>
      <c r="K9702"/>
    </row>
    <row r="9703" spans="1:11" ht="15">
      <c r="A9703"/>
      <c r="B9703"/>
      <c r="C9703"/>
      <c r="D9703"/>
      <c r="E9703"/>
      <c r="F9703"/>
      <c r="G9703"/>
      <c r="H9703"/>
      <c r="I9703"/>
      <c r="J9703"/>
      <c r="K9703"/>
    </row>
    <row r="9704" spans="1:11" ht="15">
      <c r="A9704"/>
      <c r="B9704"/>
      <c r="C9704"/>
      <c r="D9704"/>
      <c r="E9704"/>
      <c r="F9704"/>
      <c r="G9704"/>
      <c r="H9704"/>
      <c r="I9704"/>
      <c r="J9704"/>
      <c r="K9704"/>
    </row>
    <row r="9705" spans="1:11" ht="15">
      <c r="A9705"/>
      <c r="B9705"/>
      <c r="C9705"/>
      <c r="D9705"/>
      <c r="E9705"/>
      <c r="F9705"/>
      <c r="G9705"/>
      <c r="H9705"/>
      <c r="I9705"/>
      <c r="J9705"/>
      <c r="K9705"/>
    </row>
    <row r="9706" spans="1:11" ht="15">
      <c r="A9706"/>
      <c r="B9706"/>
      <c r="C9706"/>
      <c r="D9706"/>
      <c r="E9706"/>
      <c r="F9706"/>
      <c r="G9706"/>
      <c r="H9706"/>
      <c r="I9706"/>
      <c r="J9706"/>
      <c r="K9706"/>
    </row>
    <row r="9707" spans="1:11" ht="15">
      <c r="A9707"/>
      <c r="B9707"/>
      <c r="C9707"/>
      <c r="D9707"/>
      <c r="E9707"/>
      <c r="F9707"/>
      <c r="G9707"/>
      <c r="H9707"/>
      <c r="I9707"/>
      <c r="J9707"/>
      <c r="K9707"/>
    </row>
    <row r="9708" spans="1:11" ht="15">
      <c r="A9708"/>
      <c r="B9708"/>
      <c r="C9708"/>
      <c r="D9708"/>
      <c r="E9708"/>
      <c r="F9708"/>
      <c r="G9708"/>
      <c r="H9708"/>
      <c r="I9708"/>
      <c r="J9708"/>
      <c r="K9708"/>
    </row>
    <row r="9709" spans="1:11" ht="15">
      <c r="A9709"/>
      <c r="B9709"/>
      <c r="C9709"/>
      <c r="D9709"/>
      <c r="E9709"/>
      <c r="F9709"/>
      <c r="G9709"/>
      <c r="H9709"/>
      <c r="I9709"/>
      <c r="J9709"/>
      <c r="K9709"/>
    </row>
    <row r="9710" spans="1:11" ht="15">
      <c r="A9710"/>
      <c r="B9710"/>
      <c r="C9710"/>
      <c r="D9710"/>
      <c r="E9710"/>
      <c r="F9710"/>
      <c r="G9710"/>
      <c r="H9710"/>
      <c r="I9710"/>
      <c r="J9710"/>
      <c r="K9710"/>
    </row>
    <row r="9711" spans="1:11" ht="15">
      <c r="A9711"/>
      <c r="B9711"/>
      <c r="C9711"/>
      <c r="D9711"/>
      <c r="E9711"/>
      <c r="F9711"/>
      <c r="G9711"/>
      <c r="H9711"/>
      <c r="I9711"/>
      <c r="J9711"/>
      <c r="K9711"/>
    </row>
    <row r="9712" spans="1:11" ht="15">
      <c r="A9712"/>
      <c r="B9712"/>
      <c r="C9712"/>
      <c r="D9712"/>
      <c r="E9712"/>
      <c r="F9712"/>
      <c r="G9712"/>
      <c r="H9712"/>
      <c r="I9712"/>
      <c r="J9712"/>
      <c r="K9712"/>
    </row>
    <row r="9713" spans="1:11" ht="15">
      <c r="A9713"/>
      <c r="B9713"/>
      <c r="C9713"/>
      <c r="D9713"/>
      <c r="E9713"/>
      <c r="F9713"/>
      <c r="G9713"/>
      <c r="H9713"/>
      <c r="I9713"/>
      <c r="J9713"/>
      <c r="K9713"/>
    </row>
    <row r="9714" spans="1:11" ht="15">
      <c r="A9714"/>
      <c r="B9714"/>
      <c r="C9714"/>
      <c r="D9714"/>
      <c r="E9714"/>
      <c r="F9714"/>
      <c r="G9714"/>
      <c r="H9714"/>
      <c r="I9714"/>
      <c r="J9714"/>
      <c r="K9714"/>
    </row>
    <row r="9715" spans="1:11" ht="15">
      <c r="A9715"/>
      <c r="B9715"/>
      <c r="C9715"/>
      <c r="D9715"/>
      <c r="E9715"/>
      <c r="F9715"/>
      <c r="G9715"/>
      <c r="H9715"/>
      <c r="I9715"/>
      <c r="J9715"/>
      <c r="K9715"/>
    </row>
    <row r="9716" spans="1:11" ht="15">
      <c r="A9716"/>
      <c r="B9716"/>
      <c r="C9716"/>
      <c r="D9716"/>
      <c r="E9716"/>
      <c r="F9716"/>
      <c r="G9716"/>
      <c r="H9716"/>
      <c r="I9716"/>
      <c r="J9716"/>
      <c r="K9716"/>
    </row>
    <row r="9717" spans="1:11" ht="15">
      <c r="A9717"/>
      <c r="B9717"/>
      <c r="C9717"/>
      <c r="D9717"/>
      <c r="E9717"/>
      <c r="F9717"/>
      <c r="G9717"/>
      <c r="H9717"/>
      <c r="I9717"/>
      <c r="J9717"/>
      <c r="K9717"/>
    </row>
    <row r="9718" spans="1:11" ht="15">
      <c r="A9718"/>
      <c r="B9718"/>
      <c r="C9718"/>
      <c r="D9718"/>
      <c r="E9718"/>
      <c r="F9718"/>
      <c r="G9718"/>
      <c r="H9718"/>
      <c r="I9718"/>
      <c r="J9718"/>
      <c r="K9718"/>
    </row>
    <row r="9719" spans="1:11" ht="15">
      <c r="A9719"/>
      <c r="B9719"/>
      <c r="C9719"/>
      <c r="D9719"/>
      <c r="E9719"/>
      <c r="F9719"/>
      <c r="G9719"/>
      <c r="H9719"/>
      <c r="I9719"/>
      <c r="J9719"/>
      <c r="K9719"/>
    </row>
    <row r="9720" spans="1:11" ht="15">
      <c r="A9720"/>
      <c r="B9720"/>
      <c r="C9720"/>
      <c r="D9720"/>
      <c r="E9720"/>
      <c r="F9720"/>
      <c r="G9720"/>
      <c r="H9720"/>
      <c r="I9720"/>
      <c r="J9720"/>
      <c r="K9720"/>
    </row>
    <row r="9721" spans="1:11" ht="15">
      <c r="A9721"/>
      <c r="B9721"/>
      <c r="C9721"/>
      <c r="D9721"/>
      <c r="E9721"/>
      <c r="F9721"/>
      <c r="G9721"/>
      <c r="H9721"/>
      <c r="I9721"/>
      <c r="J9721"/>
      <c r="K9721"/>
    </row>
    <row r="9722" spans="1:11" ht="15">
      <c r="A9722"/>
      <c r="B9722"/>
      <c r="C9722"/>
      <c r="D9722"/>
      <c r="E9722"/>
      <c r="F9722"/>
      <c r="G9722"/>
      <c r="H9722"/>
      <c r="I9722"/>
      <c r="J9722"/>
      <c r="K9722"/>
    </row>
    <row r="9723" spans="1:11" ht="15">
      <c r="A9723"/>
      <c r="B9723"/>
      <c r="C9723"/>
      <c r="D9723"/>
      <c r="E9723"/>
      <c r="F9723"/>
      <c r="G9723"/>
      <c r="H9723"/>
      <c r="I9723"/>
      <c r="J9723"/>
      <c r="K9723"/>
    </row>
    <row r="9724" spans="1:11" ht="15">
      <c r="A9724"/>
      <c r="B9724"/>
      <c r="C9724"/>
      <c r="D9724"/>
      <c r="E9724"/>
      <c r="F9724"/>
      <c r="G9724"/>
      <c r="H9724"/>
      <c r="I9724"/>
      <c r="J9724"/>
      <c r="K9724"/>
    </row>
    <row r="9725" spans="1:11" ht="15">
      <c r="A9725"/>
      <c r="B9725"/>
      <c r="C9725"/>
      <c r="D9725"/>
      <c r="E9725"/>
      <c r="F9725"/>
      <c r="G9725"/>
      <c r="H9725"/>
      <c r="I9725"/>
      <c r="J9725"/>
      <c r="K9725"/>
    </row>
    <row r="9726" spans="1:11" ht="15">
      <c r="A9726"/>
      <c r="B9726"/>
      <c r="C9726"/>
      <c r="D9726"/>
      <c r="E9726"/>
      <c r="F9726"/>
      <c r="G9726"/>
      <c r="H9726"/>
      <c r="I9726"/>
      <c r="J9726"/>
      <c r="K9726"/>
    </row>
    <row r="9727" spans="1:11" ht="15">
      <c r="A9727"/>
      <c r="B9727"/>
      <c r="C9727"/>
      <c r="D9727"/>
      <c r="E9727"/>
      <c r="F9727"/>
      <c r="G9727"/>
      <c r="H9727"/>
      <c r="I9727"/>
      <c r="J9727"/>
      <c r="K9727"/>
    </row>
    <row r="9728" spans="1:11" ht="15">
      <c r="A9728"/>
      <c r="B9728"/>
      <c r="C9728"/>
      <c r="D9728"/>
      <c r="E9728"/>
      <c r="F9728"/>
      <c r="G9728"/>
      <c r="H9728"/>
      <c r="I9728"/>
      <c r="J9728"/>
      <c r="K9728"/>
    </row>
    <row r="9729" spans="1:11" ht="15">
      <c r="A9729"/>
      <c r="B9729"/>
      <c r="C9729"/>
      <c r="D9729"/>
      <c r="E9729"/>
      <c r="F9729"/>
      <c r="G9729"/>
      <c r="H9729"/>
      <c r="I9729"/>
      <c r="J9729"/>
      <c r="K9729"/>
    </row>
    <row r="9730" spans="1:11" ht="15">
      <c r="A9730"/>
      <c r="B9730"/>
      <c r="C9730"/>
      <c r="D9730"/>
      <c r="E9730"/>
      <c r="F9730"/>
      <c r="G9730"/>
      <c r="H9730"/>
      <c r="I9730"/>
      <c r="J9730"/>
      <c r="K9730"/>
    </row>
    <row r="9731" spans="1:11" ht="15">
      <c r="A9731"/>
      <c r="B9731"/>
      <c r="C9731"/>
      <c r="D9731"/>
      <c r="E9731"/>
      <c r="F9731"/>
      <c r="G9731"/>
      <c r="H9731"/>
      <c r="I9731"/>
      <c r="J9731"/>
      <c r="K9731"/>
    </row>
    <row r="9732" spans="1:11" ht="15">
      <c r="A9732"/>
      <c r="B9732"/>
      <c r="C9732"/>
      <c r="D9732"/>
      <c r="E9732"/>
      <c r="F9732"/>
      <c r="G9732"/>
      <c r="H9732"/>
      <c r="I9732"/>
      <c r="J9732"/>
      <c r="K9732"/>
    </row>
    <row r="9733" spans="1:11" ht="15">
      <c r="A9733"/>
      <c r="B9733"/>
      <c r="C9733"/>
      <c r="D9733"/>
      <c r="E9733"/>
      <c r="F9733"/>
      <c r="G9733"/>
      <c r="H9733"/>
      <c r="I9733"/>
      <c r="J9733"/>
      <c r="K9733"/>
    </row>
    <row r="9734" spans="1:11" ht="15">
      <c r="A9734"/>
      <c r="B9734"/>
      <c r="C9734"/>
      <c r="D9734"/>
      <c r="E9734"/>
      <c r="F9734"/>
      <c r="G9734"/>
      <c r="H9734"/>
      <c r="I9734"/>
      <c r="J9734"/>
      <c r="K9734"/>
    </row>
    <row r="9735" spans="1:11" ht="15">
      <c r="A9735"/>
      <c r="B9735"/>
      <c r="C9735"/>
      <c r="D9735"/>
      <c r="E9735"/>
      <c r="F9735"/>
      <c r="G9735"/>
      <c r="H9735"/>
      <c r="I9735"/>
      <c r="J9735"/>
      <c r="K9735"/>
    </row>
    <row r="9736" spans="1:11" ht="15">
      <c r="A9736"/>
      <c r="B9736"/>
      <c r="C9736"/>
      <c r="D9736"/>
      <c r="E9736"/>
      <c r="F9736"/>
      <c r="G9736"/>
      <c r="H9736"/>
      <c r="I9736"/>
      <c r="J9736"/>
      <c r="K9736"/>
    </row>
    <row r="9737" spans="1:11" ht="15">
      <c r="A9737"/>
      <c r="B9737"/>
      <c r="C9737"/>
      <c r="D9737"/>
      <c r="E9737"/>
      <c r="F9737"/>
      <c r="G9737"/>
      <c r="H9737"/>
      <c r="I9737"/>
      <c r="J9737"/>
      <c r="K9737"/>
    </row>
    <row r="9738" spans="1:11" ht="15">
      <c r="A9738"/>
      <c r="B9738"/>
      <c r="C9738"/>
      <c r="D9738"/>
      <c r="E9738"/>
      <c r="F9738"/>
      <c r="G9738"/>
      <c r="H9738"/>
      <c r="I9738"/>
      <c r="J9738"/>
      <c r="K9738"/>
    </row>
    <row r="9739" spans="1:11" ht="15">
      <c r="A9739"/>
      <c r="B9739"/>
      <c r="C9739"/>
      <c r="D9739"/>
      <c r="E9739"/>
      <c r="F9739"/>
      <c r="G9739"/>
      <c r="H9739"/>
      <c r="I9739"/>
      <c r="J9739"/>
      <c r="K9739"/>
    </row>
    <row r="9740" spans="1:11" ht="15">
      <c r="A9740"/>
      <c r="B9740"/>
      <c r="C9740"/>
      <c r="D9740"/>
      <c r="E9740"/>
      <c r="F9740"/>
      <c r="G9740"/>
      <c r="H9740"/>
      <c r="I9740"/>
      <c r="J9740"/>
      <c r="K9740"/>
    </row>
    <row r="9741" spans="1:11" ht="15">
      <c r="A9741"/>
      <c r="B9741"/>
      <c r="C9741"/>
      <c r="D9741"/>
      <c r="E9741"/>
      <c r="F9741"/>
      <c r="G9741"/>
      <c r="H9741"/>
      <c r="I9741"/>
      <c r="J9741"/>
      <c r="K9741"/>
    </row>
    <row r="9742" spans="1:11" ht="15">
      <c r="A9742"/>
      <c r="B9742"/>
      <c r="C9742"/>
      <c r="D9742"/>
      <c r="E9742"/>
      <c r="F9742"/>
      <c r="G9742"/>
      <c r="H9742"/>
      <c r="I9742"/>
      <c r="J9742"/>
      <c r="K9742"/>
    </row>
    <row r="9743" spans="1:11" ht="15">
      <c r="A9743"/>
      <c r="B9743"/>
      <c r="C9743"/>
      <c r="D9743"/>
      <c r="E9743"/>
      <c r="F9743"/>
      <c r="G9743"/>
      <c r="H9743"/>
      <c r="I9743"/>
      <c r="J9743"/>
      <c r="K9743"/>
    </row>
    <row r="9744" spans="1:11" ht="15">
      <c r="A9744"/>
      <c r="B9744"/>
      <c r="C9744"/>
      <c r="D9744"/>
      <c r="E9744"/>
      <c r="F9744"/>
      <c r="G9744"/>
      <c r="H9744"/>
      <c r="I9744"/>
      <c r="J9744"/>
      <c r="K9744"/>
    </row>
    <row r="9745" spans="1:11" ht="15">
      <c r="A9745"/>
      <c r="B9745"/>
      <c r="C9745"/>
      <c r="D9745"/>
      <c r="E9745"/>
      <c r="F9745"/>
      <c r="G9745"/>
      <c r="H9745"/>
      <c r="I9745"/>
      <c r="J9745"/>
      <c r="K9745"/>
    </row>
    <row r="9746" spans="1:11" ht="15">
      <c r="A9746"/>
      <c r="B9746"/>
      <c r="C9746"/>
      <c r="D9746"/>
      <c r="E9746"/>
      <c r="F9746"/>
      <c r="G9746"/>
      <c r="H9746"/>
      <c r="I9746"/>
      <c r="J9746"/>
      <c r="K9746"/>
    </row>
    <row r="9747" spans="1:11" ht="15">
      <c r="A9747"/>
      <c r="B9747"/>
      <c r="C9747"/>
      <c r="D9747"/>
      <c r="E9747"/>
      <c r="F9747"/>
      <c r="G9747"/>
      <c r="H9747"/>
      <c r="I9747"/>
      <c r="J9747"/>
      <c r="K9747"/>
    </row>
    <row r="9748" spans="1:11" ht="15">
      <c r="A9748"/>
      <c r="B9748"/>
      <c r="C9748"/>
      <c r="D9748"/>
      <c r="E9748"/>
      <c r="F9748"/>
      <c r="G9748"/>
      <c r="H9748"/>
      <c r="I9748"/>
      <c r="J9748"/>
      <c r="K9748"/>
    </row>
    <row r="9749" spans="1:11" ht="15">
      <c r="A9749"/>
      <c r="B9749"/>
      <c r="C9749"/>
      <c r="D9749"/>
      <c r="E9749"/>
      <c r="F9749"/>
      <c r="G9749"/>
      <c r="H9749"/>
      <c r="I9749"/>
      <c r="J9749"/>
      <c r="K9749"/>
    </row>
    <row r="9750" spans="1:11" ht="15">
      <c r="A9750"/>
      <c r="B9750"/>
      <c r="C9750"/>
      <c r="D9750"/>
      <c r="E9750"/>
      <c r="F9750"/>
      <c r="G9750"/>
      <c r="H9750"/>
      <c r="I9750"/>
      <c r="J9750"/>
      <c r="K9750"/>
    </row>
    <row r="9751" spans="1:11" ht="15">
      <c r="A9751"/>
      <c r="B9751"/>
      <c r="C9751"/>
      <c r="D9751"/>
      <c r="E9751"/>
      <c r="F9751"/>
      <c r="G9751"/>
      <c r="H9751"/>
      <c r="I9751"/>
      <c r="J9751"/>
      <c r="K9751"/>
    </row>
    <row r="9752" spans="1:11" ht="15">
      <c r="A9752"/>
      <c r="B9752"/>
      <c r="C9752"/>
      <c r="D9752"/>
      <c r="E9752"/>
      <c r="F9752"/>
      <c r="G9752"/>
      <c r="H9752"/>
      <c r="I9752"/>
      <c r="J9752"/>
      <c r="K9752"/>
    </row>
    <row r="9753" spans="1:11" ht="15">
      <c r="A9753"/>
      <c r="B9753"/>
      <c r="C9753"/>
      <c r="D9753"/>
      <c r="E9753"/>
      <c r="F9753"/>
      <c r="G9753"/>
      <c r="H9753"/>
      <c r="I9753"/>
      <c r="J9753"/>
      <c r="K9753"/>
    </row>
    <row r="9754" spans="1:11" ht="15">
      <c r="A9754"/>
      <c r="B9754"/>
      <c r="C9754"/>
      <c r="D9754"/>
      <c r="E9754"/>
      <c r="F9754"/>
      <c r="G9754"/>
      <c r="H9754"/>
      <c r="I9754"/>
      <c r="J9754"/>
      <c r="K9754"/>
    </row>
    <row r="9755" spans="1:11" ht="15">
      <c r="A9755"/>
      <c r="B9755"/>
      <c r="C9755"/>
      <c r="D9755"/>
      <c r="E9755"/>
      <c r="F9755"/>
      <c r="G9755"/>
      <c r="H9755"/>
      <c r="I9755"/>
      <c r="J9755"/>
      <c r="K9755"/>
    </row>
    <row r="9756" spans="1:11" ht="15">
      <c r="A9756"/>
      <c r="B9756"/>
      <c r="C9756"/>
      <c r="D9756"/>
      <c r="E9756"/>
      <c r="F9756"/>
      <c r="G9756"/>
      <c r="H9756"/>
      <c r="I9756"/>
      <c r="J9756"/>
      <c r="K9756"/>
    </row>
    <row r="9757" spans="1:11" ht="15">
      <c r="A9757"/>
      <c r="B9757"/>
      <c r="C9757"/>
      <c r="D9757"/>
      <c r="E9757"/>
      <c r="F9757"/>
      <c r="G9757"/>
      <c r="H9757"/>
      <c r="I9757"/>
      <c r="J9757"/>
      <c r="K9757"/>
    </row>
    <row r="9758" spans="1:11" ht="15">
      <c r="A9758"/>
      <c r="B9758"/>
      <c r="C9758"/>
      <c r="D9758"/>
      <c r="E9758"/>
      <c r="F9758"/>
      <c r="G9758"/>
      <c r="H9758"/>
      <c r="I9758"/>
      <c r="J9758"/>
      <c r="K9758"/>
    </row>
    <row r="9759" spans="1:11" ht="15">
      <c r="A9759"/>
      <c r="B9759"/>
      <c r="C9759"/>
      <c r="D9759"/>
      <c r="E9759"/>
      <c r="F9759"/>
      <c r="G9759"/>
      <c r="H9759"/>
      <c r="I9759"/>
      <c r="J9759"/>
      <c r="K9759"/>
    </row>
    <row r="9760" spans="1:11" ht="15">
      <c r="A9760"/>
      <c r="B9760"/>
      <c r="C9760"/>
      <c r="D9760"/>
      <c r="E9760"/>
      <c r="F9760"/>
      <c r="G9760"/>
      <c r="H9760"/>
      <c r="I9760"/>
      <c r="J9760"/>
      <c r="K9760"/>
    </row>
    <row r="9761" spans="1:11" ht="15">
      <c r="A9761"/>
      <c r="B9761"/>
      <c r="C9761"/>
      <c r="D9761"/>
      <c r="E9761"/>
      <c r="F9761"/>
      <c r="G9761"/>
      <c r="H9761"/>
      <c r="I9761"/>
      <c r="J9761"/>
      <c r="K9761"/>
    </row>
    <row r="9762" spans="1:11" ht="15">
      <c r="A9762"/>
      <c r="B9762"/>
      <c r="C9762"/>
      <c r="D9762"/>
      <c r="E9762"/>
      <c r="F9762"/>
      <c r="G9762"/>
      <c r="H9762"/>
      <c r="I9762"/>
      <c r="J9762"/>
      <c r="K9762"/>
    </row>
    <row r="9763" spans="1:11" ht="15">
      <c r="A9763"/>
      <c r="B9763"/>
      <c r="C9763"/>
      <c r="D9763"/>
      <c r="E9763"/>
      <c r="F9763"/>
      <c r="G9763"/>
      <c r="H9763"/>
      <c r="I9763"/>
      <c r="J9763"/>
      <c r="K9763"/>
    </row>
    <row r="9764" spans="1:11" ht="15">
      <c r="A9764"/>
      <c r="B9764"/>
      <c r="C9764"/>
      <c r="D9764"/>
      <c r="E9764"/>
      <c r="F9764"/>
      <c r="G9764"/>
      <c r="H9764"/>
      <c r="I9764"/>
      <c r="J9764"/>
      <c r="K9764"/>
    </row>
    <row r="9765" spans="1:11" ht="15">
      <c r="A9765"/>
      <c r="B9765"/>
      <c r="C9765"/>
      <c r="D9765"/>
      <c r="E9765"/>
      <c r="F9765"/>
      <c r="G9765"/>
      <c r="H9765"/>
      <c r="I9765"/>
      <c r="J9765"/>
      <c r="K9765"/>
    </row>
    <row r="9766" spans="1:11" ht="15">
      <c r="A9766"/>
      <c r="B9766"/>
      <c r="C9766"/>
      <c r="D9766"/>
      <c r="E9766"/>
      <c r="F9766"/>
      <c r="G9766"/>
      <c r="H9766"/>
      <c r="I9766"/>
      <c r="J9766"/>
      <c r="K9766"/>
    </row>
    <row r="9767" spans="1:11" ht="15">
      <c r="A9767"/>
      <c r="B9767"/>
      <c r="C9767"/>
      <c r="D9767"/>
      <c r="E9767"/>
      <c r="F9767"/>
      <c r="G9767"/>
      <c r="H9767"/>
      <c r="I9767"/>
      <c r="J9767"/>
      <c r="K9767"/>
    </row>
    <row r="9768" spans="1:11" ht="15">
      <c r="A9768"/>
      <c r="B9768"/>
      <c r="C9768"/>
      <c r="D9768"/>
      <c r="E9768"/>
      <c r="F9768"/>
      <c r="G9768"/>
      <c r="H9768"/>
      <c r="I9768"/>
      <c r="J9768"/>
      <c r="K9768"/>
    </row>
    <row r="9769" spans="1:11" ht="15">
      <c r="A9769"/>
      <c r="B9769"/>
      <c r="C9769"/>
      <c r="D9769"/>
      <c r="E9769"/>
      <c r="F9769"/>
      <c r="G9769"/>
      <c r="H9769"/>
      <c r="I9769"/>
      <c r="J9769"/>
      <c r="K9769"/>
    </row>
    <row r="9770" spans="1:11" ht="15">
      <c r="A9770"/>
      <c r="B9770"/>
      <c r="C9770"/>
      <c r="D9770"/>
      <c r="E9770"/>
      <c r="F9770"/>
      <c r="G9770"/>
      <c r="H9770"/>
      <c r="I9770"/>
      <c r="J9770"/>
      <c r="K9770"/>
    </row>
    <row r="9771" spans="1:11" ht="15">
      <c r="A9771"/>
      <c r="B9771"/>
      <c r="C9771"/>
      <c r="D9771"/>
      <c r="E9771"/>
      <c r="F9771"/>
      <c r="G9771"/>
      <c r="H9771"/>
      <c r="I9771"/>
      <c r="J9771"/>
      <c r="K9771"/>
    </row>
    <row r="9772" spans="1:11" ht="15">
      <c r="A9772"/>
      <c r="B9772"/>
      <c r="C9772"/>
      <c r="D9772"/>
      <c r="E9772"/>
      <c r="F9772"/>
      <c r="G9772"/>
      <c r="H9772"/>
      <c r="I9772"/>
      <c r="J9772"/>
      <c r="K9772"/>
    </row>
    <row r="9773" spans="1:11" ht="15">
      <c r="A9773"/>
      <c r="B9773"/>
      <c r="C9773"/>
      <c r="D9773"/>
      <c r="E9773"/>
      <c r="F9773"/>
      <c r="G9773"/>
      <c r="H9773"/>
      <c r="I9773"/>
      <c r="J9773"/>
      <c r="K9773"/>
    </row>
    <row r="9774" spans="1:11" ht="15">
      <c r="A9774"/>
      <c r="B9774"/>
      <c r="C9774"/>
      <c r="D9774"/>
      <c r="E9774"/>
      <c r="F9774"/>
      <c r="G9774"/>
      <c r="H9774"/>
      <c r="I9774"/>
      <c r="J9774"/>
      <c r="K9774"/>
    </row>
    <row r="9775" spans="1:11" ht="15">
      <c r="A9775"/>
      <c r="B9775"/>
      <c r="C9775"/>
      <c r="D9775"/>
      <c r="E9775"/>
      <c r="F9775"/>
      <c r="G9775"/>
      <c r="H9775"/>
      <c r="I9775"/>
      <c r="J9775"/>
      <c r="K9775"/>
    </row>
    <row r="9776" spans="1:11" ht="15">
      <c r="A9776"/>
      <c r="B9776"/>
      <c r="C9776"/>
      <c r="D9776"/>
      <c r="E9776"/>
      <c r="F9776"/>
      <c r="G9776"/>
      <c r="H9776"/>
      <c r="I9776"/>
      <c r="J9776"/>
      <c r="K9776"/>
    </row>
    <row r="9777" spans="1:11" ht="15">
      <c r="A9777"/>
      <c r="B9777"/>
      <c r="C9777"/>
      <c r="D9777"/>
      <c r="E9777"/>
      <c r="F9777"/>
      <c r="G9777"/>
      <c r="H9777"/>
      <c r="I9777"/>
      <c r="J9777"/>
      <c r="K9777"/>
    </row>
    <row r="9778" spans="1:11" ht="15">
      <c r="A9778"/>
      <c r="B9778"/>
      <c r="C9778"/>
      <c r="D9778"/>
      <c r="E9778"/>
      <c r="F9778"/>
      <c r="G9778"/>
      <c r="H9778"/>
      <c r="I9778"/>
      <c r="J9778"/>
      <c r="K9778"/>
    </row>
    <row r="9779" spans="1:11" ht="15">
      <c r="A9779"/>
      <c r="B9779"/>
      <c r="C9779"/>
      <c r="D9779"/>
      <c r="E9779"/>
      <c r="F9779"/>
      <c r="G9779"/>
      <c r="H9779"/>
      <c r="I9779"/>
      <c r="J9779"/>
      <c r="K9779"/>
    </row>
    <row r="9780" spans="1:11" ht="15">
      <c r="A9780"/>
      <c r="B9780"/>
      <c r="C9780"/>
      <c r="D9780"/>
      <c r="E9780"/>
      <c r="F9780"/>
      <c r="G9780"/>
      <c r="H9780"/>
      <c r="I9780"/>
      <c r="J9780"/>
      <c r="K9780"/>
    </row>
    <row r="9781" spans="1:11" ht="15">
      <c r="A9781"/>
      <c r="B9781"/>
      <c r="C9781"/>
      <c r="D9781"/>
      <c r="E9781"/>
      <c r="F9781"/>
      <c r="G9781"/>
      <c r="H9781"/>
      <c r="I9781"/>
      <c r="J9781"/>
      <c r="K9781"/>
    </row>
    <row r="9782" spans="1:11" ht="15">
      <c r="A9782"/>
      <c r="B9782"/>
      <c r="C9782"/>
      <c r="D9782"/>
      <c r="E9782"/>
      <c r="F9782"/>
      <c r="G9782"/>
      <c r="H9782"/>
      <c r="I9782"/>
      <c r="J9782"/>
      <c r="K9782"/>
    </row>
    <row r="9783" spans="1:11" ht="15">
      <c r="A9783"/>
      <c r="B9783"/>
      <c r="C9783"/>
      <c r="D9783"/>
      <c r="E9783"/>
      <c r="F9783"/>
      <c r="G9783"/>
      <c r="H9783"/>
      <c r="I9783"/>
      <c r="J9783"/>
      <c r="K9783"/>
    </row>
    <row r="9784" spans="1:11" ht="15">
      <c r="A9784"/>
      <c r="B9784"/>
      <c r="C9784"/>
      <c r="D9784"/>
      <c r="E9784"/>
      <c r="F9784"/>
      <c r="G9784"/>
      <c r="H9784"/>
      <c r="I9784"/>
      <c r="J9784"/>
      <c r="K9784"/>
    </row>
    <row r="9785" spans="1:11" ht="15">
      <c r="A9785"/>
      <c r="B9785"/>
      <c r="C9785"/>
      <c r="D9785"/>
      <c r="E9785"/>
      <c r="F9785"/>
      <c r="G9785"/>
      <c r="H9785"/>
      <c r="I9785"/>
      <c r="J9785"/>
      <c r="K9785"/>
    </row>
    <row r="9786" spans="1:11" ht="15">
      <c r="A9786"/>
      <c r="B9786"/>
      <c r="C9786"/>
      <c r="D9786"/>
      <c r="E9786"/>
      <c r="F9786"/>
      <c r="G9786"/>
      <c r="H9786"/>
      <c r="I9786"/>
      <c r="J9786"/>
      <c r="K9786"/>
    </row>
    <row r="9787" spans="1:11" ht="15">
      <c r="A9787"/>
      <c r="B9787"/>
      <c r="C9787"/>
      <c r="D9787"/>
      <c r="E9787"/>
      <c r="F9787"/>
      <c r="G9787"/>
      <c r="H9787"/>
      <c r="I9787"/>
      <c r="J9787"/>
      <c r="K9787"/>
    </row>
    <row r="9788" spans="1:11" ht="15">
      <c r="A9788"/>
      <c r="B9788"/>
      <c r="C9788"/>
      <c r="D9788"/>
      <c r="E9788"/>
      <c r="F9788"/>
      <c r="G9788"/>
      <c r="H9788"/>
      <c r="I9788"/>
      <c r="J9788"/>
      <c r="K9788"/>
    </row>
    <row r="9789" spans="1:11" ht="15">
      <c r="A9789"/>
      <c r="B9789"/>
      <c r="C9789"/>
      <c r="D9789"/>
      <c r="E9789"/>
      <c r="F9789"/>
      <c r="G9789"/>
      <c r="H9789"/>
      <c r="I9789"/>
      <c r="J9789"/>
      <c r="K9789"/>
    </row>
    <row r="9790" spans="1:11" ht="15">
      <c r="A9790"/>
      <c r="B9790"/>
      <c r="C9790"/>
      <c r="D9790"/>
      <c r="E9790"/>
      <c r="F9790"/>
      <c r="G9790"/>
      <c r="H9790"/>
      <c r="I9790"/>
      <c r="J9790"/>
      <c r="K9790"/>
    </row>
    <row r="9791" spans="1:11" ht="15">
      <c r="A9791"/>
      <c r="B9791"/>
      <c r="C9791"/>
      <c r="D9791"/>
      <c r="E9791"/>
      <c r="F9791"/>
      <c r="G9791"/>
      <c r="H9791"/>
      <c r="I9791"/>
      <c r="J9791"/>
      <c r="K9791"/>
    </row>
    <row r="9792" spans="1:11" ht="15">
      <c r="A9792"/>
      <c r="B9792"/>
      <c r="C9792"/>
      <c r="D9792"/>
      <c r="E9792"/>
      <c r="F9792"/>
      <c r="G9792"/>
      <c r="H9792"/>
      <c r="I9792"/>
      <c r="J9792"/>
      <c r="K9792"/>
    </row>
    <row r="9793" spans="1:11" ht="15">
      <c r="A9793"/>
      <c r="B9793"/>
      <c r="C9793"/>
      <c r="D9793"/>
      <c r="E9793"/>
      <c r="F9793"/>
      <c r="G9793"/>
      <c r="H9793"/>
      <c r="I9793"/>
      <c r="J9793"/>
      <c r="K9793"/>
    </row>
    <row r="9794" spans="1:11" ht="15">
      <c r="A9794"/>
      <c r="B9794"/>
      <c r="C9794"/>
      <c r="D9794"/>
      <c r="E9794"/>
      <c r="F9794"/>
      <c r="G9794"/>
      <c r="H9794"/>
      <c r="I9794"/>
      <c r="J9794"/>
      <c r="K9794"/>
    </row>
    <row r="9795" spans="1:11" ht="15">
      <c r="A9795"/>
      <c r="B9795"/>
      <c r="C9795"/>
      <c r="D9795"/>
      <c r="E9795"/>
      <c r="F9795"/>
      <c r="G9795"/>
      <c r="H9795"/>
      <c r="I9795"/>
      <c r="J9795"/>
      <c r="K9795"/>
    </row>
    <row r="9796" spans="1:11" ht="15">
      <c r="A9796"/>
      <c r="B9796"/>
      <c r="C9796"/>
      <c r="D9796"/>
      <c r="E9796"/>
      <c r="F9796"/>
      <c r="G9796"/>
      <c r="H9796"/>
      <c r="I9796"/>
      <c r="J9796"/>
      <c r="K9796"/>
    </row>
    <row r="9797" spans="1:11" ht="15">
      <c r="A9797"/>
      <c r="B9797"/>
      <c r="C9797"/>
      <c r="D9797"/>
      <c r="E9797"/>
      <c r="F9797"/>
      <c r="G9797"/>
      <c r="H9797"/>
      <c r="I9797"/>
      <c r="J9797"/>
      <c r="K9797"/>
    </row>
    <row r="9798" spans="1:11" ht="15">
      <c r="A9798"/>
      <c r="B9798"/>
      <c r="C9798"/>
      <c r="D9798"/>
      <c r="E9798"/>
      <c r="F9798"/>
      <c r="G9798"/>
      <c r="H9798"/>
      <c r="I9798"/>
      <c r="J9798"/>
      <c r="K9798"/>
    </row>
    <row r="9799" spans="1:11" ht="15">
      <c r="A9799"/>
      <c r="B9799"/>
      <c r="C9799"/>
      <c r="D9799"/>
      <c r="E9799"/>
      <c r="F9799"/>
      <c r="G9799"/>
      <c r="H9799"/>
      <c r="I9799"/>
      <c r="J9799"/>
      <c r="K9799"/>
    </row>
    <row r="9800" spans="1:11" ht="15">
      <c r="A9800"/>
      <c r="B9800"/>
      <c r="C9800"/>
      <c r="D9800"/>
      <c r="E9800"/>
      <c r="F9800"/>
      <c r="G9800"/>
      <c r="H9800"/>
      <c r="I9800"/>
      <c r="J9800"/>
      <c r="K9800"/>
    </row>
    <row r="9801" spans="1:11" ht="15">
      <c r="A9801"/>
      <c r="B9801"/>
      <c r="C9801"/>
      <c r="D9801"/>
      <c r="E9801"/>
      <c r="F9801"/>
      <c r="G9801"/>
      <c r="H9801"/>
      <c r="I9801"/>
      <c r="J9801"/>
      <c r="K9801"/>
    </row>
    <row r="9802" spans="1:11" ht="15">
      <c r="A9802"/>
      <c r="B9802"/>
      <c r="C9802"/>
      <c r="D9802"/>
      <c r="E9802"/>
      <c r="F9802"/>
      <c r="G9802"/>
      <c r="H9802"/>
      <c r="I9802"/>
      <c r="J9802"/>
      <c r="K9802"/>
    </row>
    <row r="9803" spans="1:11" ht="15">
      <c r="A9803"/>
      <c r="B9803"/>
      <c r="C9803"/>
      <c r="D9803"/>
      <c r="E9803"/>
      <c r="F9803"/>
      <c r="G9803"/>
      <c r="H9803"/>
      <c r="I9803"/>
      <c r="J9803"/>
      <c r="K9803"/>
    </row>
    <row r="9804" spans="1:11" ht="15">
      <c r="A9804"/>
      <c r="B9804"/>
      <c r="C9804"/>
      <c r="D9804"/>
      <c r="E9804"/>
      <c r="F9804"/>
      <c r="G9804"/>
      <c r="H9804"/>
      <c r="I9804"/>
      <c r="J9804"/>
      <c r="K9804"/>
    </row>
    <row r="9805" spans="1:11" ht="15">
      <c r="A9805"/>
      <c r="B9805"/>
      <c r="C9805"/>
      <c r="D9805"/>
      <c r="E9805"/>
      <c r="F9805"/>
      <c r="G9805"/>
      <c r="H9805"/>
      <c r="I9805"/>
      <c r="J9805"/>
      <c r="K9805"/>
    </row>
    <row r="9806" spans="1:11" ht="15">
      <c r="A9806"/>
      <c r="B9806"/>
      <c r="C9806"/>
      <c r="D9806"/>
      <c r="E9806"/>
      <c r="F9806"/>
      <c r="G9806"/>
      <c r="H9806"/>
      <c r="I9806"/>
      <c r="J9806"/>
      <c r="K9806"/>
    </row>
    <row r="9807" spans="1:11" ht="15">
      <c r="A9807"/>
      <c r="B9807"/>
      <c r="C9807"/>
      <c r="D9807"/>
      <c r="E9807"/>
      <c r="F9807"/>
      <c r="G9807"/>
      <c r="H9807"/>
      <c r="I9807"/>
      <c r="J9807"/>
      <c r="K9807"/>
    </row>
    <row r="9808" spans="1:11" ht="15">
      <c r="A9808"/>
      <c r="B9808"/>
      <c r="C9808"/>
      <c r="D9808"/>
      <c r="E9808"/>
      <c r="F9808"/>
      <c r="G9808"/>
      <c r="H9808"/>
      <c r="I9808"/>
      <c r="J9808"/>
      <c r="K9808"/>
    </row>
    <row r="9809" spans="1:11" ht="15">
      <c r="A9809"/>
      <c r="B9809"/>
      <c r="C9809"/>
      <c r="D9809"/>
      <c r="E9809"/>
      <c r="F9809"/>
      <c r="G9809"/>
      <c r="H9809"/>
      <c r="I9809"/>
      <c r="J9809"/>
      <c r="K9809"/>
    </row>
    <row r="9810" spans="1:11" ht="15">
      <c r="A9810"/>
      <c r="B9810"/>
      <c r="C9810"/>
      <c r="D9810"/>
      <c r="E9810"/>
      <c r="F9810"/>
      <c r="G9810"/>
      <c r="H9810"/>
      <c r="I9810"/>
      <c r="J9810"/>
      <c r="K9810"/>
    </row>
    <row r="9811" spans="1:11" ht="15">
      <c r="A9811"/>
      <c r="B9811"/>
      <c r="C9811"/>
      <c r="D9811"/>
      <c r="E9811"/>
      <c r="F9811"/>
      <c r="G9811"/>
      <c r="H9811"/>
      <c r="I9811"/>
      <c r="J9811"/>
      <c r="K9811"/>
    </row>
    <row r="9812" spans="1:11" ht="15">
      <c r="A9812"/>
      <c r="B9812"/>
      <c r="C9812"/>
      <c r="D9812"/>
      <c r="E9812"/>
      <c r="F9812"/>
      <c r="G9812"/>
      <c r="H9812"/>
      <c r="I9812"/>
      <c r="J9812"/>
      <c r="K9812"/>
    </row>
    <row r="9813" spans="1:11" ht="15">
      <c r="A9813"/>
      <c r="B9813"/>
      <c r="C9813"/>
      <c r="D9813"/>
      <c r="E9813"/>
      <c r="F9813"/>
      <c r="G9813"/>
      <c r="H9813"/>
      <c r="I9813"/>
      <c r="J9813"/>
      <c r="K9813"/>
    </row>
    <row r="9814" spans="1:11" ht="15">
      <c r="A9814"/>
      <c r="B9814"/>
      <c r="C9814"/>
      <c r="D9814"/>
      <c r="E9814"/>
      <c r="F9814"/>
      <c r="G9814"/>
      <c r="H9814"/>
      <c r="I9814"/>
      <c r="J9814"/>
      <c r="K9814"/>
    </row>
    <row r="9815" spans="1:11" ht="15">
      <c r="A9815"/>
      <c r="B9815"/>
      <c r="C9815"/>
      <c r="D9815"/>
      <c r="E9815"/>
      <c r="F9815"/>
      <c r="G9815"/>
      <c r="H9815"/>
      <c r="I9815"/>
      <c r="J9815"/>
      <c r="K9815"/>
    </row>
    <row r="9816" spans="1:11" ht="15">
      <c r="A9816"/>
      <c r="B9816"/>
      <c r="C9816"/>
      <c r="D9816"/>
      <c r="E9816"/>
      <c r="F9816"/>
      <c r="G9816"/>
      <c r="H9816"/>
      <c r="I9816"/>
      <c r="J9816"/>
      <c r="K9816"/>
    </row>
    <row r="9817" spans="1:11" ht="15">
      <c r="A9817"/>
      <c r="B9817"/>
      <c r="C9817"/>
      <c r="D9817"/>
      <c r="E9817"/>
      <c r="F9817"/>
      <c r="G9817"/>
      <c r="H9817"/>
      <c r="I9817"/>
      <c r="J9817"/>
      <c r="K9817"/>
    </row>
    <row r="9818" spans="1:11" ht="15">
      <c r="A9818"/>
      <c r="B9818"/>
      <c r="C9818"/>
      <c r="D9818"/>
      <c r="E9818"/>
      <c r="F9818"/>
      <c r="G9818"/>
      <c r="H9818"/>
      <c r="I9818"/>
      <c r="J9818"/>
      <c r="K9818"/>
    </row>
    <row r="9819" spans="1:11" ht="15">
      <c r="A9819"/>
      <c r="B9819"/>
      <c r="C9819"/>
      <c r="D9819"/>
      <c r="E9819"/>
      <c r="F9819"/>
      <c r="G9819"/>
      <c r="H9819"/>
      <c r="I9819"/>
      <c r="J9819"/>
      <c r="K9819"/>
    </row>
    <row r="9820" spans="1:11" ht="15">
      <c r="A9820"/>
      <c r="B9820"/>
      <c r="C9820"/>
      <c r="D9820"/>
      <c r="E9820"/>
      <c r="F9820"/>
      <c r="G9820"/>
      <c r="H9820"/>
      <c r="I9820"/>
      <c r="J9820"/>
      <c r="K9820"/>
    </row>
    <row r="9821" spans="1:11" ht="15">
      <c r="A9821"/>
      <c r="B9821"/>
      <c r="C9821"/>
      <c r="D9821"/>
      <c r="E9821"/>
      <c r="F9821"/>
      <c r="G9821"/>
      <c r="H9821"/>
      <c r="I9821"/>
      <c r="J9821"/>
      <c r="K9821"/>
    </row>
    <row r="9822" spans="1:11" ht="15">
      <c r="A9822"/>
      <c r="B9822"/>
      <c r="C9822"/>
      <c r="D9822"/>
      <c r="E9822"/>
      <c r="F9822"/>
      <c r="G9822"/>
      <c r="H9822"/>
      <c r="I9822"/>
      <c r="J9822"/>
      <c r="K9822"/>
    </row>
    <row r="9823" spans="1:11" ht="15">
      <c r="A9823"/>
      <c r="B9823"/>
      <c r="C9823"/>
      <c r="D9823"/>
      <c r="E9823"/>
      <c r="F9823"/>
      <c r="G9823"/>
      <c r="H9823"/>
      <c r="I9823"/>
      <c r="J9823"/>
      <c r="K9823"/>
    </row>
    <row r="9824" spans="1:11" ht="15">
      <c r="A9824"/>
      <c r="B9824"/>
      <c r="C9824"/>
      <c r="D9824"/>
      <c r="E9824"/>
      <c r="F9824"/>
      <c r="G9824"/>
      <c r="H9824"/>
      <c r="I9824"/>
      <c r="J9824"/>
      <c r="K9824"/>
    </row>
    <row r="9825" spans="1:11" ht="15">
      <c r="A9825"/>
      <c r="B9825"/>
      <c r="C9825"/>
      <c r="D9825"/>
      <c r="E9825"/>
      <c r="F9825"/>
      <c r="G9825"/>
      <c r="H9825"/>
      <c r="I9825"/>
      <c r="J9825"/>
      <c r="K9825"/>
    </row>
    <row r="9826" spans="1:11" ht="15">
      <c r="A9826"/>
      <c r="B9826"/>
      <c r="C9826"/>
      <c r="D9826"/>
      <c r="E9826"/>
      <c r="F9826"/>
      <c r="G9826"/>
      <c r="H9826"/>
      <c r="I9826"/>
      <c r="J9826"/>
      <c r="K9826"/>
    </row>
    <row r="9827" spans="1:11" ht="15">
      <c r="A9827"/>
      <c r="B9827"/>
      <c r="C9827"/>
      <c r="D9827"/>
      <c r="E9827"/>
      <c r="F9827"/>
      <c r="G9827"/>
      <c r="H9827"/>
      <c r="I9827"/>
      <c r="J9827"/>
      <c r="K9827"/>
    </row>
    <row r="9828" spans="1:11" ht="15">
      <c r="A9828"/>
      <c r="B9828"/>
      <c r="C9828"/>
      <c r="D9828"/>
      <c r="E9828"/>
      <c r="F9828"/>
      <c r="G9828"/>
      <c r="H9828"/>
      <c r="I9828"/>
      <c r="J9828"/>
      <c r="K9828"/>
    </row>
    <row r="9829" spans="1:11" ht="15">
      <c r="A9829"/>
      <c r="B9829"/>
      <c r="C9829"/>
      <c r="D9829"/>
      <c r="E9829"/>
      <c r="F9829"/>
      <c r="G9829"/>
      <c r="H9829"/>
      <c r="I9829"/>
      <c r="J9829"/>
      <c r="K9829"/>
    </row>
    <row r="9830" spans="1:11" ht="15">
      <c r="A9830"/>
      <c r="B9830"/>
      <c r="C9830"/>
      <c r="D9830"/>
      <c r="E9830"/>
      <c r="F9830"/>
      <c r="G9830"/>
      <c r="H9830"/>
      <c r="I9830"/>
      <c r="J9830"/>
      <c r="K9830"/>
    </row>
    <row r="9831" spans="1:11" ht="15">
      <c r="A9831"/>
      <c r="B9831"/>
      <c r="C9831"/>
      <c r="D9831"/>
      <c r="E9831"/>
      <c r="F9831"/>
      <c r="G9831"/>
      <c r="H9831"/>
      <c r="I9831"/>
      <c r="J9831"/>
      <c r="K9831"/>
    </row>
    <row r="9832" spans="1:11" ht="15">
      <c r="A9832"/>
      <c r="B9832"/>
      <c r="C9832"/>
      <c r="D9832"/>
      <c r="E9832"/>
      <c r="F9832"/>
      <c r="G9832"/>
      <c r="H9832"/>
      <c r="I9832"/>
      <c r="J9832"/>
      <c r="K9832"/>
    </row>
    <row r="9833" spans="1:11" ht="15">
      <c r="A9833"/>
      <c r="B9833"/>
      <c r="C9833"/>
      <c r="D9833"/>
      <c r="E9833"/>
      <c r="F9833"/>
      <c r="G9833"/>
      <c r="H9833"/>
      <c r="I9833"/>
      <c r="J9833"/>
      <c r="K9833"/>
    </row>
    <row r="9834" spans="1:11" ht="15">
      <c r="A9834"/>
      <c r="B9834"/>
      <c r="C9834"/>
      <c r="D9834"/>
      <c r="E9834"/>
      <c r="F9834"/>
      <c r="G9834"/>
      <c r="H9834"/>
      <c r="I9834"/>
      <c r="J9834"/>
      <c r="K9834"/>
    </row>
    <row r="9835" spans="1:11" ht="15">
      <c r="A9835"/>
      <c r="B9835"/>
      <c r="C9835"/>
      <c r="D9835"/>
      <c r="E9835"/>
      <c r="F9835"/>
      <c r="G9835"/>
      <c r="H9835"/>
      <c r="I9835"/>
      <c r="J9835"/>
      <c r="K9835"/>
    </row>
    <row r="9836" spans="1:11" ht="15">
      <c r="A9836"/>
      <c r="B9836"/>
      <c r="C9836"/>
      <c r="D9836"/>
      <c r="E9836"/>
      <c r="F9836"/>
      <c r="G9836"/>
      <c r="H9836"/>
      <c r="I9836"/>
      <c r="J9836"/>
      <c r="K9836"/>
    </row>
    <row r="9837" spans="1:11" ht="15">
      <c r="A9837"/>
      <c r="B9837"/>
      <c r="C9837"/>
      <c r="D9837"/>
      <c r="E9837"/>
      <c r="F9837"/>
      <c r="G9837"/>
      <c r="H9837"/>
      <c r="I9837"/>
      <c r="J9837"/>
      <c r="K9837"/>
    </row>
    <row r="9838" spans="1:11" ht="15">
      <c r="A9838"/>
      <c r="B9838"/>
      <c r="C9838"/>
      <c r="D9838"/>
      <c r="E9838"/>
      <c r="F9838"/>
      <c r="G9838"/>
      <c r="H9838"/>
      <c r="I9838"/>
      <c r="J9838"/>
      <c r="K9838"/>
    </row>
    <row r="9839" spans="1:11" ht="15">
      <c r="A9839"/>
      <c r="B9839"/>
      <c r="C9839"/>
      <c r="D9839"/>
      <c r="E9839"/>
      <c r="F9839"/>
      <c r="G9839"/>
      <c r="H9839"/>
      <c r="I9839"/>
      <c r="J9839"/>
      <c r="K9839"/>
    </row>
    <row r="9840" spans="1:11" ht="15">
      <c r="A9840"/>
      <c r="B9840"/>
      <c r="C9840"/>
      <c r="D9840"/>
      <c r="E9840"/>
      <c r="F9840"/>
      <c r="G9840"/>
      <c r="H9840"/>
      <c r="I9840"/>
      <c r="J9840"/>
      <c r="K9840"/>
    </row>
    <row r="9841" spans="1:11" ht="15">
      <c r="A9841"/>
      <c r="B9841"/>
      <c r="C9841"/>
      <c r="D9841"/>
      <c r="E9841"/>
      <c r="F9841"/>
      <c r="G9841"/>
      <c r="H9841"/>
      <c r="I9841"/>
      <c r="J9841"/>
      <c r="K9841"/>
    </row>
    <row r="9842" spans="1:11" ht="15">
      <c r="A9842"/>
      <c r="B9842"/>
      <c r="C9842"/>
      <c r="D9842"/>
      <c r="E9842"/>
      <c r="F9842"/>
      <c r="G9842"/>
      <c r="H9842"/>
      <c r="I9842"/>
      <c r="J9842"/>
      <c r="K9842"/>
    </row>
    <row r="9843" spans="1:11" ht="15">
      <c r="A9843"/>
      <c r="B9843"/>
      <c r="C9843"/>
      <c r="D9843"/>
      <c r="E9843"/>
      <c r="F9843"/>
      <c r="G9843"/>
      <c r="H9843"/>
      <c r="I9843"/>
      <c r="J9843"/>
      <c r="K9843"/>
    </row>
    <row r="9844" spans="1:11" ht="15">
      <c r="A9844"/>
      <c r="B9844"/>
      <c r="C9844"/>
      <c r="D9844"/>
      <c r="E9844"/>
      <c r="F9844"/>
      <c r="G9844"/>
      <c r="H9844"/>
      <c r="I9844"/>
      <c r="J9844"/>
      <c r="K9844"/>
    </row>
    <row r="9845" spans="1:11" ht="15">
      <c r="A9845"/>
      <c r="B9845"/>
      <c r="C9845"/>
      <c r="D9845"/>
      <c r="E9845"/>
      <c r="F9845"/>
      <c r="G9845"/>
      <c r="H9845"/>
      <c r="I9845"/>
      <c r="J9845"/>
      <c r="K9845"/>
    </row>
    <row r="9846" spans="1:11" ht="15">
      <c r="A9846"/>
      <c r="B9846"/>
      <c r="C9846"/>
      <c r="D9846"/>
      <c r="E9846"/>
      <c r="F9846"/>
      <c r="G9846"/>
      <c r="H9846"/>
      <c r="I9846"/>
      <c r="J9846"/>
      <c r="K9846"/>
    </row>
    <row r="9847" spans="1:11" ht="15">
      <c r="A9847"/>
      <c r="B9847"/>
      <c r="C9847"/>
      <c r="D9847"/>
      <c r="E9847"/>
      <c r="F9847"/>
      <c r="G9847"/>
      <c r="H9847"/>
      <c r="I9847"/>
      <c r="J9847"/>
      <c r="K9847"/>
    </row>
    <row r="9848" spans="1:11" ht="15">
      <c r="A9848"/>
      <c r="B9848"/>
      <c r="C9848"/>
      <c r="D9848"/>
      <c r="E9848"/>
      <c r="F9848"/>
      <c r="G9848"/>
      <c r="H9848"/>
      <c r="I9848"/>
      <c r="J9848"/>
      <c r="K9848"/>
    </row>
    <row r="9849" spans="1:11" ht="15">
      <c r="A9849"/>
      <c r="B9849"/>
      <c r="C9849"/>
      <c r="D9849"/>
      <c r="E9849"/>
      <c r="F9849"/>
      <c r="G9849"/>
      <c r="H9849"/>
      <c r="I9849"/>
      <c r="J9849"/>
      <c r="K9849"/>
    </row>
    <row r="9850" spans="1:11" ht="15">
      <c r="A9850"/>
      <c r="B9850"/>
      <c r="C9850"/>
      <c r="D9850"/>
      <c r="E9850"/>
      <c r="F9850"/>
      <c r="G9850"/>
      <c r="H9850"/>
      <c r="I9850"/>
      <c r="J9850"/>
      <c r="K9850"/>
    </row>
    <row r="9851" spans="1:11" ht="15">
      <c r="A9851"/>
      <c r="B9851"/>
      <c r="C9851"/>
      <c r="D9851"/>
      <c r="E9851"/>
      <c r="F9851"/>
      <c r="G9851"/>
      <c r="H9851"/>
      <c r="I9851"/>
      <c r="J9851"/>
      <c r="K9851"/>
    </row>
    <row r="9852" spans="1:11" ht="15">
      <c r="A9852"/>
      <c r="B9852"/>
      <c r="C9852"/>
      <c r="D9852"/>
      <c r="E9852"/>
      <c r="F9852"/>
      <c r="G9852"/>
      <c r="H9852"/>
      <c r="I9852"/>
      <c r="J9852"/>
      <c r="K9852"/>
    </row>
    <row r="9853" spans="1:11" ht="15">
      <c r="A9853"/>
      <c r="B9853"/>
      <c r="C9853"/>
      <c r="D9853"/>
      <c r="E9853"/>
      <c r="F9853"/>
      <c r="G9853"/>
      <c r="H9853"/>
      <c r="I9853"/>
      <c r="J9853"/>
      <c r="K9853"/>
    </row>
    <row r="9854" spans="1:11" ht="15">
      <c r="A9854"/>
      <c r="B9854"/>
      <c r="C9854"/>
      <c r="D9854"/>
      <c r="E9854"/>
      <c r="F9854"/>
      <c r="G9854"/>
      <c r="H9854"/>
      <c r="I9854"/>
      <c r="J9854"/>
      <c r="K9854"/>
    </row>
    <row r="9855" spans="1:11" ht="15">
      <c r="A9855"/>
      <c r="B9855"/>
      <c r="C9855"/>
      <c r="D9855"/>
      <c r="E9855"/>
      <c r="F9855"/>
      <c r="G9855"/>
      <c r="H9855"/>
      <c r="I9855"/>
      <c r="J9855"/>
      <c r="K9855"/>
    </row>
    <row r="9856" spans="1:11" ht="15">
      <c r="A9856"/>
      <c r="B9856"/>
      <c r="C9856"/>
      <c r="D9856"/>
      <c r="E9856"/>
      <c r="F9856"/>
      <c r="G9856"/>
      <c r="H9856"/>
      <c r="I9856"/>
      <c r="J9856"/>
      <c r="K9856"/>
    </row>
    <row r="9857" spans="1:11" ht="15">
      <c r="A9857"/>
      <c r="B9857"/>
      <c r="C9857"/>
      <c r="D9857"/>
      <c r="E9857"/>
      <c r="F9857"/>
      <c r="G9857"/>
      <c r="H9857"/>
      <c r="I9857"/>
      <c r="J9857"/>
      <c r="K9857"/>
    </row>
    <row r="9858" spans="1:11" ht="15">
      <c r="A9858"/>
      <c r="B9858"/>
      <c r="C9858"/>
      <c r="D9858"/>
      <c r="E9858"/>
      <c r="F9858"/>
      <c r="G9858"/>
      <c r="H9858"/>
      <c r="I9858"/>
      <c r="J9858"/>
      <c r="K9858"/>
    </row>
    <row r="9859" spans="1:11" ht="15">
      <c r="A9859"/>
      <c r="B9859"/>
      <c r="C9859"/>
      <c r="D9859"/>
      <c r="E9859"/>
      <c r="F9859"/>
      <c r="G9859"/>
      <c r="H9859"/>
      <c r="I9859"/>
      <c r="J9859"/>
      <c r="K9859"/>
    </row>
    <row r="9860" spans="1:11" ht="15">
      <c r="A9860"/>
      <c r="B9860"/>
      <c r="C9860"/>
      <c r="D9860"/>
      <c r="E9860"/>
      <c r="F9860"/>
      <c r="G9860"/>
      <c r="H9860"/>
      <c r="I9860"/>
      <c r="J9860"/>
      <c r="K9860"/>
    </row>
    <row r="9861" spans="1:11" ht="15">
      <c r="A9861"/>
      <c r="B9861"/>
      <c r="C9861"/>
      <c r="D9861"/>
      <c r="E9861"/>
      <c r="F9861"/>
      <c r="G9861"/>
      <c r="H9861"/>
      <c r="I9861"/>
      <c r="J9861"/>
      <c r="K9861"/>
    </row>
    <row r="9862" spans="1:11" ht="15">
      <c r="A9862"/>
      <c r="B9862"/>
      <c r="C9862"/>
      <c r="D9862"/>
      <c r="E9862"/>
      <c r="F9862"/>
      <c r="G9862"/>
      <c r="H9862"/>
      <c r="I9862"/>
      <c r="J9862"/>
      <c r="K9862"/>
    </row>
    <row r="9863" spans="1:11" ht="15">
      <c r="A9863"/>
      <c r="B9863"/>
      <c r="C9863"/>
      <c r="D9863"/>
      <c r="E9863"/>
      <c r="F9863"/>
      <c r="G9863"/>
      <c r="H9863"/>
      <c r="I9863"/>
      <c r="J9863"/>
      <c r="K9863"/>
    </row>
    <row r="9864" spans="1:11" ht="15">
      <c r="A9864"/>
      <c r="B9864"/>
      <c r="C9864"/>
      <c r="D9864"/>
      <c r="E9864"/>
      <c r="F9864"/>
      <c r="G9864"/>
      <c r="H9864"/>
      <c r="I9864"/>
      <c r="J9864"/>
      <c r="K9864"/>
    </row>
    <row r="9865" spans="1:11" ht="15">
      <c r="A9865"/>
      <c r="B9865"/>
      <c r="C9865"/>
      <c r="D9865"/>
      <c r="E9865"/>
      <c r="F9865"/>
      <c r="G9865"/>
      <c r="H9865"/>
      <c r="I9865"/>
      <c r="J9865"/>
      <c r="K9865"/>
    </row>
    <row r="9866" spans="1:11" ht="15">
      <c r="A9866"/>
      <c r="B9866"/>
      <c r="C9866"/>
      <c r="D9866"/>
      <c r="E9866"/>
      <c r="F9866"/>
      <c r="G9866"/>
      <c r="H9866"/>
      <c r="I9866"/>
      <c r="J9866"/>
      <c r="K9866"/>
    </row>
    <row r="9867" spans="1:11" ht="15">
      <c r="A9867"/>
      <c r="B9867"/>
      <c r="C9867"/>
      <c r="D9867"/>
      <c r="E9867"/>
      <c r="F9867"/>
      <c r="G9867"/>
      <c r="H9867"/>
      <c r="I9867"/>
      <c r="J9867"/>
      <c r="K9867"/>
    </row>
    <row r="9868" spans="1:11" ht="15">
      <c r="A9868"/>
      <c r="B9868"/>
      <c r="C9868"/>
      <c r="D9868"/>
      <c r="E9868"/>
      <c r="F9868"/>
      <c r="G9868"/>
      <c r="H9868"/>
      <c r="I9868"/>
      <c r="J9868"/>
      <c r="K9868"/>
    </row>
    <row r="9869" spans="1:11" ht="15">
      <c r="A9869"/>
      <c r="B9869"/>
      <c r="C9869"/>
      <c r="D9869"/>
      <c r="E9869"/>
      <c r="F9869"/>
      <c r="G9869"/>
      <c r="H9869"/>
      <c r="I9869"/>
      <c r="J9869"/>
      <c r="K9869"/>
    </row>
    <row r="9870" spans="1:11" ht="15">
      <c r="A9870"/>
      <c r="B9870"/>
      <c r="C9870"/>
      <c r="D9870"/>
      <c r="E9870"/>
      <c r="F9870"/>
      <c r="G9870"/>
      <c r="H9870"/>
      <c r="I9870"/>
      <c r="J9870"/>
      <c r="K9870"/>
    </row>
    <row r="9871" spans="1:11" ht="15">
      <c r="A9871"/>
      <c r="B9871"/>
      <c r="C9871"/>
      <c r="D9871"/>
      <c r="E9871"/>
      <c r="F9871"/>
      <c r="G9871"/>
      <c r="H9871"/>
      <c r="I9871"/>
      <c r="J9871"/>
      <c r="K9871"/>
    </row>
    <row r="9872" spans="1:11" ht="15">
      <c r="A9872"/>
      <c r="B9872"/>
      <c r="C9872"/>
      <c r="D9872"/>
      <c r="E9872"/>
      <c r="F9872"/>
      <c r="G9872"/>
      <c r="H9872"/>
      <c r="I9872"/>
      <c r="J9872"/>
      <c r="K9872"/>
    </row>
    <row r="9873" spans="1:11" ht="15">
      <c r="A9873"/>
      <c r="B9873"/>
      <c r="C9873"/>
      <c r="D9873"/>
      <c r="E9873"/>
      <c r="F9873"/>
      <c r="G9873"/>
      <c r="H9873"/>
      <c r="I9873"/>
      <c r="J9873"/>
      <c r="K9873"/>
    </row>
    <row r="9874" spans="1:11" ht="15">
      <c r="A9874"/>
      <c r="B9874"/>
      <c r="C9874"/>
      <c r="D9874"/>
      <c r="E9874"/>
      <c r="F9874"/>
      <c r="G9874"/>
      <c r="H9874"/>
      <c r="I9874"/>
      <c r="J9874"/>
      <c r="K9874"/>
    </row>
    <row r="9875" spans="1:11" ht="15">
      <c r="A9875"/>
      <c r="B9875"/>
      <c r="C9875"/>
      <c r="D9875"/>
      <c r="E9875"/>
      <c r="F9875"/>
      <c r="G9875"/>
      <c r="H9875"/>
      <c r="I9875"/>
      <c r="J9875"/>
      <c r="K9875"/>
    </row>
    <row r="9876" spans="1:11" ht="15">
      <c r="A9876"/>
      <c r="B9876"/>
      <c r="C9876"/>
      <c r="D9876"/>
      <c r="E9876"/>
      <c r="F9876"/>
      <c r="G9876"/>
      <c r="H9876"/>
      <c r="I9876"/>
      <c r="J9876"/>
      <c r="K9876"/>
    </row>
    <row r="9877" spans="1:11" ht="15">
      <c r="A9877"/>
      <c r="B9877"/>
      <c r="C9877"/>
      <c r="D9877"/>
      <c r="E9877"/>
      <c r="F9877"/>
      <c r="G9877"/>
      <c r="H9877"/>
      <c r="I9877"/>
      <c r="J9877"/>
      <c r="K9877"/>
    </row>
    <row r="9878" spans="1:11" ht="15">
      <c r="A9878"/>
      <c r="B9878"/>
      <c r="C9878"/>
      <c r="D9878"/>
      <c r="E9878"/>
      <c r="F9878"/>
      <c r="G9878"/>
      <c r="H9878"/>
      <c r="I9878"/>
      <c r="J9878"/>
      <c r="K9878"/>
    </row>
    <row r="9879" spans="1:11" ht="15">
      <c r="A9879"/>
      <c r="B9879"/>
      <c r="C9879"/>
      <c r="D9879"/>
      <c r="E9879"/>
      <c r="F9879"/>
      <c r="G9879"/>
      <c r="H9879"/>
      <c r="I9879"/>
      <c r="J9879"/>
      <c r="K9879"/>
    </row>
    <row r="9880" spans="1:11" ht="15">
      <c r="A9880"/>
      <c r="B9880"/>
      <c r="C9880"/>
      <c r="D9880"/>
      <c r="E9880"/>
      <c r="F9880"/>
      <c r="G9880"/>
      <c r="H9880"/>
      <c r="I9880"/>
      <c r="J9880"/>
      <c r="K9880"/>
    </row>
    <row r="9881" spans="1:11" ht="15">
      <c r="A9881"/>
      <c r="B9881"/>
      <c r="C9881"/>
      <c r="D9881"/>
      <c r="E9881"/>
      <c r="F9881"/>
      <c r="G9881"/>
      <c r="H9881"/>
      <c r="I9881"/>
      <c r="J9881"/>
      <c r="K9881"/>
    </row>
    <row r="9882" spans="1:11" ht="15">
      <c r="A9882"/>
      <c r="B9882"/>
      <c r="C9882"/>
      <c r="D9882"/>
      <c r="E9882"/>
      <c r="F9882"/>
      <c r="G9882"/>
      <c r="H9882"/>
      <c r="I9882"/>
      <c r="J9882"/>
      <c r="K9882"/>
    </row>
    <row r="9883" spans="1:11" ht="15">
      <c r="A9883"/>
      <c r="B9883"/>
      <c r="C9883"/>
      <c r="D9883"/>
      <c r="E9883"/>
      <c r="F9883"/>
      <c r="G9883"/>
      <c r="H9883"/>
      <c r="I9883"/>
      <c r="J9883"/>
      <c r="K9883"/>
    </row>
    <row r="9884" spans="1:11" ht="15">
      <c r="A9884"/>
      <c r="B9884"/>
      <c r="C9884"/>
      <c r="D9884"/>
      <c r="E9884"/>
      <c r="F9884"/>
      <c r="G9884"/>
      <c r="H9884"/>
      <c r="I9884"/>
      <c r="J9884"/>
      <c r="K9884"/>
    </row>
    <row r="9885" spans="1:11" ht="15">
      <c r="A9885"/>
      <c r="B9885"/>
      <c r="C9885"/>
      <c r="D9885"/>
      <c r="E9885"/>
      <c r="F9885"/>
      <c r="G9885"/>
      <c r="H9885"/>
      <c r="I9885"/>
      <c r="J9885"/>
      <c r="K9885"/>
    </row>
    <row r="9886" spans="1:11" ht="15">
      <c r="A9886"/>
      <c r="B9886"/>
      <c r="C9886"/>
      <c r="D9886"/>
      <c r="E9886"/>
      <c r="F9886"/>
      <c r="G9886"/>
      <c r="H9886"/>
      <c r="I9886"/>
      <c r="J9886"/>
      <c r="K9886"/>
    </row>
    <row r="9887" spans="1:11" ht="15">
      <c r="A9887"/>
      <c r="B9887"/>
      <c r="C9887"/>
      <c r="D9887"/>
      <c r="E9887"/>
      <c r="F9887"/>
      <c r="G9887"/>
      <c r="H9887"/>
      <c r="I9887"/>
      <c r="J9887"/>
      <c r="K9887"/>
    </row>
    <row r="9888" spans="1:11" ht="15">
      <c r="A9888"/>
      <c r="B9888"/>
      <c r="C9888"/>
      <c r="D9888"/>
      <c r="E9888"/>
      <c r="F9888"/>
      <c r="G9888"/>
      <c r="H9888"/>
      <c r="I9888"/>
      <c r="J9888"/>
      <c r="K9888"/>
    </row>
    <row r="9889" spans="1:11" ht="15">
      <c r="A9889"/>
      <c r="B9889"/>
      <c r="C9889"/>
      <c r="D9889"/>
      <c r="E9889"/>
      <c r="F9889"/>
      <c r="G9889"/>
      <c r="H9889"/>
      <c r="I9889"/>
      <c r="J9889"/>
      <c r="K9889"/>
    </row>
    <row r="9890" spans="1:11" ht="15">
      <c r="A9890"/>
      <c r="B9890"/>
      <c r="C9890"/>
      <c r="D9890"/>
      <c r="E9890"/>
      <c r="F9890"/>
      <c r="G9890"/>
      <c r="H9890"/>
      <c r="I9890"/>
      <c r="J9890"/>
      <c r="K9890"/>
    </row>
    <row r="9891" spans="1:11" ht="15">
      <c r="A9891"/>
      <c r="B9891"/>
      <c r="C9891"/>
      <c r="D9891"/>
      <c r="E9891"/>
      <c r="F9891"/>
      <c r="G9891"/>
      <c r="H9891"/>
      <c r="I9891"/>
      <c r="J9891"/>
      <c r="K9891"/>
    </row>
    <row r="9892" spans="1:11" ht="15">
      <c r="A9892"/>
      <c r="B9892"/>
      <c r="C9892"/>
      <c r="D9892"/>
      <c r="E9892"/>
      <c r="F9892"/>
      <c r="G9892"/>
      <c r="H9892"/>
      <c r="I9892"/>
      <c r="J9892"/>
      <c r="K9892"/>
    </row>
    <row r="9893" spans="1:11" ht="15">
      <c r="A9893"/>
      <c r="B9893"/>
      <c r="C9893"/>
      <c r="D9893"/>
      <c r="E9893"/>
      <c r="F9893"/>
      <c r="G9893"/>
      <c r="H9893"/>
      <c r="I9893"/>
      <c r="J9893"/>
      <c r="K9893"/>
    </row>
    <row r="9894" spans="1:11" ht="15">
      <c r="A9894"/>
      <c r="B9894"/>
      <c r="C9894"/>
      <c r="D9894"/>
      <c r="E9894"/>
      <c r="F9894"/>
      <c r="G9894"/>
      <c r="H9894"/>
      <c r="I9894"/>
      <c r="J9894"/>
      <c r="K9894"/>
    </row>
    <row r="9895" spans="1:11" ht="15">
      <c r="A9895"/>
      <c r="B9895"/>
      <c r="C9895"/>
      <c r="D9895"/>
      <c r="E9895"/>
      <c r="F9895"/>
      <c r="G9895"/>
      <c r="H9895"/>
      <c r="I9895"/>
      <c r="J9895"/>
      <c r="K9895"/>
    </row>
    <row r="9896" spans="1:11" ht="15">
      <c r="A9896"/>
      <c r="B9896"/>
      <c r="C9896"/>
      <c r="D9896"/>
      <c r="E9896"/>
      <c r="F9896"/>
      <c r="G9896"/>
      <c r="H9896"/>
      <c r="I9896"/>
      <c r="J9896"/>
      <c r="K9896"/>
    </row>
    <row r="9897" spans="1:11" ht="15">
      <c r="A9897"/>
      <c r="B9897"/>
      <c r="C9897"/>
      <c r="D9897"/>
      <c r="E9897"/>
      <c r="F9897"/>
      <c r="G9897"/>
      <c r="H9897"/>
      <c r="I9897"/>
      <c r="J9897"/>
      <c r="K9897"/>
    </row>
    <row r="9898" spans="1:11" ht="15">
      <c r="A9898"/>
      <c r="B9898"/>
      <c r="C9898"/>
      <c r="D9898"/>
      <c r="E9898"/>
      <c r="F9898"/>
      <c r="G9898"/>
      <c r="H9898"/>
      <c r="I9898"/>
      <c r="J9898"/>
      <c r="K9898"/>
    </row>
    <row r="9899" spans="1:11" ht="15">
      <c r="A9899"/>
      <c r="B9899"/>
      <c r="C9899"/>
      <c r="D9899"/>
      <c r="E9899"/>
      <c r="F9899"/>
      <c r="G9899"/>
      <c r="H9899"/>
      <c r="I9899"/>
      <c r="J9899"/>
      <c r="K9899"/>
    </row>
    <row r="9900" spans="1:11" ht="15">
      <c r="A9900"/>
      <c r="B9900"/>
      <c r="C9900"/>
      <c r="D9900"/>
      <c r="E9900"/>
      <c r="F9900"/>
      <c r="G9900"/>
      <c r="H9900"/>
      <c r="I9900"/>
      <c r="J9900"/>
      <c r="K9900"/>
    </row>
    <row r="9901" spans="1:11" ht="15">
      <c r="A9901"/>
      <c r="B9901"/>
      <c r="C9901"/>
      <c r="D9901"/>
      <c r="E9901"/>
      <c r="F9901"/>
      <c r="G9901"/>
      <c r="H9901"/>
      <c r="I9901"/>
      <c r="J9901"/>
      <c r="K9901"/>
    </row>
    <row r="9902" spans="1:11" ht="15">
      <c r="A9902"/>
      <c r="B9902"/>
      <c r="C9902"/>
      <c r="D9902"/>
      <c r="E9902"/>
      <c r="F9902"/>
      <c r="G9902"/>
      <c r="H9902"/>
      <c r="I9902"/>
      <c r="J9902"/>
      <c r="K9902"/>
    </row>
    <row r="9903" spans="1:11" ht="15">
      <c r="A9903"/>
      <c r="B9903"/>
      <c r="C9903"/>
      <c r="D9903"/>
      <c r="E9903"/>
      <c r="F9903"/>
      <c r="G9903"/>
      <c r="H9903"/>
      <c r="I9903"/>
      <c r="J9903"/>
      <c r="K9903"/>
    </row>
    <row r="9904" spans="1:11" ht="15">
      <c r="A9904"/>
      <c r="B9904"/>
      <c r="C9904"/>
      <c r="D9904"/>
      <c r="E9904"/>
      <c r="F9904"/>
      <c r="G9904"/>
      <c r="H9904"/>
      <c r="I9904"/>
      <c r="J9904"/>
      <c r="K9904"/>
    </row>
    <row r="9905" spans="1:11" ht="15">
      <c r="A9905"/>
      <c r="B9905"/>
      <c r="C9905"/>
      <c r="D9905"/>
      <c r="E9905"/>
      <c r="F9905"/>
      <c r="G9905"/>
      <c r="H9905"/>
      <c r="I9905"/>
      <c r="J9905"/>
      <c r="K9905"/>
    </row>
    <row r="9906" spans="1:11" ht="15">
      <c r="A9906"/>
      <c r="B9906"/>
      <c r="C9906"/>
      <c r="D9906"/>
      <c r="E9906"/>
      <c r="F9906"/>
      <c r="G9906"/>
      <c r="H9906"/>
      <c r="I9906"/>
      <c r="J9906"/>
      <c r="K9906"/>
    </row>
    <row r="9907" spans="1:11" ht="15">
      <c r="A9907"/>
      <c r="B9907"/>
      <c r="C9907"/>
      <c r="D9907"/>
      <c r="E9907"/>
      <c r="F9907"/>
      <c r="G9907"/>
      <c r="H9907"/>
      <c r="I9907"/>
      <c r="J9907"/>
      <c r="K9907"/>
    </row>
    <row r="9908" spans="1:11" ht="15">
      <c r="A9908"/>
      <c r="B9908"/>
      <c r="C9908"/>
      <c r="D9908"/>
      <c r="E9908"/>
      <c r="F9908"/>
      <c r="G9908"/>
      <c r="H9908"/>
      <c r="I9908"/>
      <c r="J9908"/>
      <c r="K9908"/>
    </row>
    <row r="9909" spans="1:11" ht="15">
      <c r="A9909"/>
      <c r="B9909"/>
      <c r="C9909"/>
      <c r="D9909"/>
      <c r="E9909"/>
      <c r="F9909"/>
      <c r="G9909"/>
      <c r="H9909"/>
      <c r="I9909"/>
      <c r="J9909"/>
      <c r="K9909"/>
    </row>
    <row r="9910" spans="1:11" ht="15">
      <c r="A9910"/>
      <c r="B9910"/>
      <c r="C9910"/>
      <c r="D9910"/>
      <c r="E9910"/>
      <c r="F9910"/>
      <c r="G9910"/>
      <c r="H9910"/>
      <c r="I9910"/>
      <c r="J9910"/>
      <c r="K9910"/>
    </row>
    <row r="9911" spans="1:11" ht="15">
      <c r="A9911"/>
      <c r="B9911"/>
      <c r="C9911"/>
      <c r="D9911"/>
      <c r="E9911"/>
      <c r="F9911"/>
      <c r="G9911"/>
      <c r="H9911"/>
      <c r="I9911"/>
      <c r="J9911"/>
      <c r="K9911"/>
    </row>
    <row r="9912" spans="1:11" ht="15">
      <c r="A9912"/>
      <c r="B9912"/>
      <c r="C9912"/>
      <c r="D9912"/>
      <c r="E9912"/>
      <c r="F9912"/>
      <c r="G9912"/>
      <c r="H9912"/>
      <c r="I9912"/>
      <c r="J9912"/>
      <c r="K9912"/>
    </row>
    <row r="9913" spans="1:11" ht="15">
      <c r="A9913"/>
      <c r="B9913"/>
      <c r="C9913"/>
      <c r="D9913"/>
      <c r="E9913"/>
      <c r="F9913"/>
      <c r="G9913"/>
      <c r="H9913"/>
      <c r="I9913"/>
      <c r="J9913"/>
      <c r="K9913"/>
    </row>
    <row r="9914" spans="1:11" ht="15">
      <c r="A9914"/>
      <c r="B9914"/>
      <c r="C9914"/>
      <c r="D9914"/>
      <c r="E9914"/>
      <c r="F9914"/>
      <c r="G9914"/>
      <c r="H9914"/>
      <c r="I9914"/>
      <c r="J9914"/>
      <c r="K9914"/>
    </row>
    <row r="9915" spans="1:11" ht="15">
      <c r="A9915"/>
      <c r="B9915"/>
      <c r="C9915"/>
      <c r="D9915"/>
      <c r="E9915"/>
      <c r="F9915"/>
      <c r="G9915"/>
      <c r="H9915"/>
      <c r="I9915"/>
      <c r="J9915"/>
      <c r="K9915"/>
    </row>
    <row r="9916" spans="1:11" ht="15">
      <c r="A9916"/>
      <c r="B9916"/>
      <c r="C9916"/>
      <c r="D9916"/>
      <c r="E9916"/>
      <c r="F9916"/>
      <c r="G9916"/>
      <c r="H9916"/>
      <c r="I9916"/>
      <c r="J9916"/>
      <c r="K9916"/>
    </row>
    <row r="9917" spans="1:11" ht="15">
      <c r="A9917"/>
      <c r="B9917"/>
      <c r="C9917"/>
      <c r="D9917"/>
      <c r="E9917"/>
      <c r="F9917"/>
      <c r="G9917"/>
      <c r="H9917"/>
      <c r="I9917"/>
      <c r="J9917"/>
      <c r="K9917"/>
    </row>
    <row r="9918" spans="1:11" ht="15">
      <c r="A9918"/>
      <c r="B9918"/>
      <c r="C9918"/>
      <c r="D9918"/>
      <c r="E9918"/>
      <c r="F9918"/>
      <c r="G9918"/>
      <c r="H9918"/>
      <c r="I9918"/>
      <c r="J9918"/>
      <c r="K9918"/>
    </row>
    <row r="9919" spans="1:11" ht="15">
      <c r="A9919"/>
      <c r="B9919"/>
      <c r="C9919"/>
      <c r="D9919"/>
      <c r="E9919"/>
      <c r="F9919"/>
      <c r="G9919"/>
      <c r="H9919"/>
      <c r="I9919"/>
      <c r="J9919"/>
      <c r="K9919"/>
    </row>
    <row r="9920" spans="1:11" ht="15">
      <c r="A9920"/>
      <c r="B9920"/>
      <c r="C9920"/>
      <c r="D9920"/>
      <c r="E9920"/>
      <c r="F9920"/>
      <c r="G9920"/>
      <c r="H9920"/>
      <c r="I9920"/>
      <c r="J9920"/>
      <c r="K9920"/>
    </row>
    <row r="9921" spans="1:11" ht="15">
      <c r="A9921"/>
      <c r="B9921"/>
      <c r="C9921"/>
      <c r="D9921"/>
      <c r="E9921"/>
      <c r="F9921"/>
      <c r="G9921"/>
      <c r="H9921"/>
      <c r="I9921"/>
      <c r="J9921"/>
      <c r="K9921"/>
    </row>
    <row r="9922" spans="1:11" ht="15">
      <c r="A9922"/>
      <c r="B9922"/>
      <c r="C9922"/>
      <c r="D9922"/>
      <c r="E9922"/>
      <c r="F9922"/>
      <c r="G9922"/>
      <c r="H9922"/>
      <c r="I9922"/>
      <c r="J9922"/>
      <c r="K9922"/>
    </row>
    <row r="9923" spans="1:11" ht="15">
      <c r="A9923"/>
      <c r="B9923"/>
      <c r="C9923"/>
      <c r="D9923"/>
      <c r="E9923"/>
      <c r="F9923"/>
      <c r="G9923"/>
      <c r="H9923"/>
      <c r="I9923"/>
      <c r="J9923"/>
      <c r="K9923"/>
    </row>
    <row r="9924" spans="1:11" ht="15">
      <c r="A9924"/>
      <c r="B9924"/>
      <c r="C9924"/>
      <c r="D9924"/>
      <c r="E9924"/>
      <c r="F9924"/>
      <c r="G9924"/>
      <c r="H9924"/>
      <c r="I9924"/>
      <c r="J9924"/>
      <c r="K9924"/>
    </row>
    <row r="9925" spans="1:11" ht="15">
      <c r="A9925"/>
      <c r="B9925"/>
      <c r="C9925"/>
      <c r="D9925"/>
      <c r="E9925"/>
      <c r="F9925"/>
      <c r="G9925"/>
      <c r="H9925"/>
      <c r="I9925"/>
      <c r="J9925"/>
      <c r="K9925"/>
    </row>
    <row r="9926" spans="1:11" ht="15">
      <c r="A9926"/>
      <c r="B9926"/>
      <c r="C9926"/>
      <c r="D9926"/>
      <c r="E9926"/>
      <c r="F9926"/>
      <c r="G9926"/>
      <c r="H9926"/>
      <c r="I9926"/>
      <c r="J9926"/>
      <c r="K9926"/>
    </row>
    <row r="9927" spans="1:11" ht="15">
      <c r="A9927"/>
      <c r="B9927"/>
      <c r="C9927"/>
      <c r="D9927"/>
      <c r="E9927"/>
      <c r="F9927"/>
      <c r="G9927"/>
      <c r="H9927"/>
      <c r="I9927"/>
      <c r="J9927"/>
      <c r="K9927"/>
    </row>
    <row r="9928" spans="1:11" ht="15">
      <c r="A9928"/>
      <c r="B9928"/>
      <c r="C9928"/>
      <c r="D9928"/>
      <c r="E9928"/>
      <c r="F9928"/>
      <c r="G9928"/>
      <c r="H9928"/>
      <c r="I9928"/>
      <c r="J9928"/>
      <c r="K9928"/>
    </row>
    <row r="9929" spans="1:11" ht="15">
      <c r="A9929"/>
      <c r="B9929"/>
      <c r="C9929"/>
      <c r="D9929"/>
      <c r="E9929"/>
      <c r="F9929"/>
      <c r="G9929"/>
      <c r="H9929"/>
      <c r="I9929"/>
      <c r="J9929"/>
      <c r="K9929"/>
    </row>
    <row r="9930" spans="1:11" ht="15">
      <c r="A9930"/>
      <c r="B9930"/>
      <c r="C9930"/>
      <c r="D9930"/>
      <c r="E9930"/>
      <c r="F9930"/>
      <c r="G9930"/>
      <c r="H9930"/>
      <c r="I9930"/>
      <c r="J9930"/>
      <c r="K9930"/>
    </row>
    <row r="9931" spans="1:11" ht="15">
      <c r="A9931"/>
      <c r="B9931"/>
      <c r="C9931"/>
      <c r="D9931"/>
      <c r="E9931"/>
      <c r="F9931"/>
      <c r="G9931"/>
      <c r="H9931"/>
      <c r="I9931"/>
      <c r="J9931"/>
      <c r="K9931"/>
    </row>
    <row r="9932" spans="1:11" ht="15">
      <c r="A9932"/>
      <c r="B9932"/>
      <c r="C9932"/>
      <c r="D9932"/>
      <c r="E9932"/>
      <c r="F9932"/>
      <c r="G9932"/>
      <c r="H9932"/>
      <c r="I9932"/>
      <c r="J9932"/>
      <c r="K9932"/>
    </row>
    <row r="9933" spans="1:11" ht="15">
      <c r="A9933"/>
      <c r="B9933"/>
      <c r="C9933"/>
      <c r="D9933"/>
      <c r="E9933"/>
      <c r="F9933"/>
      <c r="G9933"/>
      <c r="H9933"/>
      <c r="I9933"/>
      <c r="J9933"/>
      <c r="K9933"/>
    </row>
    <row r="9934" spans="1:11" ht="15">
      <c r="A9934"/>
      <c r="B9934"/>
      <c r="C9934"/>
      <c r="D9934"/>
      <c r="E9934"/>
      <c r="F9934"/>
      <c r="G9934"/>
      <c r="H9934"/>
      <c r="I9934"/>
      <c r="J9934"/>
      <c r="K9934"/>
    </row>
    <row r="9935" spans="1:11" ht="15">
      <c r="A9935"/>
      <c r="B9935"/>
      <c r="C9935"/>
      <c r="D9935"/>
      <c r="E9935"/>
      <c r="F9935"/>
      <c r="G9935"/>
      <c r="H9935"/>
      <c r="I9935"/>
      <c r="J9935"/>
      <c r="K9935"/>
    </row>
    <row r="9936" spans="1:11" ht="15">
      <c r="A9936"/>
      <c r="B9936"/>
      <c r="C9936"/>
      <c r="D9936"/>
      <c r="E9936"/>
      <c r="F9936"/>
      <c r="G9936"/>
      <c r="H9936"/>
      <c r="I9936"/>
      <c r="J9936"/>
      <c r="K9936"/>
    </row>
    <row r="9937" spans="1:11" ht="15">
      <c r="A9937"/>
      <c r="B9937"/>
      <c r="C9937"/>
      <c r="D9937"/>
      <c r="E9937"/>
      <c r="F9937"/>
      <c r="G9937"/>
      <c r="H9937"/>
      <c r="I9937"/>
      <c r="J9937"/>
      <c r="K9937"/>
    </row>
    <row r="9938" spans="1:11" ht="15">
      <c r="A9938"/>
      <c r="B9938"/>
      <c r="C9938"/>
      <c r="D9938"/>
      <c r="E9938"/>
      <c r="F9938"/>
      <c r="G9938"/>
      <c r="H9938"/>
      <c r="I9938"/>
      <c r="J9938"/>
      <c r="K9938"/>
    </row>
    <row r="9939" spans="1:11" ht="15">
      <c r="A9939"/>
      <c r="B9939"/>
      <c r="C9939"/>
      <c r="D9939"/>
      <c r="E9939"/>
      <c r="F9939"/>
      <c r="G9939"/>
      <c r="H9939"/>
      <c r="I9939"/>
      <c r="J9939"/>
      <c r="K9939"/>
    </row>
    <row r="9940" spans="1:11" ht="15">
      <c r="A9940"/>
      <c r="B9940"/>
      <c r="C9940"/>
      <c r="D9940"/>
      <c r="E9940"/>
      <c r="F9940"/>
      <c r="G9940"/>
      <c r="H9940"/>
      <c r="I9940"/>
      <c r="J9940"/>
      <c r="K9940"/>
    </row>
    <row r="9941" spans="1:11" ht="15">
      <c r="A9941"/>
      <c r="B9941"/>
      <c r="C9941"/>
      <c r="D9941"/>
      <c r="E9941"/>
      <c r="F9941"/>
      <c r="G9941"/>
      <c r="H9941"/>
      <c r="I9941"/>
      <c r="J9941"/>
      <c r="K9941"/>
    </row>
    <row r="9942" spans="1:11" ht="15">
      <c r="A9942"/>
      <c r="B9942"/>
      <c r="C9942"/>
      <c r="D9942"/>
      <c r="E9942"/>
      <c r="F9942"/>
      <c r="G9942"/>
      <c r="H9942"/>
      <c r="I9942"/>
      <c r="J9942"/>
      <c r="K9942"/>
    </row>
    <row r="9943" spans="1:11" ht="15">
      <c r="A9943"/>
      <c r="B9943"/>
      <c r="C9943"/>
      <c r="D9943"/>
      <c r="E9943"/>
      <c r="F9943"/>
      <c r="G9943"/>
      <c r="H9943"/>
      <c r="I9943"/>
      <c r="J9943"/>
      <c r="K9943"/>
    </row>
    <row r="9944" spans="1:11" ht="15">
      <c r="A9944"/>
      <c r="B9944"/>
      <c r="C9944"/>
      <c r="D9944"/>
      <c r="E9944"/>
      <c r="F9944"/>
      <c r="G9944"/>
      <c r="H9944"/>
      <c r="I9944"/>
      <c r="J9944"/>
      <c r="K9944"/>
    </row>
    <row r="9945" spans="1:11" ht="15">
      <c r="A9945"/>
      <c r="B9945"/>
      <c r="C9945"/>
      <c r="D9945"/>
      <c r="E9945"/>
      <c r="F9945"/>
      <c r="G9945"/>
      <c r="H9945"/>
      <c r="I9945"/>
      <c r="J9945"/>
      <c r="K9945"/>
    </row>
    <row r="9946" spans="1:11" ht="15">
      <c r="A9946"/>
      <c r="B9946"/>
      <c r="C9946"/>
      <c r="D9946"/>
      <c r="E9946"/>
      <c r="F9946"/>
      <c r="G9946"/>
      <c r="H9946"/>
      <c r="I9946"/>
      <c r="J9946"/>
      <c r="K9946"/>
    </row>
    <row r="9947" spans="1:11" ht="15">
      <c r="A9947"/>
      <c r="B9947"/>
      <c r="C9947"/>
      <c r="D9947"/>
      <c r="E9947"/>
      <c r="F9947"/>
      <c r="G9947"/>
      <c r="H9947"/>
      <c r="I9947"/>
      <c r="J9947"/>
      <c r="K9947"/>
    </row>
    <row r="9948" spans="1:11" ht="15">
      <c r="A9948"/>
      <c r="B9948"/>
      <c r="C9948"/>
      <c r="D9948"/>
      <c r="E9948"/>
      <c r="F9948"/>
      <c r="G9948"/>
      <c r="H9948"/>
      <c r="I9948"/>
      <c r="J9948"/>
      <c r="K9948"/>
    </row>
    <row r="9949" spans="1:11" ht="15">
      <c r="A9949"/>
      <c r="B9949"/>
      <c r="C9949"/>
      <c r="D9949"/>
      <c r="E9949"/>
      <c r="F9949"/>
      <c r="G9949"/>
      <c r="H9949"/>
      <c r="I9949"/>
      <c r="J9949"/>
      <c r="K9949"/>
    </row>
    <row r="9950" spans="1:11" ht="15">
      <c r="A9950"/>
      <c r="B9950"/>
      <c r="C9950"/>
      <c r="D9950"/>
      <c r="E9950"/>
      <c r="F9950"/>
      <c r="G9950"/>
      <c r="H9950"/>
      <c r="I9950"/>
      <c r="J9950"/>
      <c r="K9950"/>
    </row>
    <row r="9951" spans="1:11" ht="15">
      <c r="A9951"/>
      <c r="B9951"/>
      <c r="C9951"/>
      <c r="D9951"/>
      <c r="E9951"/>
      <c r="F9951"/>
      <c r="G9951"/>
      <c r="H9951"/>
      <c r="I9951"/>
      <c r="J9951"/>
      <c r="K9951"/>
    </row>
    <row r="9952" spans="1:11" ht="15">
      <c r="A9952"/>
      <c r="B9952"/>
      <c r="C9952"/>
      <c r="D9952"/>
      <c r="E9952"/>
      <c r="F9952"/>
      <c r="G9952"/>
      <c r="H9952"/>
      <c r="I9952"/>
      <c r="J9952"/>
      <c r="K9952"/>
    </row>
    <row r="9953" spans="1:11" ht="15">
      <c r="A9953"/>
      <c r="B9953"/>
      <c r="C9953"/>
      <c r="D9953"/>
      <c r="E9953"/>
      <c r="F9953"/>
      <c r="G9953"/>
      <c r="H9953"/>
      <c r="I9953"/>
      <c r="J9953"/>
      <c r="K9953"/>
    </row>
    <row r="9954" spans="1:11" ht="15">
      <c r="A9954"/>
      <c r="B9954"/>
      <c r="C9954"/>
      <c r="D9954"/>
      <c r="E9954"/>
      <c r="F9954"/>
      <c r="G9954"/>
      <c r="H9954"/>
      <c r="I9954"/>
      <c r="J9954"/>
      <c r="K9954"/>
    </row>
    <row r="9955" spans="1:11" ht="15">
      <c r="A9955"/>
      <c r="B9955"/>
      <c r="C9955"/>
      <c r="D9955"/>
      <c r="E9955"/>
      <c r="F9955"/>
      <c r="G9955"/>
      <c r="H9955"/>
      <c r="I9955"/>
      <c r="J9955"/>
      <c r="K9955"/>
    </row>
    <row r="9956" spans="1:11" ht="15">
      <c r="A9956"/>
      <c r="B9956"/>
      <c r="C9956"/>
      <c r="D9956"/>
      <c r="E9956"/>
      <c r="F9956"/>
      <c r="G9956"/>
      <c r="H9956"/>
      <c r="I9956"/>
      <c r="J9956"/>
      <c r="K9956"/>
    </row>
    <row r="9957" spans="1:11" ht="15">
      <c r="A9957"/>
      <c r="B9957"/>
      <c r="C9957"/>
      <c r="D9957"/>
      <c r="E9957"/>
      <c r="F9957"/>
      <c r="G9957"/>
      <c r="H9957"/>
      <c r="I9957"/>
      <c r="J9957"/>
      <c r="K9957"/>
    </row>
    <row r="9958" spans="1:11" ht="15">
      <c r="A9958"/>
      <c r="B9958"/>
      <c r="C9958"/>
      <c r="D9958"/>
      <c r="E9958"/>
      <c r="F9958"/>
      <c r="G9958"/>
      <c r="H9958"/>
      <c r="I9958"/>
      <c r="J9958"/>
      <c r="K9958"/>
    </row>
    <row r="9959" spans="1:11" ht="15">
      <c r="A9959"/>
      <c r="B9959"/>
      <c r="C9959"/>
      <c r="D9959"/>
      <c r="E9959"/>
      <c r="F9959"/>
      <c r="G9959"/>
      <c r="H9959"/>
      <c r="I9959"/>
      <c r="J9959"/>
      <c r="K9959"/>
    </row>
    <row r="9960" spans="1:11" ht="15">
      <c r="A9960"/>
      <c r="B9960"/>
      <c r="C9960"/>
      <c r="D9960"/>
      <c r="E9960"/>
      <c r="F9960"/>
      <c r="G9960"/>
      <c r="H9960"/>
      <c r="I9960"/>
      <c r="J9960"/>
      <c r="K9960"/>
    </row>
    <row r="9961" spans="1:11" ht="15">
      <c r="A9961"/>
      <c r="B9961"/>
      <c r="C9961"/>
      <c r="D9961"/>
      <c r="E9961"/>
      <c r="F9961"/>
      <c r="G9961"/>
      <c r="H9961"/>
      <c r="I9961"/>
      <c r="J9961"/>
      <c r="K9961"/>
    </row>
    <row r="9962" spans="1:11" ht="15">
      <c r="A9962"/>
      <c r="B9962"/>
      <c r="C9962"/>
      <c r="D9962"/>
      <c r="E9962"/>
      <c r="F9962"/>
      <c r="G9962"/>
      <c r="H9962"/>
      <c r="I9962"/>
      <c r="J9962"/>
      <c r="K9962"/>
    </row>
    <row r="9963" spans="1:11" ht="15">
      <c r="A9963"/>
      <c r="B9963"/>
      <c r="C9963"/>
      <c r="D9963"/>
      <c r="E9963"/>
      <c r="F9963"/>
      <c r="G9963"/>
      <c r="H9963"/>
      <c r="I9963"/>
      <c r="J9963"/>
      <c r="K9963"/>
    </row>
    <row r="9964" spans="1:11" ht="15">
      <c r="A9964"/>
      <c r="B9964"/>
      <c r="C9964"/>
      <c r="D9964"/>
      <c r="E9964"/>
      <c r="F9964"/>
      <c r="G9964"/>
      <c r="H9964"/>
      <c r="I9964"/>
      <c r="J9964"/>
      <c r="K9964"/>
    </row>
    <row r="9965" spans="1:11" ht="15">
      <c r="A9965"/>
      <c r="B9965"/>
      <c r="C9965"/>
      <c r="D9965"/>
      <c r="E9965"/>
      <c r="F9965"/>
      <c r="G9965"/>
      <c r="H9965"/>
      <c r="I9965"/>
      <c r="J9965"/>
      <c r="K9965"/>
    </row>
    <row r="9966" spans="1:11" ht="15">
      <c r="A9966"/>
      <c r="B9966"/>
      <c r="C9966"/>
      <c r="D9966"/>
      <c r="E9966"/>
      <c r="F9966"/>
      <c r="G9966"/>
      <c r="H9966"/>
      <c r="I9966"/>
      <c r="J9966"/>
      <c r="K9966"/>
    </row>
    <row r="9967" spans="1:11" ht="15">
      <c r="A9967"/>
      <c r="B9967"/>
      <c r="C9967"/>
      <c r="D9967"/>
      <c r="E9967"/>
      <c r="F9967"/>
      <c r="G9967"/>
      <c r="H9967"/>
      <c r="I9967"/>
      <c r="J9967"/>
      <c r="K9967"/>
    </row>
    <row r="9968" spans="1:11" ht="15">
      <c r="A9968"/>
      <c r="B9968"/>
      <c r="C9968"/>
      <c r="D9968"/>
      <c r="E9968"/>
      <c r="F9968"/>
      <c r="G9968"/>
      <c r="H9968"/>
      <c r="I9968"/>
      <c r="J9968"/>
      <c r="K9968"/>
    </row>
    <row r="9969" spans="1:11" ht="15">
      <c r="A9969"/>
      <c r="B9969"/>
      <c r="C9969"/>
      <c r="D9969"/>
      <c r="E9969"/>
      <c r="F9969"/>
      <c r="G9969"/>
      <c r="H9969"/>
      <c r="I9969"/>
      <c r="J9969"/>
      <c r="K9969"/>
    </row>
    <row r="9970" spans="1:11" ht="15">
      <c r="A9970"/>
      <c r="B9970"/>
      <c r="C9970"/>
      <c r="D9970"/>
      <c r="E9970"/>
      <c r="F9970"/>
      <c r="G9970"/>
      <c r="H9970"/>
      <c r="I9970"/>
      <c r="J9970"/>
      <c r="K9970"/>
    </row>
    <row r="9971" spans="1:11" ht="15">
      <c r="A9971"/>
      <c r="B9971"/>
      <c r="C9971"/>
      <c r="D9971"/>
      <c r="E9971"/>
      <c r="F9971"/>
      <c r="G9971"/>
      <c r="H9971"/>
      <c r="I9971"/>
      <c r="J9971"/>
      <c r="K9971"/>
    </row>
    <row r="9972" spans="1:11" ht="15">
      <c r="A9972"/>
      <c r="B9972"/>
      <c r="C9972"/>
      <c r="D9972"/>
      <c r="E9972"/>
      <c r="F9972"/>
      <c r="G9972"/>
      <c r="H9972"/>
      <c r="I9972"/>
      <c r="J9972"/>
      <c r="K9972"/>
    </row>
    <row r="9973" spans="1:11" ht="15">
      <c r="A9973"/>
      <c r="B9973"/>
      <c r="C9973"/>
      <c r="D9973"/>
      <c r="E9973"/>
      <c r="F9973"/>
      <c r="G9973"/>
      <c r="H9973"/>
      <c r="I9973"/>
      <c r="J9973"/>
      <c r="K9973"/>
    </row>
    <row r="9974" spans="1:11" ht="15">
      <c r="A9974"/>
      <c r="B9974"/>
      <c r="C9974"/>
      <c r="D9974"/>
      <c r="E9974"/>
      <c r="F9974"/>
      <c r="G9974"/>
      <c r="H9974"/>
      <c r="I9974"/>
      <c r="J9974"/>
      <c r="K9974"/>
    </row>
    <row r="9975" spans="1:11" ht="15">
      <c r="A9975"/>
      <c r="B9975"/>
      <c r="C9975"/>
      <c r="D9975"/>
      <c r="E9975"/>
      <c r="F9975"/>
      <c r="G9975"/>
      <c r="H9975"/>
      <c r="I9975"/>
      <c r="J9975"/>
      <c r="K9975"/>
    </row>
    <row r="9976" spans="1:11" ht="15">
      <c r="A9976"/>
      <c r="B9976"/>
      <c r="C9976"/>
      <c r="D9976"/>
      <c r="E9976"/>
      <c r="F9976"/>
      <c r="G9976"/>
      <c r="H9976"/>
      <c r="I9976"/>
      <c r="J9976"/>
      <c r="K9976"/>
    </row>
    <row r="9977" spans="1:11" ht="15">
      <c r="A9977"/>
      <c r="B9977"/>
      <c r="C9977"/>
      <c r="D9977"/>
      <c r="E9977"/>
      <c r="F9977"/>
      <c r="G9977"/>
      <c r="H9977"/>
      <c r="I9977"/>
      <c r="J9977"/>
      <c r="K9977"/>
    </row>
    <row r="9978" spans="1:11" ht="15">
      <c r="A9978"/>
      <c r="B9978"/>
      <c r="C9978"/>
      <c r="D9978"/>
      <c r="E9978"/>
      <c r="F9978"/>
      <c r="G9978"/>
      <c r="H9978"/>
      <c r="I9978"/>
      <c r="J9978"/>
      <c r="K9978"/>
    </row>
    <row r="9979" spans="1:11" ht="15">
      <c r="A9979"/>
      <c r="B9979"/>
      <c r="C9979"/>
      <c r="D9979"/>
      <c r="E9979"/>
      <c r="F9979"/>
      <c r="G9979"/>
      <c r="H9979"/>
      <c r="I9979"/>
      <c r="J9979"/>
      <c r="K9979"/>
    </row>
    <row r="9980" spans="1:11" ht="15">
      <c r="A9980"/>
      <c r="B9980"/>
      <c r="C9980"/>
      <c r="D9980"/>
      <c r="E9980"/>
      <c r="F9980"/>
      <c r="G9980"/>
      <c r="H9980"/>
      <c r="I9980"/>
      <c r="J9980"/>
      <c r="K9980"/>
    </row>
    <row r="9981" spans="1:11" ht="15">
      <c r="A9981"/>
      <c r="B9981"/>
      <c r="C9981"/>
      <c r="D9981"/>
      <c r="E9981"/>
      <c r="F9981"/>
      <c r="G9981"/>
      <c r="H9981"/>
      <c r="I9981"/>
      <c r="J9981"/>
      <c r="K9981"/>
    </row>
    <row r="9982" spans="1:11" ht="15">
      <c r="A9982"/>
      <c r="B9982"/>
      <c r="C9982"/>
      <c r="D9982"/>
      <c r="E9982"/>
      <c r="F9982"/>
      <c r="G9982"/>
      <c r="H9982"/>
      <c r="I9982"/>
      <c r="J9982"/>
      <c r="K9982"/>
    </row>
    <row r="9983" spans="1:11" ht="15">
      <c r="A9983"/>
      <c r="B9983"/>
      <c r="C9983"/>
      <c r="D9983"/>
      <c r="E9983"/>
      <c r="F9983"/>
      <c r="G9983"/>
      <c r="H9983"/>
      <c r="I9983"/>
      <c r="J9983"/>
      <c r="K9983"/>
    </row>
    <row r="9984" spans="1:11" ht="15">
      <c r="A9984"/>
      <c r="B9984"/>
      <c r="C9984"/>
      <c r="D9984"/>
      <c r="E9984"/>
      <c r="F9984"/>
      <c r="G9984"/>
      <c r="H9984"/>
      <c r="I9984"/>
      <c r="J9984"/>
      <c r="K9984"/>
    </row>
    <row r="9985" spans="1:11" ht="15">
      <c r="A9985"/>
      <c r="B9985"/>
      <c r="C9985"/>
      <c r="D9985"/>
      <c r="E9985"/>
      <c r="F9985"/>
      <c r="G9985"/>
      <c r="H9985"/>
      <c r="I9985"/>
      <c r="J9985"/>
      <c r="K9985"/>
    </row>
    <row r="9986" spans="1:11" ht="15">
      <c r="A9986"/>
      <c r="B9986"/>
      <c r="C9986"/>
      <c r="D9986"/>
      <c r="E9986"/>
      <c r="F9986"/>
      <c r="G9986"/>
      <c r="H9986"/>
      <c r="I9986"/>
      <c r="J9986"/>
      <c r="K9986"/>
    </row>
    <row r="9987" spans="1:11" ht="15">
      <c r="A9987"/>
      <c r="B9987"/>
      <c r="C9987"/>
      <c r="D9987"/>
      <c r="E9987"/>
      <c r="F9987"/>
      <c r="G9987"/>
      <c r="H9987"/>
      <c r="I9987"/>
      <c r="J9987"/>
      <c r="K9987"/>
    </row>
    <row r="9988" spans="1:11" ht="15">
      <c r="A9988"/>
      <c r="B9988"/>
      <c r="C9988"/>
      <c r="D9988"/>
      <c r="E9988"/>
      <c r="F9988"/>
      <c r="G9988"/>
      <c r="H9988"/>
      <c r="I9988"/>
      <c r="J9988"/>
      <c r="K9988"/>
    </row>
    <row r="9989" spans="1:11" ht="15">
      <c r="A9989"/>
      <c r="B9989"/>
      <c r="C9989"/>
      <c r="D9989"/>
      <c r="E9989"/>
      <c r="F9989"/>
      <c r="G9989"/>
      <c r="H9989"/>
      <c r="I9989"/>
      <c r="J9989"/>
      <c r="K9989"/>
    </row>
    <row r="9990" spans="1:11" ht="15">
      <c r="A9990"/>
      <c r="B9990"/>
      <c r="C9990"/>
      <c r="D9990"/>
      <c r="E9990"/>
      <c r="F9990"/>
      <c r="G9990"/>
      <c r="H9990"/>
      <c r="I9990"/>
      <c r="J9990"/>
      <c r="K9990"/>
    </row>
    <row r="9991" spans="1:11" ht="15">
      <c r="A9991"/>
      <c r="B9991"/>
      <c r="C9991"/>
      <c r="D9991"/>
      <c r="E9991"/>
      <c r="F9991"/>
      <c r="G9991"/>
      <c r="H9991"/>
      <c r="I9991"/>
      <c r="J9991"/>
      <c r="K9991"/>
    </row>
    <row r="9992" spans="1:11" ht="15">
      <c r="A9992"/>
      <c r="B9992"/>
      <c r="C9992"/>
      <c r="D9992"/>
      <c r="E9992"/>
      <c r="F9992"/>
      <c r="G9992"/>
      <c r="H9992"/>
      <c r="I9992"/>
      <c r="J9992"/>
      <c r="K9992"/>
    </row>
    <row r="9993" spans="1:11" ht="15">
      <c r="A9993"/>
      <c r="B9993"/>
      <c r="C9993"/>
      <c r="D9993"/>
      <c r="E9993"/>
      <c r="F9993"/>
      <c r="G9993"/>
      <c r="H9993"/>
      <c r="I9993"/>
      <c r="J9993"/>
      <c r="K9993"/>
    </row>
    <row r="9994" spans="1:11" ht="15">
      <c r="A9994"/>
      <c r="B9994"/>
      <c r="C9994"/>
      <c r="D9994"/>
      <c r="E9994"/>
      <c r="F9994"/>
      <c r="G9994"/>
      <c r="H9994"/>
      <c r="I9994"/>
      <c r="J9994"/>
      <c r="K9994"/>
    </row>
    <row r="9995" spans="1:11" ht="15">
      <c r="A9995"/>
      <c r="B9995"/>
      <c r="C9995"/>
      <c r="D9995"/>
      <c r="E9995"/>
      <c r="F9995"/>
      <c r="G9995"/>
      <c r="H9995"/>
      <c r="I9995"/>
      <c r="J9995"/>
      <c r="K9995"/>
    </row>
    <row r="9996" spans="1:11" ht="15">
      <c r="A9996"/>
      <c r="B9996"/>
      <c r="C9996"/>
      <c r="D9996"/>
      <c r="E9996"/>
      <c r="F9996"/>
      <c r="G9996"/>
      <c r="H9996"/>
      <c r="I9996"/>
      <c r="J9996"/>
      <c r="K9996"/>
    </row>
    <row r="9997" spans="1:11" ht="15">
      <c r="A9997"/>
      <c r="B9997"/>
      <c r="C9997"/>
      <c r="D9997"/>
      <c r="E9997"/>
      <c r="F9997"/>
      <c r="G9997"/>
      <c r="H9997"/>
      <c r="I9997"/>
      <c r="J9997"/>
      <c r="K9997"/>
    </row>
    <row r="9998" spans="1:11" ht="15">
      <c r="A9998"/>
      <c r="B9998"/>
      <c r="C9998"/>
      <c r="D9998"/>
      <c r="E9998"/>
      <c r="F9998"/>
      <c r="G9998"/>
      <c r="H9998"/>
      <c r="I9998"/>
      <c r="J9998"/>
      <c r="K9998"/>
    </row>
    <row r="9999" spans="1:11" ht="15">
      <c r="A9999"/>
      <c r="B9999"/>
      <c r="C9999"/>
      <c r="D9999"/>
      <c r="E9999"/>
      <c r="F9999"/>
      <c r="G9999"/>
      <c r="H9999"/>
      <c r="I9999"/>
      <c r="J9999"/>
      <c r="K9999"/>
    </row>
    <row r="10000" spans="1:11" ht="15">
      <c r="A10000"/>
      <c r="B10000"/>
      <c r="C10000"/>
      <c r="D10000"/>
      <c r="E10000"/>
      <c r="F10000"/>
      <c r="G10000"/>
      <c r="H10000"/>
      <c r="I10000"/>
      <c r="J10000"/>
      <c r="K10000"/>
    </row>
    <row r="10001" spans="1:11" ht="15">
      <c r="A10001"/>
      <c r="B10001"/>
      <c r="C10001"/>
      <c r="D10001"/>
      <c r="E10001"/>
      <c r="F10001"/>
      <c r="G10001"/>
      <c r="H10001"/>
      <c r="I10001"/>
      <c r="J10001"/>
      <c r="K10001"/>
    </row>
    <row r="10002" spans="1:11" ht="15">
      <c r="A10002"/>
      <c r="B10002"/>
      <c r="C10002"/>
      <c r="D10002"/>
      <c r="E10002"/>
      <c r="F10002"/>
      <c r="G10002"/>
      <c r="H10002"/>
      <c r="I10002"/>
      <c r="J10002"/>
      <c r="K10002"/>
    </row>
    <row r="10003" spans="1:11" ht="15">
      <c r="A10003"/>
      <c r="B10003"/>
      <c r="C10003"/>
      <c r="D10003"/>
      <c r="E10003"/>
      <c r="F10003"/>
      <c r="G10003"/>
      <c r="H10003"/>
      <c r="I10003"/>
      <c r="J10003"/>
      <c r="K10003"/>
    </row>
    <row r="10004" spans="1:11" ht="15">
      <c r="A10004"/>
      <c r="B10004"/>
      <c r="C10004"/>
      <c r="D10004"/>
      <c r="E10004"/>
      <c r="F10004"/>
      <c r="G10004"/>
      <c r="H10004"/>
      <c r="I10004"/>
      <c r="J10004"/>
      <c r="K10004"/>
    </row>
    <row r="10005" spans="1:11" ht="15">
      <c r="A10005"/>
      <c r="B10005"/>
      <c r="C10005"/>
      <c r="D10005"/>
      <c r="E10005"/>
      <c r="F10005"/>
      <c r="G10005"/>
      <c r="H10005"/>
      <c r="I10005"/>
      <c r="J10005"/>
      <c r="K10005"/>
    </row>
    <row r="10006" spans="1:11" ht="15">
      <c r="A10006"/>
      <c r="B10006"/>
      <c r="C10006"/>
      <c r="D10006"/>
      <c r="E10006"/>
      <c r="F10006"/>
      <c r="G10006"/>
      <c r="H10006"/>
      <c r="I10006"/>
      <c r="J10006"/>
      <c r="K10006"/>
    </row>
    <row r="10007" spans="1:11" ht="15">
      <c r="A10007"/>
      <c r="B10007"/>
      <c r="C10007"/>
      <c r="D10007"/>
      <c r="E10007"/>
      <c r="F10007"/>
      <c r="G10007"/>
      <c r="H10007"/>
      <c r="I10007"/>
      <c r="J10007"/>
      <c r="K10007"/>
    </row>
    <row r="10008" spans="1:11" ht="15">
      <c r="A10008"/>
      <c r="B10008"/>
      <c r="C10008"/>
      <c r="D10008"/>
      <c r="E10008"/>
      <c r="F10008"/>
      <c r="G10008"/>
      <c r="H10008"/>
      <c r="I10008"/>
      <c r="J10008"/>
      <c r="K10008"/>
    </row>
    <row r="10009" spans="1:11" ht="15">
      <c r="A10009"/>
      <c r="B10009"/>
      <c r="C10009"/>
      <c r="D10009"/>
      <c r="E10009"/>
      <c r="F10009"/>
      <c r="G10009"/>
      <c r="H10009"/>
      <c r="I10009"/>
      <c r="J10009"/>
      <c r="K10009"/>
    </row>
    <row r="10010" spans="1:11" ht="15">
      <c r="A10010"/>
      <c r="B10010"/>
      <c r="C10010"/>
      <c r="D10010"/>
      <c r="E10010"/>
      <c r="F10010"/>
      <c r="G10010"/>
      <c r="H10010"/>
      <c r="I10010"/>
      <c r="J10010"/>
      <c r="K10010"/>
    </row>
    <row r="10011" spans="1:11" ht="15">
      <c r="A10011"/>
      <c r="B10011"/>
      <c r="C10011"/>
      <c r="D10011"/>
      <c r="E10011"/>
      <c r="F10011"/>
      <c r="G10011"/>
      <c r="H10011"/>
      <c r="I10011"/>
      <c r="J10011"/>
      <c r="K10011"/>
    </row>
    <row r="10012" spans="1:11" ht="15">
      <c r="A10012"/>
      <c r="B10012"/>
      <c r="C10012"/>
      <c r="D10012"/>
      <c r="E10012"/>
      <c r="F10012"/>
      <c r="G10012"/>
      <c r="H10012"/>
      <c r="I10012"/>
      <c r="J10012"/>
      <c r="K10012"/>
    </row>
    <row r="10013" spans="1:11" ht="15">
      <c r="A10013"/>
      <c r="B10013"/>
      <c r="C10013"/>
      <c r="D10013"/>
      <c r="E10013"/>
      <c r="F10013"/>
      <c r="G10013"/>
      <c r="H10013"/>
      <c r="I10013"/>
      <c r="J10013"/>
      <c r="K10013"/>
    </row>
    <row r="10014" spans="1:11" ht="15">
      <c r="A10014"/>
      <c r="B10014"/>
      <c r="C10014"/>
      <c r="D10014"/>
      <c r="E10014"/>
      <c r="F10014"/>
      <c r="G10014"/>
      <c r="H10014"/>
      <c r="I10014"/>
      <c r="J10014"/>
      <c r="K10014"/>
    </row>
    <row r="10015" spans="1:11" ht="15">
      <c r="A10015"/>
      <c r="B10015"/>
      <c r="C10015"/>
      <c r="D10015"/>
      <c r="E10015"/>
      <c r="F10015"/>
      <c r="G10015"/>
      <c r="H10015"/>
      <c r="I10015"/>
      <c r="J10015"/>
      <c r="K10015"/>
    </row>
    <row r="10016" spans="1:11" ht="15">
      <c r="A10016"/>
      <c r="B10016"/>
      <c r="C10016"/>
      <c r="D10016"/>
      <c r="E10016"/>
      <c r="F10016"/>
      <c r="G10016"/>
      <c r="H10016"/>
      <c r="I10016"/>
      <c r="J10016"/>
      <c r="K10016"/>
    </row>
    <row r="10017" spans="1:11" ht="15">
      <c r="A10017"/>
      <c r="B10017"/>
      <c r="C10017"/>
      <c r="D10017"/>
      <c r="E10017"/>
      <c r="F10017"/>
      <c r="G10017"/>
      <c r="H10017"/>
      <c r="I10017"/>
      <c r="J10017"/>
      <c r="K10017"/>
    </row>
    <row r="10018" spans="1:11" ht="15">
      <c r="A10018"/>
      <c r="B10018"/>
      <c r="C10018"/>
      <c r="D10018"/>
      <c r="E10018"/>
      <c r="F10018"/>
      <c r="G10018"/>
      <c r="H10018"/>
      <c r="I10018"/>
      <c r="J10018"/>
      <c r="K10018"/>
    </row>
    <row r="10019" spans="1:11" ht="15">
      <c r="A10019"/>
      <c r="B10019"/>
      <c r="C10019"/>
      <c r="D10019"/>
      <c r="E10019"/>
      <c r="F10019"/>
      <c r="G10019"/>
      <c r="H10019"/>
      <c r="I10019"/>
      <c r="J10019"/>
      <c r="K10019"/>
    </row>
    <row r="10020" spans="1:11" ht="15">
      <c r="A10020"/>
      <c r="B10020"/>
      <c r="C10020"/>
      <c r="D10020"/>
      <c r="E10020"/>
      <c r="F10020"/>
      <c r="G10020"/>
      <c r="H10020"/>
      <c r="I10020"/>
      <c r="J10020"/>
      <c r="K10020"/>
    </row>
    <row r="10021" spans="1:11" ht="15">
      <c r="A10021"/>
      <c r="B10021"/>
      <c r="C10021"/>
      <c r="D10021"/>
      <c r="E10021"/>
      <c r="F10021"/>
      <c r="G10021"/>
      <c r="H10021"/>
      <c r="I10021"/>
      <c r="J10021"/>
      <c r="K10021"/>
    </row>
    <row r="10022" spans="1:11" ht="15">
      <c r="A10022"/>
      <c r="B10022"/>
      <c r="C10022"/>
      <c r="D10022"/>
      <c r="E10022"/>
      <c r="F10022"/>
      <c r="G10022"/>
      <c r="H10022"/>
      <c r="I10022"/>
      <c r="J10022"/>
      <c r="K10022"/>
    </row>
    <row r="10023" spans="1:11" ht="15">
      <c r="A10023"/>
      <c r="B10023"/>
      <c r="C10023"/>
      <c r="D10023"/>
      <c r="E10023"/>
      <c r="F10023"/>
      <c r="G10023"/>
      <c r="H10023"/>
      <c r="I10023"/>
      <c r="J10023"/>
      <c r="K10023"/>
    </row>
    <row r="10024" spans="1:11" ht="15">
      <c r="A10024"/>
      <c r="B10024"/>
      <c r="C10024"/>
      <c r="D10024"/>
      <c r="E10024"/>
      <c r="F10024"/>
      <c r="G10024"/>
      <c r="H10024"/>
      <c r="I10024"/>
      <c r="J10024"/>
      <c r="K10024"/>
    </row>
    <row r="10025" spans="1:11" ht="15">
      <c r="A10025"/>
      <c r="B10025"/>
      <c r="C10025"/>
      <c r="D10025"/>
      <c r="E10025"/>
      <c r="F10025"/>
      <c r="G10025"/>
      <c r="H10025"/>
      <c r="I10025"/>
      <c r="J10025"/>
      <c r="K10025"/>
    </row>
    <row r="10026" spans="1:11" ht="15">
      <c r="A10026"/>
      <c r="B10026"/>
      <c r="C10026"/>
      <c r="D10026"/>
      <c r="E10026"/>
      <c r="F10026"/>
      <c r="G10026"/>
      <c r="H10026"/>
      <c r="I10026"/>
      <c r="J10026"/>
      <c r="K10026"/>
    </row>
    <row r="10027" spans="1:11" ht="15">
      <c r="A10027"/>
      <c r="B10027"/>
      <c r="C10027"/>
      <c r="D10027"/>
      <c r="E10027"/>
      <c r="F10027"/>
      <c r="G10027"/>
      <c r="H10027"/>
      <c r="I10027"/>
      <c r="J10027"/>
      <c r="K10027"/>
    </row>
    <row r="10028" spans="1:11" ht="15">
      <c r="A10028"/>
      <c r="B10028"/>
      <c r="C10028"/>
      <c r="D10028"/>
      <c r="E10028"/>
      <c r="F10028"/>
      <c r="G10028"/>
      <c r="H10028"/>
      <c r="I10028"/>
      <c r="J10028"/>
      <c r="K10028"/>
    </row>
    <row r="10029" spans="1:11" ht="15">
      <c r="A10029"/>
      <c r="B10029"/>
      <c r="C10029"/>
      <c r="D10029"/>
      <c r="E10029"/>
      <c r="F10029"/>
      <c r="G10029"/>
      <c r="H10029"/>
      <c r="I10029"/>
      <c r="J10029"/>
      <c r="K10029"/>
    </row>
    <row r="10030" spans="1:11" ht="15">
      <c r="A10030"/>
      <c r="B10030"/>
      <c r="C10030"/>
      <c r="D10030"/>
      <c r="E10030"/>
      <c r="F10030"/>
      <c r="G10030"/>
      <c r="H10030"/>
      <c r="I10030"/>
      <c r="J10030"/>
      <c r="K10030"/>
    </row>
    <row r="10031" spans="1:11" ht="15">
      <c r="A10031"/>
      <c r="B10031"/>
      <c r="C10031"/>
      <c r="D10031"/>
      <c r="E10031"/>
      <c r="F10031"/>
      <c r="G10031"/>
      <c r="H10031"/>
      <c r="I10031"/>
      <c r="J10031"/>
      <c r="K10031"/>
    </row>
    <row r="10032" spans="1:11" ht="15">
      <c r="A10032"/>
      <c r="B10032"/>
      <c r="C10032"/>
      <c r="D10032"/>
      <c r="E10032"/>
      <c r="F10032"/>
      <c r="G10032"/>
      <c r="H10032"/>
      <c r="I10032"/>
      <c r="J10032"/>
      <c r="K10032"/>
    </row>
    <row r="10033" spans="1:11" ht="15">
      <c r="A10033"/>
      <c r="B10033"/>
      <c r="C10033"/>
      <c r="D10033"/>
      <c r="E10033"/>
      <c r="F10033"/>
      <c r="G10033"/>
      <c r="H10033"/>
      <c r="I10033"/>
      <c r="J10033"/>
      <c r="K10033"/>
    </row>
    <row r="10034" spans="1:11" ht="15">
      <c r="A10034"/>
      <c r="B10034"/>
      <c r="C10034"/>
      <c r="D10034"/>
      <c r="E10034"/>
      <c r="F10034"/>
      <c r="G10034"/>
      <c r="H10034"/>
      <c r="I10034"/>
      <c r="J10034"/>
      <c r="K10034"/>
    </row>
    <row r="10035" spans="1:11" ht="15">
      <c r="A10035"/>
      <c r="B10035"/>
      <c r="C10035"/>
      <c r="D10035"/>
      <c r="E10035"/>
      <c r="F10035"/>
      <c r="G10035"/>
      <c r="H10035"/>
      <c r="I10035"/>
      <c r="J10035"/>
      <c r="K10035"/>
    </row>
    <row r="10036" spans="1:11" ht="15">
      <c r="A10036"/>
      <c r="B10036"/>
      <c r="C10036"/>
      <c r="D10036"/>
      <c r="E10036"/>
      <c r="F10036"/>
      <c r="G10036"/>
      <c r="H10036"/>
      <c r="I10036"/>
      <c r="J10036"/>
      <c r="K10036"/>
    </row>
    <row r="10037" spans="1:11" ht="15">
      <c r="A10037"/>
      <c r="B10037"/>
      <c r="C10037"/>
      <c r="D10037"/>
      <c r="E10037"/>
      <c r="F10037"/>
      <c r="G10037"/>
      <c r="H10037"/>
      <c r="I10037"/>
      <c r="J10037"/>
      <c r="K10037"/>
    </row>
    <row r="10038" spans="1:11" ht="15">
      <c r="A10038"/>
      <c r="B10038"/>
      <c r="C10038"/>
      <c r="D10038"/>
      <c r="E10038"/>
      <c r="F10038"/>
      <c r="G10038"/>
      <c r="H10038"/>
      <c r="I10038"/>
      <c r="J10038"/>
      <c r="K10038"/>
    </row>
    <row r="10039" spans="1:11" ht="15">
      <c r="A10039"/>
      <c r="B10039"/>
      <c r="C10039"/>
      <c r="D10039"/>
      <c r="E10039"/>
      <c r="F10039"/>
      <c r="G10039"/>
      <c r="H10039"/>
      <c r="I10039"/>
      <c r="J10039"/>
      <c r="K10039"/>
    </row>
    <row r="10040" spans="1:11" ht="15">
      <c r="A10040"/>
      <c r="B10040"/>
      <c r="C10040"/>
      <c r="D10040"/>
      <c r="E10040"/>
      <c r="F10040"/>
      <c r="G10040"/>
      <c r="H10040"/>
      <c r="I10040"/>
      <c r="J10040"/>
      <c r="K10040"/>
    </row>
    <row r="10041" spans="1:11" ht="15">
      <c r="A10041"/>
      <c r="B10041"/>
      <c r="C10041"/>
      <c r="D10041"/>
      <c r="E10041"/>
      <c r="F10041"/>
      <c r="G10041"/>
      <c r="H10041"/>
      <c r="I10041"/>
      <c r="J10041"/>
      <c r="K10041"/>
    </row>
    <row r="10042" spans="1:11" ht="15">
      <c r="A10042"/>
      <c r="B10042"/>
      <c r="C10042"/>
      <c r="D10042"/>
      <c r="E10042"/>
      <c r="F10042"/>
      <c r="G10042"/>
      <c r="H10042"/>
      <c r="I10042"/>
      <c r="J10042"/>
      <c r="K10042"/>
    </row>
    <row r="10043" spans="1:11" ht="15">
      <c r="A10043"/>
      <c r="B10043"/>
      <c r="C10043"/>
      <c r="D10043"/>
      <c r="E10043"/>
      <c r="F10043"/>
      <c r="G10043"/>
      <c r="H10043"/>
      <c r="I10043"/>
      <c r="J10043"/>
      <c r="K10043"/>
    </row>
    <row r="10044" spans="1:11" ht="15">
      <c r="A10044"/>
      <c r="B10044"/>
      <c r="C10044"/>
      <c r="D10044"/>
      <c r="E10044"/>
      <c r="F10044"/>
      <c r="G10044"/>
      <c r="H10044"/>
      <c r="I10044"/>
      <c r="J10044"/>
      <c r="K10044"/>
    </row>
    <row r="10045" spans="1:11" ht="15">
      <c r="A10045"/>
      <c r="B10045"/>
      <c r="C10045"/>
      <c r="D10045"/>
      <c r="E10045"/>
      <c r="F10045"/>
      <c r="G10045"/>
      <c r="H10045"/>
      <c r="I10045"/>
      <c r="J10045"/>
      <c r="K10045"/>
    </row>
    <row r="10046" spans="1:11" ht="15">
      <c r="A10046"/>
      <c r="B10046"/>
      <c r="C10046"/>
      <c r="D10046"/>
      <c r="E10046"/>
      <c r="F10046"/>
      <c r="G10046"/>
      <c r="H10046"/>
      <c r="I10046"/>
      <c r="J10046"/>
      <c r="K10046"/>
    </row>
    <row r="10047" spans="1:11" ht="15">
      <c r="A10047"/>
      <c r="B10047"/>
      <c r="C10047"/>
      <c r="D10047"/>
      <c r="E10047"/>
      <c r="F10047"/>
      <c r="G10047"/>
      <c r="H10047"/>
      <c r="I10047"/>
      <c r="J10047"/>
      <c r="K10047"/>
    </row>
    <row r="10048" spans="1:11" ht="15">
      <c r="A10048"/>
      <c r="B10048"/>
      <c r="C10048"/>
      <c r="D10048"/>
      <c r="E10048"/>
      <c r="F10048"/>
      <c r="G10048"/>
      <c r="H10048"/>
      <c r="I10048"/>
      <c r="J10048"/>
      <c r="K10048"/>
    </row>
    <row r="10049" spans="1:11" ht="15">
      <c r="A10049"/>
      <c r="B10049"/>
      <c r="C10049"/>
      <c r="D10049"/>
      <c r="E10049"/>
      <c r="F10049"/>
      <c r="G10049"/>
      <c r="H10049"/>
      <c r="I10049"/>
      <c r="J10049"/>
      <c r="K10049"/>
    </row>
    <row r="10050" spans="1:11" ht="15">
      <c r="A10050"/>
      <c r="B10050"/>
      <c r="C10050"/>
      <c r="D10050"/>
      <c r="E10050"/>
      <c r="F10050"/>
      <c r="G10050"/>
      <c r="H10050"/>
      <c r="I10050"/>
      <c r="J10050"/>
      <c r="K10050"/>
    </row>
    <row r="10051" spans="1:11" ht="15">
      <c r="A10051"/>
      <c r="B10051"/>
      <c r="C10051"/>
      <c r="D10051"/>
      <c r="E10051"/>
      <c r="F10051"/>
      <c r="G10051"/>
      <c r="H10051"/>
      <c r="I10051"/>
      <c r="J10051"/>
      <c r="K10051"/>
    </row>
    <row r="10052" spans="1:11" ht="15">
      <c r="A10052"/>
      <c r="B10052"/>
      <c r="C10052"/>
      <c r="D10052"/>
      <c r="E10052"/>
      <c r="F10052"/>
      <c r="G10052"/>
      <c r="H10052"/>
      <c r="I10052"/>
      <c r="J10052"/>
      <c r="K10052"/>
    </row>
    <row r="10053" spans="1:11" ht="15">
      <c r="A10053"/>
      <c r="B10053"/>
      <c r="C10053"/>
      <c r="D10053"/>
      <c r="E10053"/>
      <c r="F10053"/>
      <c r="G10053"/>
      <c r="H10053"/>
      <c r="I10053"/>
      <c r="J10053"/>
      <c r="K10053"/>
    </row>
    <row r="10054" spans="1:11" ht="15">
      <c r="A10054"/>
      <c r="B10054"/>
      <c r="C10054"/>
      <c r="D10054"/>
      <c r="E10054"/>
      <c r="F10054"/>
      <c r="G10054"/>
      <c r="H10054"/>
      <c r="I10054"/>
      <c r="J10054"/>
      <c r="K10054"/>
    </row>
    <row r="10055" spans="1:11" ht="15">
      <c r="A10055"/>
      <c r="B10055"/>
      <c r="C10055"/>
      <c r="D10055"/>
      <c r="E10055"/>
      <c r="F10055"/>
      <c r="G10055"/>
      <c r="H10055"/>
      <c r="I10055"/>
      <c r="J10055"/>
      <c r="K10055"/>
    </row>
    <row r="10056" spans="1:11" ht="15">
      <c r="A10056"/>
      <c r="B10056"/>
      <c r="C10056"/>
      <c r="D10056"/>
      <c r="E10056"/>
      <c r="F10056"/>
      <c r="G10056"/>
      <c r="H10056"/>
      <c r="I10056"/>
      <c r="J10056"/>
      <c r="K10056"/>
    </row>
    <row r="10057" spans="1:11" ht="15">
      <c r="A10057"/>
      <c r="B10057"/>
      <c r="C10057"/>
      <c r="D10057"/>
      <c r="E10057"/>
      <c r="F10057"/>
      <c r="G10057"/>
      <c r="H10057"/>
      <c r="I10057"/>
      <c r="J10057"/>
      <c r="K10057"/>
    </row>
    <row r="10058" spans="1:11" ht="15">
      <c r="A10058"/>
      <c r="B10058"/>
      <c r="C10058"/>
      <c r="D10058"/>
      <c r="E10058"/>
      <c r="F10058"/>
      <c r="G10058"/>
      <c r="H10058"/>
      <c r="I10058"/>
      <c r="J10058"/>
      <c r="K10058"/>
    </row>
    <row r="10059" spans="1:11" ht="15">
      <c r="A10059"/>
      <c r="B10059"/>
      <c r="C10059"/>
      <c r="D10059"/>
      <c r="E10059"/>
      <c r="F10059"/>
      <c r="G10059"/>
      <c r="H10059"/>
      <c r="I10059"/>
      <c r="J10059"/>
      <c r="K10059"/>
    </row>
    <row r="10060" spans="1:11" ht="15">
      <c r="A10060"/>
      <c r="B10060"/>
      <c r="C10060"/>
      <c r="D10060"/>
      <c r="E10060"/>
      <c r="F10060"/>
      <c r="G10060"/>
      <c r="H10060"/>
      <c r="I10060"/>
      <c r="J10060"/>
      <c r="K10060"/>
    </row>
    <row r="10061" spans="1:11" ht="15">
      <c r="A10061"/>
      <c r="B10061"/>
      <c r="C10061"/>
      <c r="D10061"/>
      <c r="E10061"/>
      <c r="F10061"/>
      <c r="G10061"/>
      <c r="H10061"/>
      <c r="I10061"/>
      <c r="J10061"/>
      <c r="K10061"/>
    </row>
    <row r="10062" spans="1:11" ht="15">
      <c r="A10062"/>
      <c r="B10062"/>
      <c r="C10062"/>
      <c r="D10062"/>
      <c r="E10062"/>
      <c r="F10062"/>
      <c r="G10062"/>
      <c r="H10062"/>
      <c r="I10062"/>
      <c r="J10062"/>
      <c r="K10062"/>
    </row>
    <row r="10063" spans="1:11" ht="15">
      <c r="A10063"/>
      <c r="B10063"/>
      <c r="C10063"/>
      <c r="D10063"/>
      <c r="E10063"/>
      <c r="F10063"/>
      <c r="G10063"/>
      <c r="H10063"/>
      <c r="I10063"/>
      <c r="J10063"/>
      <c r="K10063"/>
    </row>
    <row r="10064" spans="1:11" ht="15">
      <c r="A10064"/>
      <c r="B10064"/>
      <c r="C10064"/>
      <c r="D10064"/>
      <c r="E10064"/>
      <c r="F10064"/>
      <c r="G10064"/>
      <c r="H10064"/>
      <c r="I10064"/>
      <c r="J10064"/>
      <c r="K10064"/>
    </row>
    <row r="10065" spans="1:11" ht="15">
      <c r="A10065"/>
      <c r="B10065"/>
      <c r="C10065"/>
      <c r="D10065"/>
      <c r="E10065"/>
      <c r="F10065"/>
      <c r="G10065"/>
      <c r="H10065"/>
      <c r="I10065"/>
      <c r="J10065"/>
      <c r="K10065"/>
    </row>
    <row r="10066" spans="1:11" ht="15">
      <c r="A10066"/>
      <c r="B10066"/>
      <c r="C10066"/>
      <c r="D10066"/>
      <c r="E10066"/>
      <c r="F10066"/>
      <c r="G10066"/>
      <c r="H10066"/>
      <c r="I10066"/>
      <c r="J10066"/>
      <c r="K10066"/>
    </row>
    <row r="10067" spans="1:11" ht="15">
      <c r="A10067"/>
      <c r="B10067"/>
      <c r="C10067"/>
      <c r="D10067"/>
      <c r="E10067"/>
      <c r="F10067"/>
      <c r="G10067"/>
      <c r="H10067"/>
      <c r="I10067"/>
      <c r="J10067"/>
      <c r="K10067"/>
    </row>
    <row r="10068" spans="1:11" ht="15">
      <c r="A10068"/>
      <c r="B10068"/>
      <c r="C10068"/>
      <c r="D10068"/>
      <c r="E10068"/>
      <c r="F10068"/>
      <c r="G10068"/>
      <c r="H10068"/>
      <c r="I10068"/>
      <c r="J10068"/>
      <c r="K10068"/>
    </row>
    <row r="10069" spans="1:11" ht="15">
      <c r="A10069"/>
      <c r="B10069"/>
      <c r="C10069"/>
      <c r="D10069"/>
      <c r="E10069"/>
      <c r="F10069"/>
      <c r="G10069"/>
      <c r="H10069"/>
      <c r="I10069"/>
      <c r="J10069"/>
      <c r="K10069"/>
    </row>
    <row r="10070" spans="1:11" ht="15">
      <c r="A10070"/>
      <c r="B10070"/>
      <c r="C10070"/>
      <c r="D10070"/>
      <c r="E10070"/>
      <c r="F10070"/>
      <c r="G10070"/>
      <c r="H10070"/>
      <c r="I10070"/>
      <c r="J10070"/>
      <c r="K10070"/>
    </row>
    <row r="10071" spans="1:11" ht="15">
      <c r="A10071"/>
      <c r="B10071"/>
      <c r="C10071"/>
      <c r="D10071"/>
      <c r="E10071"/>
      <c r="F10071"/>
      <c r="G10071"/>
      <c r="H10071"/>
      <c r="I10071"/>
      <c r="J10071"/>
      <c r="K10071"/>
    </row>
    <row r="10072" spans="1:11" ht="15">
      <c r="A10072"/>
      <c r="B10072"/>
      <c r="C10072"/>
      <c r="D10072"/>
      <c r="E10072"/>
      <c r="F10072"/>
      <c r="G10072"/>
      <c r="H10072"/>
      <c r="I10072"/>
      <c r="J10072"/>
      <c r="K10072"/>
    </row>
    <row r="10073" spans="1:11" ht="15">
      <c r="A10073"/>
      <c r="B10073"/>
      <c r="C10073"/>
      <c r="D10073"/>
      <c r="E10073"/>
      <c r="F10073"/>
      <c r="G10073"/>
      <c r="H10073"/>
      <c r="I10073"/>
      <c r="J10073"/>
      <c r="K10073"/>
    </row>
    <row r="10074" spans="1:11" ht="15">
      <c r="A10074"/>
      <c r="B10074"/>
      <c r="C10074"/>
      <c r="D10074"/>
      <c r="E10074"/>
      <c r="F10074"/>
      <c r="G10074"/>
      <c r="H10074"/>
      <c r="I10074"/>
      <c r="J10074"/>
      <c r="K10074"/>
    </row>
    <row r="10075" spans="1:11" ht="15">
      <c r="A10075"/>
      <c r="B10075"/>
      <c r="C10075"/>
      <c r="D10075"/>
      <c r="E10075"/>
      <c r="F10075"/>
      <c r="G10075"/>
      <c r="H10075"/>
      <c r="I10075"/>
      <c r="J10075"/>
      <c r="K10075"/>
    </row>
    <row r="10076" spans="1:11" ht="15">
      <c r="A10076"/>
      <c r="B10076"/>
      <c r="C10076"/>
      <c r="D10076"/>
      <c r="E10076"/>
      <c r="F10076"/>
      <c r="G10076"/>
      <c r="H10076"/>
      <c r="I10076"/>
      <c r="J10076"/>
      <c r="K10076"/>
    </row>
    <row r="10077" spans="1:11" ht="15">
      <c r="A10077"/>
      <c r="B10077"/>
      <c r="C10077"/>
      <c r="D10077"/>
      <c r="E10077"/>
      <c r="F10077"/>
      <c r="G10077"/>
      <c r="H10077"/>
      <c r="I10077"/>
      <c r="J10077"/>
      <c r="K10077"/>
    </row>
    <row r="10078" spans="1:11" ht="15">
      <c r="A10078"/>
      <c r="B10078"/>
      <c r="C10078"/>
      <c r="D10078"/>
      <c r="E10078"/>
      <c r="F10078"/>
      <c r="G10078"/>
      <c r="H10078"/>
      <c r="I10078"/>
      <c r="J10078"/>
      <c r="K10078"/>
    </row>
    <row r="10079" spans="1:11" ht="15">
      <c r="A10079"/>
      <c r="B10079"/>
      <c r="C10079"/>
      <c r="D10079"/>
      <c r="E10079"/>
      <c r="F10079"/>
      <c r="G10079"/>
      <c r="H10079"/>
      <c r="I10079"/>
      <c r="J10079"/>
      <c r="K10079"/>
    </row>
    <row r="10080" spans="1:11" ht="15">
      <c r="A10080"/>
      <c r="B10080"/>
      <c r="C10080"/>
      <c r="D10080"/>
      <c r="E10080"/>
      <c r="F10080"/>
      <c r="G10080"/>
      <c r="H10080"/>
      <c r="I10080"/>
      <c r="J10080"/>
      <c r="K10080"/>
    </row>
    <row r="10081" spans="1:11" ht="15">
      <c r="A10081"/>
      <c r="B10081"/>
      <c r="C10081"/>
      <c r="D10081"/>
      <c r="E10081"/>
      <c r="F10081"/>
      <c r="G10081"/>
      <c r="H10081"/>
      <c r="I10081"/>
      <c r="J10081"/>
      <c r="K10081"/>
    </row>
    <row r="10082" spans="1:11" ht="15">
      <c r="A10082"/>
      <c r="B10082"/>
      <c r="C10082"/>
      <c r="D10082"/>
      <c r="E10082"/>
      <c r="F10082"/>
      <c r="G10082"/>
      <c r="H10082"/>
      <c r="I10082"/>
      <c r="J10082"/>
      <c r="K10082"/>
    </row>
    <row r="10083" spans="1:11" ht="15">
      <c r="A10083"/>
      <c r="B10083"/>
      <c r="C10083"/>
      <c r="D10083"/>
      <c r="E10083"/>
      <c r="F10083"/>
      <c r="G10083"/>
      <c r="H10083"/>
      <c r="I10083"/>
      <c r="J10083"/>
      <c r="K10083"/>
    </row>
    <row r="10084" spans="1:11" ht="15">
      <c r="A10084"/>
      <c r="B10084"/>
      <c r="C10084"/>
      <c r="D10084"/>
      <c r="E10084"/>
      <c r="F10084"/>
      <c r="G10084"/>
      <c r="H10084"/>
      <c r="I10084"/>
      <c r="J10084"/>
      <c r="K10084"/>
    </row>
    <row r="10085" spans="1:11" ht="15">
      <c r="A10085"/>
      <c r="B10085"/>
      <c r="C10085"/>
      <c r="D10085"/>
      <c r="E10085"/>
      <c r="F10085"/>
      <c r="G10085"/>
      <c r="H10085"/>
      <c r="I10085"/>
      <c r="J10085"/>
      <c r="K10085"/>
    </row>
    <row r="10086" spans="1:11" ht="15">
      <c r="A10086"/>
      <c r="B10086"/>
      <c r="C10086"/>
      <c r="D10086"/>
      <c r="E10086"/>
      <c r="F10086"/>
      <c r="G10086"/>
      <c r="H10086"/>
      <c r="I10086"/>
      <c r="J10086"/>
      <c r="K10086"/>
    </row>
    <row r="10087" spans="1:11" ht="15">
      <c r="A10087"/>
      <c r="B10087"/>
      <c r="C10087"/>
      <c r="D10087"/>
      <c r="E10087"/>
      <c r="F10087"/>
      <c r="G10087"/>
      <c r="H10087"/>
      <c r="I10087"/>
      <c r="J10087"/>
      <c r="K10087"/>
    </row>
    <row r="10088" spans="1:11" ht="15">
      <c r="A10088"/>
      <c r="B10088"/>
      <c r="C10088"/>
      <c r="D10088"/>
      <c r="E10088"/>
      <c r="F10088"/>
      <c r="G10088"/>
      <c r="H10088"/>
      <c r="I10088"/>
      <c r="J10088"/>
      <c r="K10088"/>
    </row>
    <row r="10089" spans="1:11" ht="15">
      <c r="A10089"/>
      <c r="B10089"/>
      <c r="C10089"/>
      <c r="D10089"/>
      <c r="E10089"/>
      <c r="F10089"/>
      <c r="G10089"/>
      <c r="H10089"/>
      <c r="I10089"/>
      <c r="J10089"/>
      <c r="K10089"/>
    </row>
    <row r="10090" spans="1:11" ht="15">
      <c r="A10090"/>
      <c r="B10090"/>
      <c r="C10090"/>
      <c r="D10090"/>
      <c r="E10090"/>
      <c r="F10090"/>
      <c r="G10090"/>
      <c r="H10090"/>
      <c r="I10090"/>
      <c r="J10090"/>
      <c r="K10090"/>
    </row>
    <row r="10091" spans="1:11" ht="15">
      <c r="A10091"/>
      <c r="B10091"/>
      <c r="C10091"/>
      <c r="D10091"/>
      <c r="E10091"/>
      <c r="F10091"/>
      <c r="G10091"/>
      <c r="H10091"/>
      <c r="I10091"/>
      <c r="J10091"/>
      <c r="K10091"/>
    </row>
    <row r="10092" spans="1:11" ht="15">
      <c r="A10092"/>
      <c r="B10092"/>
      <c r="C10092"/>
      <c r="D10092"/>
      <c r="E10092"/>
      <c r="F10092"/>
      <c r="G10092"/>
      <c r="H10092"/>
      <c r="I10092"/>
      <c r="J10092"/>
      <c r="K10092"/>
    </row>
    <row r="10093" spans="1:11" ht="15">
      <c r="A10093"/>
      <c r="B10093"/>
      <c r="C10093"/>
      <c r="D10093"/>
      <c r="E10093"/>
      <c r="F10093"/>
      <c r="G10093"/>
      <c r="H10093"/>
      <c r="I10093"/>
      <c r="J10093"/>
      <c r="K10093"/>
    </row>
    <row r="10094" spans="1:11" ht="15">
      <c r="A10094"/>
      <c r="B10094"/>
      <c r="C10094"/>
      <c r="D10094"/>
      <c r="E10094"/>
      <c r="F10094"/>
      <c r="G10094"/>
      <c r="H10094"/>
      <c r="I10094"/>
      <c r="J10094"/>
      <c r="K10094"/>
    </row>
    <row r="10095" spans="1:11" ht="15">
      <c r="A10095"/>
      <c r="B10095"/>
      <c r="C10095"/>
      <c r="D10095"/>
      <c r="E10095"/>
      <c r="F10095"/>
      <c r="G10095"/>
      <c r="H10095"/>
      <c r="I10095"/>
      <c r="J10095"/>
      <c r="K10095"/>
    </row>
    <row r="10096" spans="1:11" ht="15">
      <c r="A10096"/>
      <c r="B10096"/>
      <c r="C10096"/>
      <c r="D10096"/>
      <c r="E10096"/>
      <c r="F10096"/>
      <c r="G10096"/>
      <c r="H10096"/>
      <c r="I10096"/>
      <c r="J10096"/>
      <c r="K10096"/>
    </row>
    <row r="10097" spans="1:11" ht="15">
      <c r="A10097"/>
      <c r="B10097"/>
      <c r="C10097"/>
      <c r="D10097"/>
      <c r="E10097"/>
      <c r="F10097"/>
      <c r="G10097"/>
      <c r="H10097"/>
      <c r="I10097"/>
      <c r="J10097"/>
      <c r="K10097"/>
    </row>
    <row r="10098" spans="1:11" ht="15">
      <c r="A10098"/>
      <c r="B10098"/>
      <c r="C10098"/>
      <c r="D10098"/>
      <c r="E10098"/>
      <c r="F10098"/>
      <c r="G10098"/>
      <c r="H10098"/>
      <c r="I10098"/>
      <c r="J10098"/>
      <c r="K10098"/>
    </row>
    <row r="10099" spans="1:11" ht="15">
      <c r="A10099"/>
      <c r="B10099"/>
      <c r="C10099"/>
      <c r="D10099"/>
      <c r="E10099"/>
      <c r="F10099"/>
      <c r="G10099"/>
      <c r="H10099"/>
      <c r="I10099"/>
      <c r="J10099"/>
      <c r="K10099"/>
    </row>
    <row r="10100" spans="1:11" ht="15">
      <c r="A10100"/>
      <c r="B10100"/>
      <c r="C10100"/>
      <c r="D10100"/>
      <c r="E10100"/>
      <c r="F10100"/>
      <c r="G10100"/>
      <c r="H10100"/>
      <c r="I10100"/>
      <c r="J10100"/>
      <c r="K10100"/>
    </row>
    <row r="10101" spans="1:11" ht="15">
      <c r="A10101"/>
      <c r="B10101"/>
      <c r="C10101"/>
      <c r="D10101"/>
      <c r="E10101"/>
      <c r="F10101"/>
      <c r="G10101"/>
      <c r="H10101"/>
      <c r="I10101"/>
      <c r="J10101"/>
      <c r="K10101"/>
    </row>
    <row r="10102" spans="1:11" ht="15">
      <c r="A10102"/>
      <c r="B10102"/>
      <c r="C10102"/>
      <c r="D10102"/>
      <c r="E10102"/>
      <c r="F10102"/>
      <c r="G10102"/>
      <c r="H10102"/>
      <c r="I10102"/>
      <c r="J10102"/>
      <c r="K10102"/>
    </row>
    <row r="10103" spans="1:11" ht="15">
      <c r="A10103"/>
      <c r="B10103"/>
      <c r="C10103"/>
      <c r="D10103"/>
      <c r="E10103"/>
      <c r="F10103"/>
      <c r="G10103"/>
      <c r="H10103"/>
      <c r="I10103"/>
      <c r="J10103"/>
      <c r="K10103"/>
    </row>
    <row r="10104" spans="1:11" ht="15">
      <c r="A10104"/>
      <c r="B10104"/>
      <c r="C10104"/>
      <c r="D10104"/>
      <c r="E10104"/>
      <c r="F10104"/>
      <c r="G10104"/>
      <c r="H10104"/>
      <c r="I10104"/>
      <c r="J10104"/>
      <c r="K10104"/>
    </row>
    <row r="10105" spans="1:11" ht="15">
      <c r="A10105"/>
      <c r="B10105"/>
      <c r="C10105"/>
      <c r="D10105"/>
      <c r="E10105"/>
      <c r="F10105"/>
      <c r="G10105"/>
      <c r="H10105"/>
      <c r="I10105"/>
      <c r="J10105"/>
      <c r="K10105"/>
    </row>
    <row r="10106" spans="1:11" ht="15">
      <c r="A10106"/>
      <c r="B10106"/>
      <c r="C10106"/>
      <c r="D10106"/>
      <c r="E10106"/>
      <c r="F10106"/>
      <c r="G10106"/>
      <c r="H10106"/>
      <c r="I10106"/>
      <c r="J10106"/>
      <c r="K10106"/>
    </row>
    <row r="10107" spans="1:11" ht="15">
      <c r="A10107"/>
      <c r="B10107"/>
      <c r="C10107"/>
      <c r="D10107"/>
      <c r="E10107"/>
      <c r="F10107"/>
      <c r="G10107"/>
      <c r="H10107"/>
      <c r="I10107"/>
      <c r="J10107"/>
      <c r="K10107"/>
    </row>
    <row r="10108" spans="1:11" ht="15">
      <c r="A10108"/>
      <c r="B10108"/>
      <c r="C10108"/>
      <c r="D10108"/>
      <c r="E10108"/>
      <c r="F10108"/>
      <c r="G10108"/>
      <c r="H10108"/>
      <c r="I10108"/>
      <c r="J10108"/>
      <c r="K10108"/>
    </row>
    <row r="10109" spans="1:11" ht="15">
      <c r="A10109"/>
      <c r="B10109"/>
      <c r="C10109"/>
      <c r="D10109"/>
      <c r="E10109"/>
      <c r="F10109"/>
      <c r="G10109"/>
      <c r="H10109"/>
      <c r="I10109"/>
      <c r="J10109"/>
      <c r="K10109"/>
    </row>
    <row r="10110" spans="1:11" ht="15">
      <c r="A10110"/>
      <c r="B10110"/>
      <c r="C10110"/>
      <c r="D10110"/>
      <c r="E10110"/>
      <c r="F10110"/>
      <c r="G10110"/>
      <c r="H10110"/>
      <c r="I10110"/>
      <c r="J10110"/>
      <c r="K10110"/>
    </row>
    <row r="10111" spans="1:11" ht="15">
      <c r="A10111"/>
      <c r="B10111"/>
      <c r="C10111"/>
      <c r="D10111"/>
      <c r="E10111"/>
      <c r="F10111"/>
      <c r="G10111"/>
      <c r="H10111"/>
      <c r="I10111"/>
      <c r="J10111"/>
      <c r="K10111"/>
    </row>
    <row r="10112" spans="1:11" ht="15">
      <c r="A10112"/>
      <c r="B10112"/>
      <c r="C10112"/>
      <c r="D10112"/>
      <c r="E10112"/>
      <c r="F10112"/>
      <c r="G10112"/>
      <c r="H10112"/>
      <c r="I10112"/>
      <c r="J10112"/>
      <c r="K10112"/>
    </row>
    <row r="10113" spans="1:11" ht="15">
      <c r="A10113"/>
      <c r="B10113"/>
      <c r="C10113"/>
      <c r="D10113"/>
      <c r="E10113"/>
      <c r="F10113"/>
      <c r="G10113"/>
      <c r="H10113"/>
      <c r="I10113"/>
      <c r="J10113"/>
      <c r="K10113"/>
    </row>
    <row r="10114" spans="1:11" ht="15">
      <c r="A10114"/>
      <c r="B10114"/>
      <c r="C10114"/>
      <c r="D10114"/>
      <c r="E10114"/>
      <c r="F10114"/>
      <c r="G10114"/>
      <c r="H10114"/>
      <c r="I10114"/>
      <c r="J10114"/>
      <c r="K10114"/>
    </row>
    <row r="10115" spans="1:11" ht="15">
      <c r="A10115"/>
      <c r="B10115"/>
      <c r="C10115"/>
      <c r="D10115"/>
      <c r="E10115"/>
      <c r="F10115"/>
      <c r="G10115"/>
      <c r="H10115"/>
      <c r="I10115"/>
      <c r="J10115"/>
      <c r="K10115"/>
    </row>
    <row r="10116" spans="1:11" ht="15">
      <c r="A10116"/>
      <c r="B10116"/>
      <c r="C10116"/>
      <c r="D10116"/>
      <c r="E10116"/>
      <c r="F10116"/>
      <c r="G10116"/>
      <c r="H10116"/>
      <c r="I10116"/>
      <c r="J10116"/>
      <c r="K10116"/>
    </row>
    <row r="10117" spans="1:11" ht="15">
      <c r="A10117"/>
      <c r="B10117"/>
      <c r="C10117"/>
      <c r="D10117"/>
      <c r="E10117"/>
      <c r="F10117"/>
      <c r="G10117"/>
      <c r="H10117"/>
      <c r="I10117"/>
      <c r="J10117"/>
      <c r="K10117"/>
    </row>
    <row r="10118" spans="1:11" ht="15">
      <c r="A10118"/>
      <c r="B10118"/>
      <c r="C10118"/>
      <c r="D10118"/>
      <c r="E10118"/>
      <c r="F10118"/>
      <c r="G10118"/>
      <c r="H10118"/>
      <c r="I10118"/>
      <c r="J10118"/>
      <c r="K10118"/>
    </row>
    <row r="10119" spans="1:11" ht="15">
      <c r="A10119"/>
      <c r="B10119"/>
      <c r="C10119"/>
      <c r="D10119"/>
      <c r="E10119"/>
      <c r="F10119"/>
      <c r="G10119"/>
      <c r="H10119"/>
      <c r="I10119"/>
      <c r="J10119"/>
      <c r="K10119"/>
    </row>
    <row r="10120" spans="1:11" ht="15">
      <c r="A10120"/>
      <c r="B10120"/>
      <c r="C10120"/>
      <c r="D10120"/>
      <c r="E10120"/>
      <c r="F10120"/>
      <c r="G10120"/>
      <c r="H10120"/>
      <c r="I10120"/>
      <c r="J10120"/>
      <c r="K10120"/>
    </row>
    <row r="10121" spans="1:11" ht="15">
      <c r="A10121"/>
      <c r="B10121"/>
      <c r="C10121"/>
      <c r="D10121"/>
      <c r="E10121"/>
      <c r="F10121"/>
      <c r="G10121"/>
      <c r="H10121"/>
      <c r="I10121"/>
      <c r="J10121"/>
      <c r="K10121"/>
    </row>
    <row r="10122" spans="1:11" ht="15">
      <c r="A10122"/>
      <c r="B10122"/>
      <c r="C10122"/>
      <c r="D10122"/>
      <c r="E10122"/>
      <c r="F10122"/>
      <c r="G10122"/>
      <c r="H10122"/>
      <c r="I10122"/>
      <c r="J10122"/>
      <c r="K10122"/>
    </row>
    <row r="10123" spans="1:11" ht="15">
      <c r="A10123"/>
      <c r="B10123"/>
      <c r="C10123"/>
      <c r="D10123"/>
      <c r="E10123"/>
      <c r="F10123"/>
      <c r="G10123"/>
      <c r="H10123"/>
      <c r="I10123"/>
      <c r="J10123"/>
      <c r="K10123"/>
    </row>
    <row r="10124" spans="1:11" ht="15">
      <c r="A10124"/>
      <c r="B10124"/>
      <c r="C10124"/>
      <c r="D10124"/>
      <c r="E10124"/>
      <c r="F10124"/>
      <c r="G10124"/>
      <c r="H10124"/>
      <c r="I10124"/>
      <c r="J10124"/>
      <c r="K10124"/>
    </row>
    <row r="10125" spans="1:11" ht="15">
      <c r="A10125"/>
      <c r="B10125"/>
      <c r="C10125"/>
      <c r="D10125"/>
      <c r="E10125"/>
      <c r="F10125"/>
      <c r="G10125"/>
      <c r="H10125"/>
      <c r="I10125"/>
      <c r="J10125"/>
      <c r="K10125"/>
    </row>
    <row r="10126" spans="1:11" ht="15">
      <c r="A10126"/>
      <c r="B10126"/>
      <c r="C10126"/>
      <c r="D10126"/>
      <c r="E10126"/>
      <c r="F10126"/>
      <c r="G10126"/>
      <c r="H10126"/>
      <c r="I10126"/>
      <c r="J10126"/>
      <c r="K10126"/>
    </row>
    <row r="10127" spans="1:11" ht="15">
      <c r="A10127"/>
      <c r="B10127"/>
      <c r="C10127"/>
      <c r="D10127"/>
      <c r="E10127"/>
      <c r="F10127"/>
      <c r="G10127"/>
      <c r="H10127"/>
      <c r="I10127"/>
      <c r="J10127"/>
      <c r="K10127"/>
    </row>
    <row r="10128" spans="1:11" ht="15">
      <c r="A10128"/>
      <c r="B10128"/>
      <c r="C10128"/>
      <c r="D10128"/>
      <c r="E10128"/>
      <c r="F10128"/>
      <c r="G10128"/>
      <c r="H10128"/>
      <c r="I10128"/>
      <c r="J10128"/>
      <c r="K10128"/>
    </row>
    <row r="10129" spans="1:11" ht="15">
      <c r="A10129"/>
      <c r="B10129"/>
      <c r="C10129"/>
      <c r="D10129"/>
      <c r="E10129"/>
      <c r="F10129"/>
      <c r="G10129"/>
      <c r="H10129"/>
      <c r="I10129"/>
      <c r="J10129"/>
      <c r="K10129"/>
    </row>
    <row r="10130" spans="1:11" ht="15">
      <c r="A10130"/>
      <c r="B10130"/>
      <c r="C10130"/>
      <c r="D10130"/>
      <c r="E10130"/>
      <c r="F10130"/>
      <c r="G10130"/>
      <c r="H10130"/>
      <c r="I10130"/>
      <c r="J10130"/>
      <c r="K10130"/>
    </row>
    <row r="10131" spans="1:11" ht="15">
      <c r="A10131"/>
      <c r="B10131"/>
      <c r="C10131"/>
      <c r="D10131"/>
      <c r="E10131"/>
      <c r="F10131"/>
      <c r="G10131"/>
      <c r="H10131"/>
      <c r="I10131"/>
      <c r="J10131"/>
      <c r="K10131"/>
    </row>
    <row r="10132" spans="1:11" ht="15">
      <c r="A10132"/>
      <c r="B10132"/>
      <c r="C10132"/>
      <c r="D10132"/>
      <c r="E10132"/>
      <c r="F10132"/>
      <c r="G10132"/>
      <c r="H10132"/>
      <c r="I10132"/>
      <c r="J10132"/>
      <c r="K10132"/>
    </row>
    <row r="10133" spans="1:11" ht="15">
      <c r="A10133"/>
      <c r="B10133"/>
      <c r="C10133"/>
      <c r="D10133"/>
      <c r="E10133"/>
      <c r="F10133"/>
      <c r="G10133"/>
      <c r="H10133"/>
      <c r="I10133"/>
      <c r="J10133"/>
      <c r="K10133"/>
    </row>
    <row r="10134" spans="1:11" ht="15">
      <c r="A10134"/>
      <c r="B10134"/>
      <c r="C10134"/>
      <c r="D10134"/>
      <c r="E10134"/>
      <c r="F10134"/>
      <c r="G10134"/>
      <c r="H10134"/>
      <c r="I10134"/>
      <c r="J10134"/>
      <c r="K10134"/>
    </row>
    <row r="10135" spans="1:11" ht="15">
      <c r="A10135"/>
      <c r="B10135"/>
      <c r="C10135"/>
      <c r="D10135"/>
      <c r="E10135"/>
      <c r="F10135"/>
      <c r="G10135"/>
      <c r="H10135"/>
      <c r="I10135"/>
      <c r="J10135"/>
      <c r="K10135"/>
    </row>
    <row r="10136" spans="1:11" ht="15">
      <c r="A10136"/>
      <c r="B10136"/>
      <c r="C10136"/>
      <c r="D10136"/>
      <c r="E10136"/>
      <c r="F10136"/>
      <c r="G10136"/>
      <c r="H10136"/>
      <c r="I10136"/>
      <c r="J10136"/>
      <c r="K10136"/>
    </row>
    <row r="10137" spans="1:11" ht="15">
      <c r="A10137"/>
      <c r="B10137"/>
      <c r="C10137"/>
      <c r="D10137"/>
      <c r="E10137"/>
      <c r="F10137"/>
      <c r="G10137"/>
      <c r="H10137"/>
      <c r="I10137"/>
      <c r="J10137"/>
      <c r="K10137"/>
    </row>
    <row r="10138" spans="1:11" ht="15">
      <c r="A10138"/>
      <c r="B10138"/>
      <c r="C10138"/>
      <c r="D10138"/>
      <c r="E10138"/>
      <c r="F10138"/>
      <c r="G10138"/>
      <c r="H10138"/>
      <c r="I10138"/>
      <c r="J10138"/>
      <c r="K10138"/>
    </row>
    <row r="10139" spans="1:11" ht="15">
      <c r="A10139"/>
      <c r="B10139"/>
      <c r="C10139"/>
      <c r="D10139"/>
      <c r="E10139"/>
      <c r="F10139"/>
      <c r="G10139"/>
      <c r="H10139"/>
      <c r="I10139"/>
      <c r="J10139"/>
      <c r="K10139"/>
    </row>
    <row r="10140" spans="1:11" ht="15">
      <c r="A10140"/>
      <c r="B10140"/>
      <c r="C10140"/>
      <c r="D10140"/>
      <c r="E10140"/>
      <c r="F10140"/>
      <c r="G10140"/>
      <c r="H10140"/>
      <c r="I10140"/>
      <c r="J10140"/>
      <c r="K10140"/>
    </row>
    <row r="10141" spans="1:11" ht="15">
      <c r="A10141"/>
      <c r="B10141"/>
      <c r="C10141"/>
      <c r="D10141"/>
      <c r="E10141"/>
      <c r="F10141"/>
      <c r="G10141"/>
      <c r="H10141"/>
      <c r="I10141"/>
      <c r="J10141"/>
      <c r="K10141"/>
    </row>
    <row r="10142" spans="1:11" ht="15">
      <c r="A10142"/>
      <c r="B10142"/>
      <c r="C10142"/>
      <c r="D10142"/>
      <c r="E10142"/>
      <c r="F10142"/>
      <c r="G10142"/>
      <c r="H10142"/>
      <c r="I10142"/>
      <c r="J10142"/>
      <c r="K10142"/>
    </row>
    <row r="10143" spans="1:11" ht="15">
      <c r="A10143"/>
      <c r="B10143"/>
      <c r="C10143"/>
      <c r="D10143"/>
      <c r="E10143"/>
      <c r="F10143"/>
      <c r="G10143"/>
      <c r="H10143"/>
      <c r="I10143"/>
      <c r="J10143"/>
      <c r="K10143"/>
    </row>
    <row r="10144" spans="1:11" ht="15">
      <c r="A10144"/>
      <c r="B10144"/>
      <c r="C10144"/>
      <c r="D10144"/>
      <c r="E10144"/>
      <c r="F10144"/>
      <c r="G10144"/>
      <c r="H10144"/>
      <c r="I10144"/>
      <c r="J10144"/>
      <c r="K10144"/>
    </row>
    <row r="10145" spans="1:11" ht="15">
      <c r="A10145"/>
      <c r="B10145"/>
      <c r="C10145"/>
      <c r="D10145"/>
      <c r="E10145"/>
      <c r="F10145"/>
      <c r="G10145"/>
      <c r="H10145"/>
      <c r="I10145"/>
      <c r="J10145"/>
      <c r="K10145"/>
    </row>
    <row r="10146" spans="1:11" ht="15">
      <c r="A10146"/>
      <c r="B10146"/>
      <c r="C10146"/>
      <c r="D10146"/>
      <c r="E10146"/>
      <c r="F10146"/>
      <c r="G10146"/>
      <c r="H10146"/>
      <c r="I10146"/>
      <c r="J10146"/>
      <c r="K10146"/>
    </row>
    <row r="10147" spans="1:11" ht="15">
      <c r="A10147"/>
      <c r="B10147"/>
      <c r="C10147"/>
      <c r="D10147"/>
      <c r="E10147"/>
      <c r="F10147"/>
      <c r="G10147"/>
      <c r="H10147"/>
      <c r="I10147"/>
      <c r="J10147"/>
      <c r="K10147"/>
    </row>
    <row r="10148" spans="1:11" ht="15">
      <c r="A10148"/>
      <c r="B10148"/>
      <c r="C10148"/>
      <c r="D10148"/>
      <c r="E10148"/>
      <c r="F10148"/>
      <c r="G10148"/>
      <c r="H10148"/>
      <c r="I10148"/>
      <c r="J10148"/>
      <c r="K10148"/>
    </row>
    <row r="10149" spans="1:11" ht="15">
      <c r="A10149"/>
      <c r="B10149"/>
      <c r="C10149"/>
      <c r="D10149"/>
      <c r="E10149"/>
      <c r="F10149"/>
      <c r="G10149"/>
      <c r="H10149"/>
      <c r="I10149"/>
      <c r="J10149"/>
      <c r="K10149"/>
    </row>
    <row r="10150" spans="1:11" ht="15">
      <c r="A10150"/>
      <c r="B10150"/>
      <c r="C10150"/>
      <c r="D10150"/>
      <c r="E10150"/>
      <c r="F10150"/>
      <c r="G10150"/>
      <c r="H10150"/>
      <c r="I10150"/>
      <c r="J10150"/>
      <c r="K10150"/>
    </row>
    <row r="10151" spans="1:11" ht="15">
      <c r="A10151"/>
      <c r="B10151"/>
      <c r="C10151"/>
      <c r="D10151"/>
      <c r="E10151"/>
      <c r="F10151"/>
      <c r="G10151"/>
      <c r="H10151"/>
      <c r="I10151"/>
      <c r="J10151"/>
      <c r="K10151"/>
    </row>
    <row r="10152" spans="1:11" ht="15">
      <c r="A10152"/>
      <c r="B10152"/>
      <c r="C10152"/>
      <c r="D10152"/>
      <c r="E10152"/>
      <c r="F10152"/>
      <c r="G10152"/>
      <c r="H10152"/>
      <c r="I10152"/>
      <c r="J10152"/>
      <c r="K10152"/>
    </row>
    <row r="10153" spans="1:11" ht="15">
      <c r="A10153"/>
      <c r="B10153"/>
      <c r="C10153"/>
      <c r="D10153"/>
      <c r="E10153"/>
      <c r="F10153"/>
      <c r="G10153"/>
      <c r="H10153"/>
      <c r="I10153"/>
      <c r="J10153"/>
      <c r="K10153"/>
    </row>
    <row r="10154" spans="1:11" ht="15">
      <c r="A10154"/>
      <c r="B10154"/>
      <c r="C10154"/>
      <c r="D10154"/>
      <c r="E10154"/>
      <c r="F10154"/>
      <c r="G10154"/>
      <c r="H10154"/>
      <c r="I10154"/>
      <c r="J10154"/>
      <c r="K10154"/>
    </row>
    <row r="10155" spans="1:11" ht="15">
      <c r="A10155"/>
      <c r="B10155"/>
      <c r="C10155"/>
      <c r="D10155"/>
      <c r="E10155"/>
      <c r="F10155"/>
      <c r="G10155"/>
      <c r="H10155"/>
      <c r="I10155"/>
      <c r="J10155"/>
      <c r="K10155"/>
    </row>
    <row r="10156" spans="1:11" ht="15">
      <c r="A10156"/>
      <c r="B10156"/>
      <c r="C10156"/>
      <c r="D10156"/>
      <c r="E10156"/>
      <c r="F10156"/>
      <c r="G10156"/>
      <c r="H10156"/>
      <c r="I10156"/>
      <c r="J10156"/>
      <c r="K10156"/>
    </row>
    <row r="10157" spans="1:11" ht="15">
      <c r="A10157"/>
      <c r="B10157"/>
      <c r="C10157"/>
      <c r="D10157"/>
      <c r="E10157"/>
      <c r="F10157"/>
      <c r="G10157"/>
      <c r="H10157"/>
      <c r="I10157"/>
      <c r="J10157"/>
      <c r="K10157"/>
    </row>
    <row r="10158" spans="1:11" ht="15">
      <c r="A10158"/>
      <c r="B10158"/>
      <c r="C10158"/>
      <c r="D10158"/>
      <c r="E10158"/>
      <c r="F10158"/>
      <c r="G10158"/>
      <c r="H10158"/>
      <c r="I10158"/>
      <c r="J10158"/>
      <c r="K10158"/>
    </row>
    <row r="10159" spans="1:11" ht="15">
      <c r="A10159"/>
      <c r="B10159"/>
      <c r="C10159"/>
      <c r="D10159"/>
      <c r="E10159"/>
      <c r="F10159"/>
      <c r="G10159"/>
      <c r="H10159"/>
      <c r="I10159"/>
      <c r="J10159"/>
      <c r="K10159"/>
    </row>
    <row r="10160" spans="1:11" ht="15">
      <c r="A10160"/>
      <c r="B10160"/>
      <c r="C10160"/>
      <c r="D10160"/>
      <c r="E10160"/>
      <c r="F10160"/>
      <c r="G10160"/>
      <c r="H10160"/>
      <c r="I10160"/>
      <c r="J10160"/>
      <c r="K10160"/>
    </row>
    <row r="10161" spans="1:11" ht="15">
      <c r="A10161"/>
      <c r="B10161"/>
      <c r="C10161"/>
      <c r="D10161"/>
      <c r="E10161"/>
      <c r="F10161"/>
      <c r="G10161"/>
      <c r="H10161"/>
      <c r="I10161"/>
      <c r="J10161"/>
      <c r="K10161"/>
    </row>
    <row r="10162" spans="1:11" ht="15">
      <c r="A10162"/>
      <c r="B10162"/>
      <c r="C10162"/>
      <c r="D10162"/>
      <c r="E10162"/>
      <c r="F10162"/>
      <c r="G10162"/>
      <c r="H10162"/>
      <c r="I10162"/>
      <c r="J10162"/>
      <c r="K10162"/>
    </row>
    <row r="10163" spans="1:11" ht="15">
      <c r="A10163"/>
      <c r="B10163"/>
      <c r="C10163"/>
      <c r="D10163"/>
      <c r="E10163"/>
      <c r="F10163"/>
      <c r="G10163"/>
      <c r="H10163"/>
      <c r="I10163"/>
      <c r="J10163"/>
      <c r="K10163"/>
    </row>
    <row r="10164" spans="1:11" ht="15">
      <c r="A10164"/>
      <c r="B10164"/>
      <c r="C10164"/>
      <c r="D10164"/>
      <c r="E10164"/>
      <c r="F10164"/>
      <c r="G10164"/>
      <c r="H10164"/>
      <c r="I10164"/>
      <c r="J10164"/>
      <c r="K10164"/>
    </row>
    <row r="10165" spans="1:11" ht="15">
      <c r="A10165"/>
      <c r="B10165"/>
      <c r="C10165"/>
      <c r="D10165"/>
      <c r="E10165"/>
      <c r="F10165"/>
      <c r="G10165"/>
      <c r="H10165"/>
      <c r="I10165"/>
      <c r="J10165"/>
      <c r="K10165"/>
    </row>
    <row r="10166" spans="1:11" ht="15">
      <c r="A10166"/>
      <c r="B10166"/>
      <c r="C10166"/>
      <c r="D10166"/>
      <c r="E10166"/>
      <c r="F10166"/>
      <c r="G10166"/>
      <c r="H10166"/>
      <c r="I10166"/>
      <c r="J10166"/>
      <c r="K10166"/>
    </row>
    <row r="10167" spans="1:11" ht="15">
      <c r="A10167"/>
      <c r="B10167"/>
      <c r="C10167"/>
      <c r="D10167"/>
      <c r="E10167"/>
      <c r="F10167"/>
      <c r="G10167"/>
      <c r="H10167"/>
      <c r="I10167"/>
      <c r="J10167"/>
      <c r="K10167"/>
    </row>
    <row r="10168" spans="1:11" ht="15">
      <c r="A10168"/>
      <c r="B10168"/>
      <c r="C10168"/>
      <c r="D10168"/>
      <c r="E10168"/>
      <c r="F10168"/>
      <c r="G10168"/>
      <c r="H10168"/>
      <c r="I10168"/>
      <c r="J10168"/>
      <c r="K10168"/>
    </row>
    <row r="10169" spans="1:11" ht="15">
      <c r="A10169"/>
      <c r="B10169"/>
      <c r="C10169"/>
      <c r="D10169"/>
      <c r="E10169"/>
      <c r="F10169"/>
      <c r="G10169"/>
      <c r="H10169"/>
      <c r="I10169"/>
      <c r="J10169"/>
      <c r="K10169"/>
    </row>
    <row r="10170" spans="1:11" ht="15">
      <c r="A10170"/>
      <c r="B10170"/>
      <c r="C10170"/>
      <c r="D10170"/>
      <c r="E10170"/>
      <c r="F10170"/>
      <c r="G10170"/>
      <c r="H10170"/>
      <c r="I10170"/>
      <c r="J10170"/>
      <c r="K10170"/>
    </row>
    <row r="10171" spans="1:11" ht="15">
      <c r="A10171"/>
      <c r="B10171"/>
      <c r="C10171"/>
      <c r="D10171"/>
      <c r="E10171"/>
      <c r="F10171"/>
      <c r="G10171"/>
      <c r="H10171"/>
      <c r="I10171"/>
      <c r="J10171"/>
      <c r="K10171"/>
    </row>
    <row r="10172" spans="1:11" ht="15">
      <c r="A10172"/>
      <c r="B10172"/>
      <c r="C10172"/>
      <c r="D10172"/>
      <c r="E10172"/>
      <c r="F10172"/>
      <c r="G10172"/>
      <c r="H10172"/>
      <c r="I10172"/>
      <c r="J10172"/>
      <c r="K10172"/>
    </row>
    <row r="10173" spans="1:11" ht="15">
      <c r="A10173"/>
      <c r="B10173"/>
      <c r="C10173"/>
      <c r="D10173"/>
      <c r="E10173"/>
      <c r="F10173"/>
      <c r="G10173"/>
      <c r="H10173"/>
      <c r="I10173"/>
      <c r="J10173"/>
      <c r="K10173"/>
    </row>
    <row r="10174" spans="1:11" ht="15">
      <c r="A10174"/>
      <c r="B10174"/>
      <c r="C10174"/>
      <c r="D10174"/>
      <c r="E10174"/>
      <c r="F10174"/>
      <c r="G10174"/>
      <c r="H10174"/>
      <c r="I10174"/>
      <c r="J10174"/>
      <c r="K10174"/>
    </row>
    <row r="10175" spans="1:11" ht="15">
      <c r="A10175"/>
      <c r="B10175"/>
      <c r="C10175"/>
      <c r="D10175"/>
      <c r="E10175"/>
      <c r="F10175"/>
      <c r="G10175"/>
      <c r="H10175"/>
      <c r="I10175"/>
      <c r="J10175"/>
      <c r="K10175"/>
    </row>
    <row r="10176" spans="1:11" ht="15">
      <c r="A10176"/>
      <c r="B10176"/>
      <c r="C10176"/>
      <c r="D10176"/>
      <c r="E10176"/>
      <c r="F10176"/>
      <c r="G10176"/>
      <c r="H10176"/>
      <c r="I10176"/>
      <c r="J10176"/>
      <c r="K10176"/>
    </row>
    <row r="10177" spans="1:11" ht="15">
      <c r="A10177"/>
      <c r="B10177"/>
      <c r="C10177"/>
      <c r="D10177"/>
      <c r="E10177"/>
      <c r="F10177"/>
      <c r="G10177"/>
      <c r="H10177"/>
      <c r="I10177"/>
      <c r="J10177"/>
      <c r="K10177"/>
    </row>
    <row r="10178" spans="1:11" ht="15">
      <c r="A10178"/>
      <c r="B10178"/>
      <c r="C10178"/>
      <c r="D10178"/>
      <c r="E10178"/>
      <c r="F10178"/>
      <c r="G10178"/>
      <c r="H10178"/>
      <c r="I10178"/>
      <c r="J10178"/>
      <c r="K10178"/>
    </row>
    <row r="10179" spans="1:11" ht="15">
      <c r="A10179"/>
      <c r="B10179"/>
      <c r="C10179"/>
      <c r="D10179"/>
      <c r="E10179"/>
      <c r="F10179"/>
      <c r="G10179"/>
      <c r="H10179"/>
      <c r="I10179"/>
      <c r="J10179"/>
      <c r="K10179"/>
    </row>
    <row r="10180" spans="1:11" ht="15">
      <c r="A10180"/>
      <c r="B10180"/>
      <c r="C10180"/>
      <c r="D10180"/>
      <c r="E10180"/>
      <c r="F10180"/>
      <c r="G10180"/>
      <c r="H10180"/>
      <c r="I10180"/>
      <c r="J10180"/>
      <c r="K10180"/>
    </row>
    <row r="10181" spans="1:11" ht="15">
      <c r="A10181"/>
      <c r="B10181"/>
      <c r="C10181"/>
      <c r="D10181"/>
      <c r="E10181"/>
      <c r="F10181"/>
      <c r="G10181"/>
      <c r="H10181"/>
      <c r="I10181"/>
      <c r="J10181"/>
      <c r="K10181"/>
    </row>
    <row r="10182" spans="1:11" ht="15">
      <c r="A10182"/>
      <c r="B10182"/>
      <c r="C10182"/>
      <c r="D10182"/>
      <c r="E10182"/>
      <c r="F10182"/>
      <c r="G10182"/>
      <c r="H10182"/>
      <c r="I10182"/>
      <c r="J10182"/>
      <c r="K10182"/>
    </row>
    <row r="10183" spans="1:11" ht="15">
      <c r="A10183"/>
      <c r="B10183"/>
      <c r="C10183"/>
      <c r="D10183"/>
      <c r="E10183"/>
      <c r="F10183"/>
      <c r="G10183"/>
      <c r="H10183"/>
      <c r="I10183"/>
      <c r="J10183"/>
      <c r="K10183"/>
    </row>
    <row r="10184" spans="1:11" ht="15">
      <c r="A10184"/>
      <c r="B10184"/>
      <c r="C10184"/>
      <c r="D10184"/>
      <c r="E10184"/>
      <c r="F10184"/>
      <c r="G10184"/>
      <c r="H10184"/>
      <c r="I10184"/>
      <c r="J10184"/>
      <c r="K10184"/>
    </row>
    <row r="10185" spans="1:11" ht="15">
      <c r="A10185"/>
      <c r="B10185"/>
      <c r="C10185"/>
      <c r="D10185"/>
      <c r="E10185"/>
      <c r="F10185"/>
      <c r="G10185"/>
      <c r="H10185"/>
      <c r="I10185"/>
      <c r="J10185"/>
      <c r="K10185"/>
    </row>
    <row r="10186" spans="1:11" ht="15">
      <c r="A10186"/>
      <c r="B10186"/>
      <c r="C10186"/>
      <c r="D10186"/>
      <c r="E10186"/>
      <c r="F10186"/>
      <c r="G10186"/>
      <c r="H10186"/>
      <c r="I10186"/>
      <c r="J10186"/>
      <c r="K10186"/>
    </row>
    <row r="10187" spans="1:11" ht="15">
      <c r="A10187"/>
      <c r="B10187"/>
      <c r="C10187"/>
      <c r="D10187"/>
      <c r="E10187"/>
      <c r="F10187"/>
      <c r="G10187"/>
      <c r="H10187"/>
      <c r="I10187"/>
      <c r="J10187"/>
      <c r="K10187"/>
    </row>
    <row r="10188" spans="1:11" ht="15">
      <c r="A10188"/>
      <c r="B10188"/>
      <c r="C10188"/>
      <c r="D10188"/>
      <c r="E10188"/>
      <c r="F10188"/>
      <c r="G10188"/>
      <c r="H10188"/>
      <c r="I10188"/>
      <c r="J10188"/>
      <c r="K10188"/>
    </row>
    <row r="10189" spans="1:11" ht="15">
      <c r="A10189"/>
      <c r="B10189"/>
      <c r="C10189"/>
      <c r="D10189"/>
      <c r="E10189"/>
      <c r="F10189"/>
      <c r="G10189"/>
      <c r="H10189"/>
      <c r="I10189"/>
      <c r="J10189"/>
      <c r="K10189"/>
    </row>
    <row r="10190" spans="1:11" ht="15">
      <c r="A10190"/>
      <c r="B10190"/>
      <c r="C10190"/>
      <c r="D10190"/>
      <c r="E10190"/>
      <c r="F10190"/>
      <c r="G10190"/>
      <c r="H10190"/>
      <c r="I10190"/>
      <c r="J10190"/>
      <c r="K10190"/>
    </row>
    <row r="10191" spans="1:11" ht="15">
      <c r="A10191"/>
      <c r="B10191"/>
      <c r="C10191"/>
      <c r="D10191"/>
      <c r="E10191"/>
      <c r="F10191"/>
      <c r="G10191"/>
      <c r="H10191"/>
      <c r="I10191"/>
      <c r="J10191"/>
      <c r="K10191"/>
    </row>
    <row r="10192" spans="1:11" ht="15">
      <c r="A10192"/>
      <c r="B10192"/>
      <c r="C10192"/>
      <c r="D10192"/>
      <c r="E10192"/>
      <c r="F10192"/>
      <c r="G10192"/>
      <c r="H10192"/>
      <c r="I10192"/>
      <c r="J10192"/>
      <c r="K10192"/>
    </row>
    <row r="10193" spans="1:11" ht="15">
      <c r="A10193"/>
      <c r="B10193"/>
      <c r="C10193"/>
      <c r="D10193"/>
      <c r="E10193"/>
      <c r="F10193"/>
      <c r="G10193"/>
      <c r="H10193"/>
      <c r="I10193"/>
      <c r="J10193"/>
      <c r="K10193"/>
    </row>
    <row r="10194" spans="1:11" ht="15">
      <c r="A10194"/>
      <c r="B10194"/>
      <c r="C10194"/>
      <c r="D10194"/>
      <c r="E10194"/>
      <c r="F10194"/>
      <c r="G10194"/>
      <c r="H10194"/>
      <c r="I10194"/>
      <c r="J10194"/>
      <c r="K10194"/>
    </row>
    <row r="10195" spans="1:11" ht="15">
      <c r="A10195"/>
      <c r="B10195"/>
      <c r="C10195"/>
      <c r="D10195"/>
      <c r="E10195"/>
      <c r="F10195"/>
      <c r="G10195"/>
      <c r="H10195"/>
      <c r="I10195"/>
      <c r="J10195"/>
      <c r="K10195"/>
    </row>
    <row r="10196" spans="1:11" ht="15">
      <c r="A10196"/>
      <c r="B10196"/>
      <c r="C10196"/>
      <c r="D10196"/>
      <c r="E10196"/>
      <c r="F10196"/>
      <c r="G10196"/>
      <c r="H10196"/>
      <c r="I10196"/>
      <c r="J10196"/>
      <c r="K10196"/>
    </row>
    <row r="10197" spans="1:11" ht="15">
      <c r="A10197"/>
      <c r="B10197"/>
      <c r="C10197"/>
      <c r="D10197"/>
      <c r="E10197"/>
      <c r="F10197"/>
      <c r="G10197"/>
      <c r="H10197"/>
      <c r="I10197"/>
      <c r="J10197"/>
      <c r="K10197"/>
    </row>
    <row r="10198" spans="1:11" ht="15">
      <c r="A10198"/>
      <c r="B10198"/>
      <c r="C10198"/>
      <c r="D10198"/>
      <c r="E10198"/>
      <c r="F10198"/>
      <c r="G10198"/>
      <c r="H10198"/>
      <c r="I10198"/>
      <c r="J10198"/>
      <c r="K10198"/>
    </row>
    <row r="10199" spans="1:11" ht="15">
      <c r="A10199"/>
      <c r="B10199"/>
      <c r="C10199"/>
      <c r="D10199"/>
      <c r="E10199"/>
      <c r="F10199"/>
      <c r="G10199"/>
      <c r="H10199"/>
      <c r="I10199"/>
      <c r="J10199"/>
      <c r="K10199"/>
    </row>
    <row r="10200" spans="1:11" ht="15">
      <c r="A10200"/>
      <c r="B10200"/>
      <c r="C10200"/>
      <c r="D10200"/>
      <c r="E10200"/>
      <c r="F10200"/>
      <c r="G10200"/>
      <c r="H10200"/>
      <c r="I10200"/>
      <c r="J10200"/>
      <c r="K10200"/>
    </row>
    <row r="10201" spans="1:11" ht="15">
      <c r="A10201"/>
      <c r="B10201"/>
      <c r="C10201"/>
      <c r="D10201"/>
      <c r="E10201"/>
      <c r="F10201"/>
      <c r="G10201"/>
      <c r="H10201"/>
      <c r="I10201"/>
      <c r="J10201"/>
      <c r="K10201"/>
    </row>
    <row r="10202" spans="1:11" ht="15">
      <c r="A10202"/>
      <c r="B10202"/>
      <c r="C10202"/>
      <c r="D10202"/>
      <c r="E10202"/>
      <c r="F10202"/>
      <c r="G10202"/>
      <c r="H10202"/>
      <c r="I10202"/>
      <c r="J10202"/>
      <c r="K10202"/>
    </row>
    <row r="10203" spans="1:11" ht="15">
      <c r="A10203"/>
      <c r="B10203"/>
      <c r="C10203"/>
      <c r="D10203"/>
      <c r="E10203"/>
      <c r="F10203"/>
      <c r="G10203"/>
      <c r="H10203"/>
      <c r="I10203"/>
      <c r="J10203"/>
      <c r="K10203"/>
    </row>
    <row r="10204" spans="1:11" ht="15">
      <c r="A10204"/>
      <c r="B10204"/>
      <c r="C10204"/>
      <c r="D10204"/>
      <c r="E10204"/>
      <c r="F10204"/>
      <c r="G10204"/>
      <c r="H10204"/>
      <c r="I10204"/>
      <c r="J10204"/>
      <c r="K10204"/>
    </row>
    <row r="10205" spans="1:11" ht="15">
      <c r="A10205"/>
      <c r="B10205"/>
      <c r="C10205"/>
      <c r="D10205"/>
      <c r="E10205"/>
      <c r="F10205"/>
      <c r="G10205"/>
      <c r="H10205"/>
      <c r="I10205"/>
      <c r="J10205"/>
      <c r="K10205"/>
    </row>
    <row r="10206" spans="1:11" ht="15">
      <c r="A10206"/>
      <c r="B10206"/>
      <c r="C10206"/>
      <c r="D10206"/>
      <c r="E10206"/>
      <c r="F10206"/>
      <c r="G10206"/>
      <c r="H10206"/>
      <c r="I10206"/>
      <c r="J10206"/>
      <c r="K10206"/>
    </row>
    <row r="10207" spans="1:11" ht="15">
      <c r="A10207"/>
      <c r="B10207"/>
      <c r="C10207"/>
      <c r="D10207"/>
      <c r="E10207"/>
      <c r="F10207"/>
      <c r="G10207"/>
      <c r="H10207"/>
      <c r="I10207"/>
      <c r="J10207"/>
      <c r="K10207"/>
    </row>
    <row r="10208" spans="1:11" ht="15">
      <c r="A10208"/>
      <c r="B10208"/>
      <c r="C10208"/>
      <c r="D10208"/>
      <c r="E10208"/>
      <c r="F10208"/>
      <c r="G10208"/>
      <c r="H10208"/>
      <c r="I10208"/>
      <c r="J10208"/>
      <c r="K10208"/>
    </row>
    <row r="10209" spans="1:11" ht="15">
      <c r="A10209"/>
      <c r="B10209"/>
      <c r="C10209"/>
      <c r="D10209"/>
      <c r="E10209"/>
      <c r="F10209"/>
      <c r="G10209"/>
      <c r="H10209"/>
      <c r="I10209"/>
      <c r="J10209"/>
      <c r="K10209"/>
    </row>
    <row r="10210" spans="1:11" ht="15">
      <c r="A10210"/>
      <c r="B10210"/>
      <c r="C10210"/>
      <c r="D10210"/>
      <c r="E10210"/>
      <c r="F10210"/>
      <c r="G10210"/>
      <c r="H10210"/>
      <c r="I10210"/>
      <c r="J10210"/>
      <c r="K10210"/>
    </row>
    <row r="10211" spans="1:11" ht="15">
      <c r="A10211"/>
      <c r="B10211"/>
      <c r="C10211"/>
      <c r="D10211"/>
      <c r="E10211"/>
      <c r="F10211"/>
      <c r="G10211"/>
      <c r="H10211"/>
      <c r="I10211"/>
      <c r="J10211"/>
      <c r="K10211"/>
    </row>
    <row r="10212" spans="1:11" ht="15">
      <c r="A10212"/>
      <c r="B10212"/>
      <c r="C10212"/>
      <c r="D10212"/>
      <c r="E10212"/>
      <c r="F10212"/>
      <c r="G10212"/>
      <c r="H10212"/>
      <c r="I10212"/>
      <c r="J10212"/>
      <c r="K10212"/>
    </row>
    <row r="10213" spans="1:11" ht="15">
      <c r="A10213"/>
      <c r="B10213"/>
      <c r="C10213"/>
      <c r="D10213"/>
      <c r="E10213"/>
      <c r="F10213"/>
      <c r="G10213"/>
      <c r="H10213"/>
      <c r="I10213"/>
      <c r="J10213"/>
      <c r="K10213"/>
    </row>
    <row r="10214" spans="1:11" ht="15">
      <c r="A10214"/>
      <c r="B10214"/>
      <c r="C10214"/>
      <c r="D10214"/>
      <c r="E10214"/>
      <c r="F10214"/>
      <c r="G10214"/>
      <c r="H10214"/>
      <c r="I10214"/>
      <c r="J10214"/>
      <c r="K10214"/>
    </row>
    <row r="10215" spans="1:11" ht="15">
      <c r="A10215"/>
      <c r="B10215"/>
      <c r="C10215"/>
      <c r="D10215"/>
      <c r="E10215"/>
      <c r="F10215"/>
      <c r="G10215"/>
      <c r="H10215"/>
      <c r="I10215"/>
      <c r="J10215"/>
      <c r="K10215"/>
    </row>
    <row r="10216" spans="1:11" ht="15">
      <c r="A10216"/>
      <c r="B10216"/>
      <c r="C10216"/>
      <c r="D10216"/>
      <c r="E10216"/>
      <c r="F10216"/>
      <c r="G10216"/>
      <c r="H10216"/>
      <c r="I10216"/>
      <c r="J10216"/>
      <c r="K10216"/>
    </row>
    <row r="10217" spans="1:11" ht="15">
      <c r="A10217"/>
      <c r="B10217"/>
      <c r="C10217"/>
      <c r="D10217"/>
      <c r="E10217"/>
      <c r="F10217"/>
      <c r="G10217"/>
      <c r="H10217"/>
      <c r="I10217"/>
      <c r="J10217"/>
      <c r="K10217"/>
    </row>
    <row r="10218" spans="1:11" ht="15">
      <c r="A10218"/>
      <c r="B10218"/>
      <c r="C10218"/>
      <c r="D10218"/>
      <c r="E10218"/>
      <c r="F10218"/>
      <c r="G10218"/>
      <c r="H10218"/>
      <c r="I10218"/>
      <c r="J10218"/>
      <c r="K10218"/>
    </row>
    <row r="10219" spans="1:11" ht="15">
      <c r="A10219"/>
      <c r="B10219"/>
      <c r="C10219"/>
      <c r="D10219"/>
      <c r="E10219"/>
      <c r="F10219"/>
      <c r="G10219"/>
      <c r="H10219"/>
      <c r="I10219"/>
      <c r="J10219"/>
      <c r="K10219"/>
    </row>
    <row r="10220" spans="1:11" ht="15">
      <c r="A10220"/>
      <c r="B10220"/>
      <c r="C10220"/>
      <c r="D10220"/>
      <c r="E10220"/>
      <c r="F10220"/>
      <c r="G10220"/>
      <c r="H10220"/>
      <c r="I10220"/>
      <c r="J10220"/>
      <c r="K10220"/>
    </row>
    <row r="10221" spans="1:11" ht="15">
      <c r="A10221"/>
      <c r="B10221"/>
      <c r="C10221"/>
      <c r="D10221"/>
      <c r="E10221"/>
      <c r="F10221"/>
      <c r="G10221"/>
      <c r="H10221"/>
      <c r="I10221"/>
      <c r="J10221"/>
      <c r="K10221"/>
    </row>
    <row r="10222" spans="1:11" ht="15">
      <c r="A10222"/>
      <c r="B10222"/>
      <c r="C10222"/>
      <c r="D10222"/>
      <c r="E10222"/>
      <c r="F10222"/>
      <c r="G10222"/>
      <c r="H10222"/>
      <c r="I10222"/>
      <c r="J10222"/>
      <c r="K10222"/>
    </row>
    <row r="10223" spans="1:11" ht="15">
      <c r="A10223"/>
      <c r="B10223"/>
      <c r="C10223"/>
      <c r="D10223"/>
      <c r="E10223"/>
      <c r="F10223"/>
      <c r="G10223"/>
      <c r="H10223"/>
      <c r="I10223"/>
      <c r="J10223"/>
      <c r="K10223"/>
    </row>
    <row r="10224" spans="1:11" ht="15">
      <c r="A10224"/>
      <c r="B10224"/>
      <c r="C10224"/>
      <c r="D10224"/>
      <c r="E10224"/>
      <c r="F10224"/>
      <c r="G10224"/>
      <c r="H10224"/>
      <c r="I10224"/>
      <c r="J10224"/>
      <c r="K10224"/>
    </row>
    <row r="10225" spans="1:11" ht="15">
      <c r="A10225"/>
      <c r="B10225"/>
      <c r="C10225"/>
      <c r="D10225"/>
      <c r="E10225"/>
      <c r="F10225"/>
      <c r="G10225"/>
      <c r="H10225"/>
      <c r="I10225"/>
      <c r="J10225"/>
      <c r="K10225"/>
    </row>
    <row r="10226" spans="1:11" ht="15">
      <c r="A10226"/>
      <c r="B10226"/>
      <c r="C10226"/>
      <c r="D10226"/>
      <c r="E10226"/>
      <c r="F10226"/>
      <c r="G10226"/>
      <c r="H10226"/>
      <c r="I10226"/>
      <c r="J10226"/>
      <c r="K10226"/>
    </row>
    <row r="10227" spans="1:11" ht="15">
      <c r="A10227"/>
      <c r="B10227"/>
      <c r="C10227"/>
      <c r="D10227"/>
      <c r="E10227"/>
      <c r="F10227"/>
      <c r="G10227"/>
      <c r="H10227"/>
      <c r="I10227"/>
      <c r="J10227"/>
      <c r="K10227"/>
    </row>
    <row r="10228" spans="1:11" ht="15">
      <c r="A10228"/>
      <c r="B10228"/>
      <c r="C10228"/>
      <c r="D10228"/>
      <c r="E10228"/>
      <c r="F10228"/>
      <c r="G10228"/>
      <c r="H10228"/>
      <c r="I10228"/>
      <c r="J10228"/>
      <c r="K10228"/>
    </row>
    <row r="10229" spans="1:11" ht="15">
      <c r="A10229"/>
      <c r="B10229"/>
      <c r="C10229"/>
      <c r="D10229"/>
      <c r="E10229"/>
      <c r="F10229"/>
      <c r="G10229"/>
      <c r="H10229"/>
      <c r="I10229"/>
      <c r="J10229"/>
      <c r="K10229"/>
    </row>
    <row r="10230" spans="1:11" ht="15">
      <c r="A10230"/>
      <c r="B10230"/>
      <c r="C10230"/>
      <c r="D10230"/>
      <c r="E10230"/>
      <c r="F10230"/>
      <c r="G10230"/>
      <c r="H10230"/>
      <c r="I10230"/>
      <c r="J10230"/>
      <c r="K10230"/>
    </row>
    <row r="10231" spans="1:11" ht="15">
      <c r="A10231"/>
      <c r="B10231"/>
      <c r="C10231"/>
      <c r="D10231"/>
      <c r="E10231"/>
      <c r="F10231"/>
      <c r="G10231"/>
      <c r="H10231"/>
      <c r="I10231"/>
      <c r="J10231"/>
      <c r="K10231"/>
    </row>
    <row r="10232" spans="1:11" ht="15">
      <c r="A10232"/>
      <c r="B10232"/>
      <c r="C10232"/>
      <c r="D10232"/>
      <c r="E10232"/>
      <c r="F10232"/>
      <c r="G10232"/>
      <c r="H10232"/>
      <c r="I10232"/>
      <c r="J10232"/>
      <c r="K10232"/>
    </row>
    <row r="10233" spans="1:11" ht="15">
      <c r="A10233"/>
      <c r="B10233"/>
      <c r="C10233"/>
      <c r="D10233"/>
      <c r="E10233"/>
      <c r="F10233"/>
      <c r="G10233"/>
      <c r="H10233"/>
      <c r="I10233"/>
      <c r="J10233"/>
      <c r="K10233"/>
    </row>
    <row r="10234" spans="1:11" ht="15">
      <c r="A10234"/>
      <c r="B10234"/>
      <c r="C10234"/>
      <c r="D10234"/>
      <c r="E10234"/>
      <c r="F10234"/>
      <c r="G10234"/>
      <c r="H10234"/>
      <c r="I10234"/>
      <c r="J10234"/>
      <c r="K10234"/>
    </row>
    <row r="10235" spans="1:11" ht="15">
      <c r="A10235"/>
      <c r="B10235"/>
      <c r="C10235"/>
      <c r="D10235"/>
      <c r="E10235"/>
      <c r="F10235"/>
      <c r="G10235"/>
      <c r="H10235"/>
      <c r="I10235"/>
      <c r="J10235"/>
      <c r="K10235"/>
    </row>
    <row r="10236" spans="1:11" ht="15">
      <c r="A10236"/>
      <c r="B10236"/>
      <c r="C10236"/>
      <c r="D10236"/>
      <c r="E10236"/>
      <c r="F10236"/>
      <c r="G10236"/>
      <c r="H10236"/>
      <c r="I10236"/>
      <c r="J10236"/>
      <c r="K10236"/>
    </row>
    <row r="10237" spans="1:11" ht="15">
      <c r="A10237"/>
      <c r="B10237"/>
      <c r="C10237"/>
      <c r="D10237"/>
      <c r="E10237"/>
      <c r="F10237"/>
      <c r="G10237"/>
      <c r="H10237"/>
      <c r="I10237"/>
      <c r="J10237"/>
      <c r="K10237"/>
    </row>
    <row r="10238" spans="1:11" ht="15">
      <c r="A10238"/>
      <c r="B10238"/>
      <c r="C10238"/>
      <c r="D10238"/>
      <c r="E10238"/>
      <c r="F10238"/>
      <c r="G10238"/>
      <c r="H10238"/>
      <c r="I10238"/>
      <c r="J10238"/>
      <c r="K10238"/>
    </row>
    <row r="10239" spans="1:11" ht="15">
      <c r="A10239"/>
      <c r="B10239"/>
      <c r="C10239"/>
      <c r="D10239"/>
      <c r="E10239"/>
      <c r="F10239"/>
      <c r="G10239"/>
      <c r="H10239"/>
      <c r="I10239"/>
      <c r="J10239"/>
      <c r="K10239"/>
    </row>
    <row r="10240" spans="1:11" ht="15">
      <c r="A10240"/>
      <c r="B10240"/>
      <c r="C10240"/>
      <c r="D10240"/>
      <c r="E10240"/>
      <c r="F10240"/>
      <c r="G10240"/>
      <c r="H10240"/>
      <c r="I10240"/>
      <c r="J10240"/>
      <c r="K10240"/>
    </row>
    <row r="10241" spans="1:11" ht="15">
      <c r="A10241"/>
      <c r="B10241"/>
      <c r="C10241"/>
      <c r="D10241"/>
      <c r="E10241"/>
      <c r="F10241"/>
      <c r="G10241"/>
      <c r="H10241"/>
      <c r="I10241"/>
      <c r="J10241"/>
      <c r="K10241"/>
    </row>
    <row r="10242" spans="1:11" ht="15">
      <c r="A10242"/>
      <c r="B10242"/>
      <c r="C10242"/>
      <c r="D10242"/>
      <c r="E10242"/>
      <c r="F10242"/>
      <c r="G10242"/>
      <c r="H10242"/>
      <c r="I10242"/>
      <c r="J10242"/>
      <c r="K10242"/>
    </row>
    <row r="10243" spans="1:11" ht="15">
      <c r="A10243"/>
      <c r="B10243"/>
      <c r="C10243"/>
      <c r="D10243"/>
      <c r="E10243"/>
      <c r="F10243"/>
      <c r="G10243"/>
      <c r="H10243"/>
      <c r="I10243"/>
      <c r="J10243"/>
      <c r="K10243"/>
    </row>
    <row r="10244" spans="1:11" ht="15">
      <c r="A10244"/>
      <c r="B10244"/>
      <c r="C10244"/>
      <c r="D10244"/>
      <c r="E10244"/>
      <c r="F10244"/>
      <c r="G10244"/>
      <c r="H10244"/>
      <c r="I10244"/>
      <c r="J10244"/>
      <c r="K10244"/>
    </row>
    <row r="10245" spans="1:11" ht="15">
      <c r="A10245"/>
      <c r="B10245"/>
      <c r="C10245"/>
      <c r="D10245"/>
      <c r="E10245"/>
      <c r="F10245"/>
      <c r="G10245"/>
      <c r="H10245"/>
      <c r="I10245"/>
      <c r="J10245"/>
      <c r="K10245"/>
    </row>
    <row r="10246" spans="1:11" ht="15">
      <c r="A10246"/>
      <c r="B10246"/>
      <c r="C10246"/>
      <c r="D10246"/>
      <c r="E10246"/>
      <c r="F10246"/>
      <c r="G10246"/>
      <c r="H10246"/>
      <c r="I10246"/>
      <c r="J10246"/>
      <c r="K10246"/>
    </row>
    <row r="10247" spans="1:11" ht="15">
      <c r="A10247"/>
      <c r="B10247"/>
      <c r="C10247"/>
      <c r="D10247"/>
      <c r="E10247"/>
      <c r="F10247"/>
      <c r="G10247"/>
      <c r="H10247"/>
      <c r="I10247"/>
      <c r="J10247"/>
      <c r="K10247"/>
    </row>
    <row r="10248" spans="1:11" ht="15">
      <c r="A10248"/>
      <c r="B10248"/>
      <c r="C10248"/>
      <c r="D10248"/>
      <c r="E10248"/>
      <c r="F10248"/>
      <c r="G10248"/>
      <c r="H10248"/>
      <c r="I10248"/>
      <c r="J10248"/>
      <c r="K10248"/>
    </row>
    <row r="10249" spans="1:11" ht="15">
      <c r="A10249"/>
      <c r="B10249"/>
      <c r="C10249"/>
      <c r="D10249"/>
      <c r="E10249"/>
      <c r="F10249"/>
      <c r="G10249"/>
      <c r="H10249"/>
      <c r="I10249"/>
      <c r="J10249"/>
      <c r="K10249"/>
    </row>
    <row r="10250" spans="1:11" ht="15">
      <c r="A10250"/>
      <c r="B10250"/>
      <c r="C10250"/>
      <c r="D10250"/>
      <c r="E10250"/>
      <c r="F10250"/>
      <c r="G10250"/>
      <c r="H10250"/>
      <c r="I10250"/>
      <c r="J10250"/>
      <c r="K10250"/>
    </row>
    <row r="10251" spans="1:11" ht="15">
      <c r="A10251"/>
      <c r="B10251"/>
      <c r="C10251"/>
      <c r="D10251"/>
      <c r="E10251"/>
      <c r="F10251"/>
      <c r="G10251"/>
      <c r="H10251"/>
      <c r="I10251"/>
      <c r="J10251"/>
      <c r="K10251"/>
    </row>
    <row r="10252" spans="1:11" ht="15">
      <c r="A10252"/>
      <c r="B10252"/>
      <c r="C10252"/>
      <c r="D10252"/>
      <c r="E10252"/>
      <c r="F10252"/>
      <c r="G10252"/>
      <c r="H10252"/>
      <c r="I10252"/>
      <c r="J10252"/>
      <c r="K10252"/>
    </row>
    <row r="10253" spans="1:11" ht="15">
      <c r="A10253"/>
      <c r="B10253"/>
      <c r="C10253"/>
      <c r="D10253"/>
      <c r="E10253"/>
      <c r="F10253"/>
      <c r="G10253"/>
      <c r="H10253"/>
      <c r="I10253"/>
      <c r="J10253"/>
      <c r="K10253"/>
    </row>
    <row r="10254" spans="1:11" ht="15">
      <c r="A10254"/>
      <c r="B10254"/>
      <c r="C10254"/>
      <c r="D10254"/>
      <c r="E10254"/>
      <c r="F10254"/>
      <c r="G10254"/>
      <c r="H10254"/>
      <c r="I10254"/>
      <c r="J10254"/>
      <c r="K10254"/>
    </row>
    <row r="10255" spans="1:11" ht="15">
      <c r="A10255"/>
      <c r="B10255"/>
      <c r="C10255"/>
      <c r="D10255"/>
      <c r="E10255"/>
      <c r="F10255"/>
      <c r="G10255"/>
      <c r="H10255"/>
      <c r="I10255"/>
      <c r="J10255"/>
      <c r="K10255"/>
    </row>
    <row r="10256" spans="1:11" ht="15">
      <c r="A10256"/>
      <c r="B10256"/>
      <c r="C10256"/>
      <c r="D10256"/>
      <c r="E10256"/>
      <c r="F10256"/>
      <c r="G10256"/>
      <c r="H10256"/>
      <c r="I10256"/>
      <c r="J10256"/>
      <c r="K10256"/>
    </row>
    <row r="10257" spans="1:11" ht="15">
      <c r="A10257"/>
      <c r="B10257"/>
      <c r="C10257"/>
      <c r="D10257"/>
      <c r="E10257"/>
      <c r="F10257"/>
      <c r="G10257"/>
      <c r="H10257"/>
      <c r="I10257"/>
      <c r="J10257"/>
      <c r="K10257"/>
    </row>
    <row r="10258" spans="1:11" ht="15">
      <c r="A10258"/>
      <c r="B10258"/>
      <c r="C10258"/>
      <c r="D10258"/>
      <c r="E10258"/>
      <c r="F10258"/>
      <c r="G10258"/>
      <c r="H10258"/>
      <c r="I10258"/>
      <c r="J10258"/>
      <c r="K10258"/>
    </row>
    <row r="10259" spans="1:11" ht="15">
      <c r="A10259"/>
      <c r="B10259"/>
      <c r="C10259"/>
      <c r="D10259"/>
      <c r="E10259"/>
      <c r="F10259"/>
      <c r="G10259"/>
      <c r="H10259"/>
      <c r="I10259"/>
      <c r="J10259"/>
      <c r="K10259"/>
    </row>
    <row r="10260" spans="1:11" ht="15">
      <c r="A10260"/>
      <c r="B10260"/>
      <c r="C10260"/>
      <c r="D10260"/>
      <c r="E10260"/>
      <c r="F10260"/>
      <c r="G10260"/>
      <c r="H10260"/>
      <c r="I10260"/>
      <c r="J10260"/>
      <c r="K10260"/>
    </row>
    <row r="10261" spans="1:11" ht="15">
      <c r="A10261"/>
      <c r="B10261"/>
      <c r="C10261"/>
      <c r="D10261"/>
      <c r="E10261"/>
      <c r="F10261"/>
      <c r="G10261"/>
      <c r="H10261"/>
      <c r="I10261"/>
      <c r="J10261"/>
      <c r="K10261"/>
    </row>
    <row r="10262" spans="1:11" ht="15">
      <c r="A10262"/>
      <c r="B10262"/>
      <c r="C10262"/>
      <c r="D10262"/>
      <c r="E10262"/>
      <c r="F10262"/>
      <c r="G10262"/>
      <c r="H10262"/>
      <c r="I10262"/>
      <c r="J10262"/>
      <c r="K10262"/>
    </row>
    <row r="10263" spans="1:11" ht="15">
      <c r="A10263"/>
      <c r="B10263"/>
      <c r="C10263"/>
      <c r="D10263"/>
      <c r="E10263"/>
      <c r="F10263"/>
      <c r="G10263"/>
      <c r="H10263"/>
      <c r="I10263"/>
      <c r="J10263"/>
      <c r="K10263"/>
    </row>
    <row r="10264" spans="1:11" ht="15">
      <c r="A10264"/>
      <c r="B10264"/>
      <c r="C10264"/>
      <c r="D10264"/>
      <c r="E10264"/>
      <c r="F10264"/>
      <c r="G10264"/>
      <c r="H10264"/>
      <c r="I10264"/>
      <c r="J10264"/>
      <c r="K10264"/>
    </row>
    <row r="10265" spans="1:11" ht="15">
      <c r="A10265"/>
      <c r="B10265"/>
      <c r="C10265"/>
      <c r="D10265"/>
      <c r="E10265"/>
      <c r="F10265"/>
      <c r="G10265"/>
      <c r="H10265"/>
      <c r="I10265"/>
      <c r="J10265"/>
      <c r="K10265"/>
    </row>
    <row r="10266" spans="1:11" ht="15">
      <c r="A10266"/>
      <c r="B10266"/>
      <c r="C10266"/>
      <c r="D10266"/>
      <c r="E10266"/>
      <c r="F10266"/>
      <c r="G10266"/>
      <c r="H10266"/>
      <c r="I10266"/>
      <c r="J10266"/>
      <c r="K10266"/>
    </row>
    <row r="10267" spans="1:11" ht="15">
      <c r="A10267"/>
      <c r="B10267"/>
      <c r="C10267"/>
      <c r="D10267"/>
      <c r="E10267"/>
      <c r="F10267"/>
      <c r="G10267"/>
      <c r="H10267"/>
      <c r="I10267"/>
      <c r="J10267"/>
      <c r="K10267"/>
    </row>
    <row r="10268" spans="1:11" ht="15">
      <c r="A10268"/>
      <c r="B10268"/>
      <c r="C10268"/>
      <c r="D10268"/>
      <c r="E10268"/>
      <c r="F10268"/>
      <c r="G10268"/>
      <c r="H10268"/>
      <c r="I10268"/>
      <c r="J10268"/>
      <c r="K10268"/>
    </row>
    <row r="10269" spans="1:11" ht="15">
      <c r="A10269"/>
      <c r="B10269"/>
      <c r="C10269"/>
      <c r="D10269"/>
      <c r="E10269"/>
      <c r="F10269"/>
      <c r="G10269"/>
      <c r="H10269"/>
      <c r="I10269"/>
      <c r="J10269"/>
      <c r="K10269"/>
    </row>
    <row r="10270" spans="1:11" ht="15">
      <c r="A10270"/>
      <c r="B10270"/>
      <c r="C10270"/>
      <c r="D10270"/>
      <c r="E10270"/>
      <c r="F10270"/>
      <c r="G10270"/>
      <c r="H10270"/>
      <c r="I10270"/>
      <c r="J10270"/>
      <c r="K10270"/>
    </row>
    <row r="10271" spans="1:11" ht="15">
      <c r="A10271"/>
      <c r="B10271"/>
      <c r="C10271"/>
      <c r="D10271"/>
      <c r="E10271"/>
      <c r="F10271"/>
      <c r="G10271"/>
      <c r="H10271"/>
      <c r="I10271"/>
      <c r="J10271"/>
      <c r="K10271"/>
    </row>
    <row r="10272" spans="1:11" ht="15">
      <c r="A10272"/>
      <c r="B10272"/>
      <c r="C10272"/>
      <c r="D10272"/>
      <c r="E10272"/>
      <c r="F10272"/>
      <c r="G10272"/>
      <c r="H10272"/>
      <c r="I10272"/>
      <c r="J10272"/>
      <c r="K10272"/>
    </row>
    <row r="10273" spans="1:11" ht="15">
      <c r="A10273"/>
      <c r="B10273"/>
      <c r="C10273"/>
      <c r="D10273"/>
      <c r="E10273"/>
      <c r="F10273"/>
      <c r="G10273"/>
      <c r="H10273"/>
      <c r="I10273"/>
      <c r="J10273"/>
      <c r="K10273"/>
    </row>
    <row r="10274" spans="1:11" ht="15">
      <c r="A10274"/>
      <c r="B10274"/>
      <c r="C10274"/>
      <c r="D10274"/>
      <c r="E10274"/>
      <c r="F10274"/>
      <c r="G10274"/>
      <c r="H10274"/>
      <c r="I10274"/>
      <c r="J10274"/>
      <c r="K10274"/>
    </row>
    <row r="10275" spans="1:11" ht="15">
      <c r="A10275"/>
      <c r="B10275"/>
      <c r="C10275"/>
      <c r="D10275"/>
      <c r="E10275"/>
      <c r="F10275"/>
      <c r="G10275"/>
      <c r="H10275"/>
      <c r="I10275"/>
      <c r="J10275"/>
      <c r="K10275"/>
    </row>
    <row r="10276" spans="1:11" ht="15">
      <c r="A10276"/>
      <c r="B10276"/>
      <c r="C10276"/>
      <c r="D10276"/>
      <c r="E10276"/>
      <c r="F10276"/>
      <c r="G10276"/>
      <c r="H10276"/>
      <c r="I10276"/>
      <c r="J10276"/>
      <c r="K10276"/>
    </row>
    <row r="10277" spans="1:11" ht="15">
      <c r="A10277"/>
      <c r="B10277"/>
      <c r="C10277"/>
      <c r="D10277"/>
      <c r="E10277"/>
      <c r="F10277"/>
      <c r="G10277"/>
      <c r="H10277"/>
      <c r="I10277"/>
      <c r="J10277"/>
      <c r="K10277"/>
    </row>
    <row r="10278" spans="1:11" ht="15">
      <c r="A10278"/>
      <c r="B10278"/>
      <c r="C10278"/>
      <c r="D10278"/>
      <c r="E10278"/>
      <c r="F10278"/>
      <c r="G10278"/>
      <c r="H10278"/>
      <c r="I10278"/>
      <c r="J10278"/>
      <c r="K10278"/>
    </row>
    <row r="10279" spans="1:11" ht="15">
      <c r="A10279"/>
      <c r="B10279"/>
      <c r="C10279"/>
      <c r="D10279"/>
      <c r="E10279"/>
      <c r="F10279"/>
      <c r="G10279"/>
      <c r="H10279"/>
      <c r="I10279"/>
      <c r="J10279"/>
      <c r="K10279"/>
    </row>
    <row r="10280" spans="1:11" ht="15">
      <c r="A10280"/>
      <c r="B10280"/>
      <c r="C10280"/>
      <c r="D10280"/>
      <c r="E10280"/>
      <c r="F10280"/>
      <c r="G10280"/>
      <c r="H10280"/>
      <c r="I10280"/>
      <c r="J10280"/>
      <c r="K10280"/>
    </row>
    <row r="10281" spans="1:11" ht="15">
      <c r="A10281"/>
      <c r="B10281"/>
      <c r="C10281"/>
      <c r="D10281"/>
      <c r="E10281"/>
      <c r="F10281"/>
      <c r="G10281"/>
      <c r="H10281"/>
      <c r="I10281"/>
      <c r="J10281"/>
      <c r="K10281"/>
    </row>
    <row r="10282" spans="1:11" ht="15">
      <c r="A10282"/>
      <c r="B10282"/>
      <c r="C10282"/>
      <c r="D10282"/>
      <c r="E10282"/>
      <c r="F10282"/>
      <c r="G10282"/>
      <c r="H10282"/>
      <c r="I10282"/>
      <c r="J10282"/>
      <c r="K10282"/>
    </row>
    <row r="10283" spans="1:11" ht="15">
      <c r="A10283"/>
      <c r="B10283"/>
      <c r="C10283"/>
      <c r="D10283"/>
      <c r="E10283"/>
      <c r="F10283"/>
      <c r="G10283"/>
      <c r="H10283"/>
      <c r="I10283"/>
      <c r="J10283"/>
      <c r="K10283"/>
    </row>
    <row r="10284" spans="1:11" ht="15">
      <c r="A10284"/>
      <c r="B10284"/>
      <c r="C10284"/>
      <c r="D10284"/>
      <c r="E10284"/>
      <c r="F10284"/>
      <c r="G10284"/>
      <c r="H10284"/>
      <c r="I10284"/>
      <c r="J10284"/>
      <c r="K10284"/>
    </row>
    <row r="10285" spans="1:11" ht="15">
      <c r="A10285"/>
      <c r="B10285"/>
      <c r="C10285"/>
      <c r="D10285"/>
      <c r="E10285"/>
      <c r="F10285"/>
      <c r="G10285"/>
      <c r="H10285"/>
      <c r="I10285"/>
      <c r="J10285"/>
      <c r="K10285"/>
    </row>
    <row r="10286" spans="1:11" ht="15">
      <c r="A10286"/>
      <c r="B10286"/>
      <c r="C10286"/>
      <c r="D10286"/>
      <c r="E10286"/>
      <c r="F10286"/>
      <c r="G10286"/>
      <c r="H10286"/>
      <c r="I10286"/>
      <c r="J10286"/>
      <c r="K10286"/>
    </row>
    <row r="10287" spans="1:11" ht="15">
      <c r="A10287"/>
      <c r="B10287"/>
      <c r="C10287"/>
      <c r="D10287"/>
      <c r="E10287"/>
      <c r="F10287"/>
      <c r="G10287"/>
      <c r="H10287"/>
      <c r="I10287"/>
      <c r="J10287"/>
      <c r="K10287"/>
    </row>
    <row r="10288" spans="1:11" ht="15">
      <c r="A10288"/>
      <c r="B10288"/>
      <c r="C10288"/>
      <c r="D10288"/>
      <c r="E10288"/>
      <c r="F10288"/>
      <c r="G10288"/>
      <c r="H10288"/>
      <c r="I10288"/>
      <c r="J10288"/>
      <c r="K10288"/>
    </row>
    <row r="10289" spans="1:11" ht="15">
      <c r="A10289"/>
      <c r="B10289"/>
      <c r="C10289"/>
      <c r="D10289"/>
      <c r="E10289"/>
      <c r="F10289"/>
      <c r="G10289"/>
      <c r="H10289"/>
      <c r="I10289"/>
      <c r="J10289"/>
      <c r="K10289"/>
    </row>
    <row r="10290" spans="1:11" ht="15">
      <c r="A10290"/>
      <c r="B10290"/>
      <c r="C10290"/>
      <c r="D10290"/>
      <c r="E10290"/>
      <c r="F10290"/>
      <c r="G10290"/>
      <c r="H10290"/>
      <c r="I10290"/>
      <c r="J10290"/>
      <c r="K10290"/>
    </row>
    <row r="10291" spans="1:11" ht="15">
      <c r="A10291"/>
      <c r="B10291"/>
      <c r="C10291"/>
      <c r="D10291"/>
      <c r="E10291"/>
      <c r="F10291"/>
      <c r="G10291"/>
      <c r="H10291"/>
      <c r="I10291"/>
      <c r="J10291"/>
      <c r="K10291"/>
    </row>
    <row r="10292" spans="1:11" ht="15">
      <c r="A10292"/>
      <c r="B10292"/>
      <c r="C10292"/>
      <c r="D10292"/>
      <c r="E10292"/>
      <c r="F10292"/>
      <c r="G10292"/>
      <c r="H10292"/>
      <c r="I10292"/>
      <c r="J10292"/>
      <c r="K10292"/>
    </row>
    <row r="10293" spans="1:11" ht="15">
      <c r="A10293"/>
      <c r="B10293"/>
      <c r="C10293"/>
      <c r="D10293"/>
      <c r="E10293"/>
      <c r="F10293"/>
      <c r="G10293"/>
      <c r="H10293"/>
      <c r="I10293"/>
      <c r="J10293"/>
      <c r="K10293"/>
    </row>
    <row r="10294" spans="1:11" ht="15">
      <c r="A10294"/>
      <c r="B10294"/>
      <c r="C10294"/>
      <c r="D10294"/>
      <c r="E10294"/>
      <c r="F10294"/>
      <c r="G10294"/>
      <c r="H10294"/>
      <c r="I10294"/>
      <c r="J10294"/>
      <c r="K10294"/>
    </row>
    <row r="10295" spans="1:11" ht="15">
      <c r="A10295"/>
      <c r="B10295"/>
      <c r="C10295"/>
      <c r="D10295"/>
      <c r="E10295"/>
      <c r="F10295"/>
      <c r="G10295"/>
      <c r="H10295"/>
      <c r="I10295"/>
      <c r="J10295"/>
      <c r="K10295"/>
    </row>
    <row r="10296" spans="1:11" ht="15">
      <c r="A10296"/>
      <c r="B10296"/>
      <c r="C10296"/>
      <c r="D10296"/>
      <c r="E10296"/>
      <c r="F10296"/>
      <c r="G10296"/>
      <c r="H10296"/>
      <c r="I10296"/>
      <c r="J10296"/>
      <c r="K10296"/>
    </row>
    <row r="10297" spans="1:11" ht="15">
      <c r="A10297"/>
      <c r="B10297"/>
      <c r="C10297"/>
      <c r="D10297"/>
      <c r="E10297"/>
      <c r="F10297"/>
      <c r="G10297"/>
      <c r="H10297"/>
      <c r="I10297"/>
      <c r="J10297"/>
      <c r="K10297"/>
    </row>
    <row r="10298" spans="1:11" ht="15">
      <c r="A10298"/>
      <c r="B10298"/>
      <c r="C10298"/>
      <c r="D10298"/>
      <c r="E10298"/>
      <c r="F10298"/>
      <c r="G10298"/>
      <c r="H10298"/>
      <c r="I10298"/>
      <c r="J10298"/>
      <c r="K10298"/>
    </row>
    <row r="10299" spans="1:11" ht="15">
      <c r="A10299"/>
      <c r="B10299"/>
      <c r="C10299"/>
      <c r="D10299"/>
      <c r="E10299"/>
      <c r="F10299"/>
      <c r="G10299"/>
      <c r="H10299"/>
      <c r="I10299"/>
      <c r="J10299"/>
      <c r="K10299"/>
    </row>
    <row r="10300" spans="1:11" ht="15">
      <c r="A10300"/>
      <c r="B10300"/>
      <c r="C10300"/>
      <c r="D10300"/>
      <c r="E10300"/>
      <c r="F10300"/>
      <c r="G10300"/>
      <c r="H10300"/>
      <c r="I10300"/>
      <c r="J10300"/>
      <c r="K10300"/>
    </row>
    <row r="10301" spans="1:11" ht="15">
      <c r="A10301"/>
      <c r="B10301"/>
      <c r="C10301"/>
      <c r="D10301"/>
      <c r="E10301"/>
      <c r="F10301"/>
      <c r="G10301"/>
      <c r="H10301"/>
      <c r="I10301"/>
      <c r="J10301"/>
      <c r="K10301"/>
    </row>
    <row r="10302" spans="1:11" ht="15">
      <c r="A10302"/>
      <c r="B10302"/>
      <c r="C10302"/>
      <c r="D10302"/>
      <c r="E10302"/>
      <c r="F10302"/>
      <c r="G10302"/>
      <c r="H10302"/>
      <c r="I10302"/>
      <c r="J10302"/>
      <c r="K10302"/>
    </row>
    <row r="10303" spans="1:11" ht="15">
      <c r="A10303"/>
      <c r="B10303"/>
      <c r="C10303"/>
      <c r="D10303"/>
      <c r="E10303"/>
      <c r="F10303"/>
      <c r="G10303"/>
      <c r="H10303"/>
      <c r="I10303"/>
      <c r="J10303"/>
      <c r="K10303"/>
    </row>
    <row r="10304" spans="1:11" ht="15">
      <c r="A10304"/>
      <c r="B10304"/>
      <c r="C10304"/>
      <c r="D10304"/>
      <c r="E10304"/>
      <c r="F10304"/>
      <c r="G10304"/>
      <c r="H10304"/>
      <c r="I10304"/>
      <c r="J10304"/>
      <c r="K10304"/>
    </row>
    <row r="10305" spans="1:11" ht="15">
      <c r="A10305"/>
      <c r="B10305"/>
      <c r="C10305"/>
      <c r="D10305"/>
      <c r="E10305"/>
      <c r="F10305"/>
      <c r="G10305"/>
      <c r="H10305"/>
      <c r="I10305"/>
      <c r="J10305"/>
      <c r="K10305"/>
    </row>
    <row r="10306" spans="1:11" ht="15">
      <c r="A10306"/>
      <c r="B10306"/>
      <c r="C10306"/>
      <c r="D10306"/>
      <c r="E10306"/>
      <c r="F10306"/>
      <c r="G10306"/>
      <c r="H10306"/>
      <c r="I10306"/>
      <c r="J10306"/>
      <c r="K10306"/>
    </row>
    <row r="10307" spans="1:11" ht="15">
      <c r="A10307"/>
      <c r="B10307"/>
      <c r="C10307"/>
      <c r="D10307"/>
      <c r="E10307"/>
      <c r="F10307"/>
      <c r="G10307"/>
      <c r="H10307"/>
      <c r="I10307"/>
      <c r="J10307"/>
      <c r="K10307"/>
    </row>
    <row r="10308" spans="1:11" ht="15">
      <c r="A10308"/>
      <c r="B10308"/>
      <c r="C10308"/>
      <c r="D10308"/>
      <c r="E10308"/>
      <c r="F10308"/>
      <c r="G10308"/>
      <c r="H10308"/>
      <c r="I10308"/>
      <c r="J10308"/>
      <c r="K10308"/>
    </row>
    <row r="10309" spans="1:11" ht="15">
      <c r="A10309"/>
      <c r="B10309"/>
      <c r="C10309"/>
      <c r="D10309"/>
      <c r="E10309"/>
      <c r="F10309"/>
      <c r="G10309"/>
      <c r="H10309"/>
      <c r="I10309"/>
      <c r="J10309"/>
      <c r="K10309"/>
    </row>
    <row r="10310" spans="1:11" ht="15">
      <c r="A10310"/>
      <c r="B10310"/>
      <c r="C10310"/>
      <c r="D10310"/>
      <c r="E10310"/>
      <c r="F10310"/>
      <c r="G10310"/>
      <c r="H10310"/>
      <c r="I10310"/>
      <c r="J10310"/>
      <c r="K10310"/>
    </row>
    <row r="10311" spans="1:11" ht="15">
      <c r="A10311"/>
      <c r="B10311"/>
      <c r="C10311"/>
      <c r="D10311"/>
      <c r="E10311"/>
      <c r="F10311"/>
      <c r="G10311"/>
      <c r="H10311"/>
      <c r="I10311"/>
      <c r="J10311"/>
      <c r="K10311"/>
    </row>
    <row r="10312" spans="1:11" ht="15">
      <c r="A10312"/>
      <c r="B10312"/>
      <c r="C10312"/>
      <c r="D10312"/>
      <c r="E10312"/>
      <c r="F10312"/>
      <c r="G10312"/>
      <c r="H10312"/>
      <c r="I10312"/>
      <c r="J10312"/>
      <c r="K10312"/>
    </row>
    <row r="10313" spans="1:11" ht="15">
      <c r="A10313"/>
      <c r="B10313"/>
      <c r="C10313"/>
      <c r="D10313"/>
      <c r="E10313"/>
      <c r="F10313"/>
      <c r="G10313"/>
      <c r="H10313"/>
      <c r="I10313"/>
      <c r="J10313"/>
      <c r="K10313"/>
    </row>
    <row r="10314" spans="1:11" ht="15">
      <c r="A10314"/>
      <c r="B10314"/>
      <c r="C10314"/>
      <c r="D10314"/>
      <c r="E10314"/>
      <c r="F10314"/>
      <c r="G10314"/>
      <c r="H10314"/>
      <c r="I10314"/>
      <c r="J10314"/>
      <c r="K10314"/>
    </row>
    <row r="10315" spans="1:11" ht="15">
      <c r="A10315"/>
      <c r="B10315"/>
      <c r="C10315"/>
      <c r="D10315"/>
      <c r="E10315"/>
      <c r="F10315"/>
      <c r="G10315"/>
      <c r="H10315"/>
      <c r="I10315"/>
      <c r="J10315"/>
      <c r="K10315"/>
    </row>
    <row r="10316" spans="1:11" ht="15">
      <c r="A10316"/>
      <c r="B10316"/>
      <c r="C10316"/>
      <c r="D10316"/>
      <c r="E10316"/>
      <c r="F10316"/>
      <c r="G10316"/>
      <c r="H10316"/>
      <c r="I10316"/>
      <c r="J10316"/>
      <c r="K10316"/>
    </row>
    <row r="10317" spans="1:11" ht="15">
      <c r="A10317"/>
      <c r="B10317"/>
      <c r="C10317"/>
      <c r="D10317"/>
      <c r="E10317"/>
      <c r="F10317"/>
      <c r="G10317"/>
      <c r="H10317"/>
      <c r="I10317"/>
      <c r="J10317"/>
      <c r="K10317"/>
    </row>
    <row r="10318" spans="1:11" ht="15">
      <c r="A10318"/>
      <c r="B10318"/>
      <c r="C10318"/>
      <c r="D10318"/>
      <c r="E10318"/>
      <c r="F10318"/>
      <c r="G10318"/>
      <c r="H10318"/>
      <c r="I10318"/>
      <c r="J10318"/>
      <c r="K10318"/>
    </row>
    <row r="10319" spans="1:11" ht="15">
      <c r="A10319"/>
      <c r="B10319"/>
      <c r="C10319"/>
      <c r="D10319"/>
      <c r="E10319"/>
      <c r="F10319"/>
      <c r="G10319"/>
      <c r="H10319"/>
      <c r="I10319"/>
      <c r="J10319"/>
      <c r="K10319"/>
    </row>
    <row r="10320" spans="1:11" ht="15">
      <c r="A10320"/>
      <c r="B10320"/>
      <c r="C10320"/>
      <c r="D10320"/>
      <c r="E10320"/>
      <c r="F10320"/>
      <c r="G10320"/>
      <c r="H10320"/>
      <c r="I10320"/>
      <c r="J10320"/>
      <c r="K10320"/>
    </row>
    <row r="10321" spans="1:11" ht="15">
      <c r="A10321"/>
      <c r="B10321"/>
      <c r="C10321"/>
      <c r="D10321"/>
      <c r="E10321"/>
      <c r="F10321"/>
      <c r="G10321"/>
      <c r="H10321"/>
      <c r="I10321"/>
      <c r="J10321"/>
      <c r="K10321"/>
    </row>
    <row r="10322" spans="1:11" ht="15">
      <c r="A10322"/>
      <c r="B10322"/>
      <c r="C10322"/>
      <c r="D10322"/>
      <c r="E10322"/>
      <c r="F10322"/>
      <c r="G10322"/>
      <c r="H10322"/>
      <c r="I10322"/>
      <c r="J10322"/>
      <c r="K10322"/>
    </row>
    <row r="10323" spans="1:11" ht="15">
      <c r="A10323"/>
      <c r="B10323"/>
      <c r="C10323"/>
      <c r="D10323"/>
      <c r="E10323"/>
      <c r="F10323"/>
      <c r="G10323"/>
      <c r="H10323"/>
      <c r="I10323"/>
      <c r="J10323"/>
      <c r="K10323"/>
    </row>
    <row r="10324" spans="1:11" ht="15">
      <c r="A10324"/>
      <c r="B10324"/>
      <c r="C10324"/>
      <c r="D10324"/>
      <c r="E10324"/>
      <c r="F10324"/>
      <c r="G10324"/>
      <c r="H10324"/>
      <c r="I10324"/>
      <c r="J10324"/>
      <c r="K10324"/>
    </row>
    <row r="10325" spans="1:11" ht="15">
      <c r="A10325"/>
      <c r="B10325"/>
      <c r="C10325"/>
      <c r="D10325"/>
      <c r="E10325"/>
      <c r="F10325"/>
      <c r="G10325"/>
      <c r="H10325"/>
      <c r="I10325"/>
      <c r="J10325"/>
      <c r="K10325"/>
    </row>
    <row r="10326" spans="1:11" ht="15">
      <c r="A10326"/>
      <c r="B10326"/>
      <c r="C10326"/>
      <c r="D10326"/>
      <c r="E10326"/>
      <c r="F10326"/>
      <c r="G10326"/>
      <c r="H10326"/>
      <c r="I10326"/>
      <c r="J10326"/>
      <c r="K10326"/>
    </row>
    <row r="10327" spans="1:11" ht="15">
      <c r="A10327"/>
      <c r="B10327"/>
      <c r="C10327"/>
      <c r="D10327"/>
      <c r="E10327"/>
      <c r="F10327"/>
      <c r="G10327"/>
      <c r="H10327"/>
      <c r="I10327"/>
      <c r="J10327"/>
      <c r="K10327"/>
    </row>
    <row r="10328" spans="1:11" ht="15">
      <c r="A10328"/>
      <c r="B10328"/>
      <c r="C10328"/>
      <c r="D10328"/>
      <c r="E10328"/>
      <c r="F10328"/>
      <c r="G10328"/>
      <c r="H10328"/>
      <c r="I10328"/>
      <c r="J10328"/>
      <c r="K10328"/>
    </row>
    <row r="10329" spans="1:11" ht="15">
      <c r="A10329"/>
      <c r="B10329"/>
      <c r="C10329"/>
      <c r="D10329"/>
      <c r="E10329"/>
      <c r="F10329"/>
      <c r="G10329"/>
      <c r="H10329"/>
      <c r="I10329"/>
      <c r="J10329"/>
      <c r="K10329"/>
    </row>
    <row r="10330" spans="1:11" ht="15">
      <c r="A10330"/>
      <c r="B10330"/>
      <c r="C10330"/>
      <c r="D10330"/>
      <c r="E10330"/>
      <c r="F10330"/>
      <c r="G10330"/>
      <c r="H10330"/>
      <c r="I10330"/>
      <c r="J10330"/>
      <c r="K10330"/>
    </row>
    <row r="10331" spans="1:11" ht="15">
      <c r="A10331"/>
      <c r="B10331"/>
      <c r="C10331"/>
      <c r="D10331"/>
      <c r="E10331"/>
      <c r="F10331"/>
      <c r="G10331"/>
      <c r="H10331"/>
      <c r="I10331"/>
      <c r="J10331"/>
      <c r="K10331"/>
    </row>
    <row r="10332" spans="1:11" ht="15">
      <c r="A10332"/>
      <c r="B10332"/>
      <c r="C10332"/>
      <c r="D10332"/>
      <c r="E10332"/>
      <c r="F10332"/>
      <c r="G10332"/>
      <c r="H10332"/>
      <c r="I10332"/>
      <c r="J10332"/>
      <c r="K10332"/>
    </row>
    <row r="10333" spans="1:11" ht="15">
      <c r="A10333"/>
      <c r="B10333"/>
      <c r="C10333"/>
      <c r="D10333"/>
      <c r="E10333"/>
      <c r="F10333"/>
      <c r="G10333"/>
      <c r="H10333"/>
      <c r="I10333"/>
      <c r="J10333"/>
      <c r="K10333"/>
    </row>
    <row r="10334" spans="1:11" ht="15">
      <c r="A10334"/>
      <c r="B10334"/>
      <c r="C10334"/>
      <c r="D10334"/>
      <c r="E10334"/>
      <c r="F10334"/>
      <c r="G10334"/>
      <c r="H10334"/>
      <c r="I10334"/>
      <c r="J10334"/>
      <c r="K10334"/>
    </row>
    <row r="10335" spans="1:11" ht="15">
      <c r="A10335"/>
      <c r="B10335"/>
      <c r="C10335"/>
      <c r="D10335"/>
      <c r="E10335"/>
      <c r="F10335"/>
      <c r="G10335"/>
      <c r="H10335"/>
      <c r="I10335"/>
      <c r="J10335"/>
      <c r="K10335"/>
    </row>
    <row r="10336" spans="1:11" ht="15">
      <c r="A10336"/>
      <c r="B10336"/>
      <c r="C10336"/>
      <c r="D10336"/>
      <c r="E10336"/>
      <c r="F10336"/>
      <c r="G10336"/>
      <c r="H10336"/>
      <c r="I10336"/>
      <c r="J10336"/>
      <c r="K10336"/>
    </row>
    <row r="10337" spans="1:11" ht="15">
      <c r="A10337"/>
      <c r="B10337"/>
      <c r="C10337"/>
      <c r="D10337"/>
      <c r="E10337"/>
      <c r="F10337"/>
      <c r="G10337"/>
      <c r="H10337"/>
      <c r="I10337"/>
      <c r="J10337"/>
      <c r="K10337"/>
    </row>
    <row r="10338" spans="1:11" ht="15">
      <c r="A10338"/>
      <c r="B10338"/>
      <c r="C10338"/>
      <c r="D10338"/>
      <c r="E10338"/>
      <c r="F10338"/>
      <c r="G10338"/>
      <c r="H10338"/>
      <c r="I10338"/>
      <c r="J10338"/>
      <c r="K10338"/>
    </row>
    <row r="10339" spans="1:11" ht="15">
      <c r="A10339"/>
      <c r="B10339"/>
      <c r="C10339"/>
      <c r="D10339"/>
      <c r="E10339"/>
      <c r="F10339"/>
      <c r="G10339"/>
      <c r="H10339"/>
      <c r="I10339"/>
      <c r="J10339"/>
      <c r="K10339"/>
    </row>
    <row r="10340" spans="1:11" ht="15">
      <c r="A10340"/>
      <c r="B10340"/>
      <c r="C10340"/>
      <c r="D10340"/>
      <c r="E10340"/>
      <c r="F10340"/>
      <c r="G10340"/>
      <c r="H10340"/>
      <c r="I10340"/>
      <c r="J10340"/>
      <c r="K10340"/>
    </row>
    <row r="10341" spans="1:11" ht="15">
      <c r="A10341"/>
      <c r="B10341"/>
      <c r="C10341"/>
      <c r="D10341"/>
      <c r="E10341"/>
      <c r="F10341"/>
      <c r="G10341"/>
      <c r="H10341"/>
      <c r="I10341"/>
      <c r="J10341"/>
      <c r="K10341"/>
    </row>
    <row r="10342" spans="1:11" ht="15">
      <c r="A10342"/>
      <c r="B10342"/>
      <c r="C10342"/>
      <c r="D10342"/>
      <c r="E10342"/>
      <c r="F10342"/>
      <c r="G10342"/>
      <c r="H10342"/>
      <c r="I10342"/>
      <c r="J10342"/>
      <c r="K10342"/>
    </row>
    <row r="10343" spans="1:11" ht="15">
      <c r="A10343"/>
      <c r="B10343"/>
      <c r="C10343"/>
      <c r="D10343"/>
      <c r="E10343"/>
      <c r="F10343"/>
      <c r="G10343"/>
      <c r="H10343"/>
      <c r="I10343"/>
      <c r="J10343"/>
      <c r="K10343"/>
    </row>
    <row r="10344" spans="1:11" ht="15">
      <c r="A10344"/>
      <c r="B10344"/>
      <c r="C10344"/>
      <c r="D10344"/>
      <c r="E10344"/>
      <c r="F10344"/>
      <c r="G10344"/>
      <c r="H10344"/>
      <c r="I10344"/>
      <c r="J10344"/>
      <c r="K10344"/>
    </row>
    <row r="10345" spans="1:11" ht="15">
      <c r="A10345"/>
      <c r="B10345"/>
      <c r="C10345"/>
      <c r="D10345"/>
      <c r="E10345"/>
      <c r="F10345"/>
      <c r="G10345"/>
      <c r="H10345"/>
      <c r="I10345"/>
      <c r="J10345"/>
      <c r="K10345"/>
    </row>
    <row r="10346" spans="1:11" ht="15">
      <c r="A10346"/>
      <c r="B10346"/>
      <c r="C10346"/>
      <c r="D10346"/>
      <c r="E10346"/>
      <c r="F10346"/>
      <c r="G10346"/>
      <c r="H10346"/>
      <c r="I10346"/>
      <c r="J10346"/>
      <c r="K10346"/>
    </row>
    <row r="10347" spans="1:11" ht="15">
      <c r="A10347"/>
      <c r="B10347"/>
      <c r="C10347"/>
      <c r="D10347"/>
      <c r="E10347"/>
      <c r="F10347"/>
      <c r="G10347"/>
      <c r="H10347"/>
      <c r="I10347"/>
      <c r="J10347"/>
      <c r="K10347"/>
    </row>
    <row r="10348" spans="1:11" ht="15">
      <c r="A10348"/>
      <c r="B10348"/>
      <c r="C10348"/>
      <c r="D10348"/>
      <c r="E10348"/>
      <c r="F10348"/>
      <c r="G10348"/>
      <c r="H10348"/>
      <c r="I10348"/>
      <c r="J10348"/>
      <c r="K10348"/>
    </row>
    <row r="10349" spans="1:11" ht="15">
      <c r="A10349"/>
      <c r="B10349"/>
      <c r="C10349"/>
      <c r="D10349"/>
      <c r="E10349"/>
      <c r="F10349"/>
      <c r="G10349"/>
      <c r="H10349"/>
      <c r="I10349"/>
      <c r="J10349"/>
      <c r="K10349"/>
    </row>
    <row r="10350" spans="1:11" ht="15">
      <c r="A10350"/>
      <c r="B10350"/>
      <c r="C10350"/>
      <c r="D10350"/>
      <c r="E10350"/>
      <c r="F10350"/>
      <c r="G10350"/>
      <c r="H10350"/>
      <c r="I10350"/>
      <c r="J10350"/>
      <c r="K10350"/>
    </row>
    <row r="10351" spans="1:11" ht="15">
      <c r="A10351"/>
      <c r="B10351"/>
      <c r="C10351"/>
      <c r="D10351"/>
      <c r="E10351"/>
      <c r="F10351"/>
      <c r="G10351"/>
      <c r="H10351"/>
      <c r="I10351"/>
      <c r="J10351"/>
      <c r="K10351"/>
    </row>
    <row r="10352" spans="1:11" ht="15">
      <c r="A10352"/>
      <c r="B10352"/>
      <c r="C10352"/>
      <c r="D10352"/>
      <c r="E10352"/>
      <c r="F10352"/>
      <c r="G10352"/>
      <c r="H10352"/>
      <c r="I10352"/>
      <c r="J10352"/>
      <c r="K10352"/>
    </row>
    <row r="10353" spans="1:11" ht="15">
      <c r="A10353"/>
      <c r="B10353"/>
      <c r="C10353"/>
      <c r="D10353"/>
      <c r="E10353"/>
      <c r="F10353"/>
      <c r="G10353"/>
      <c r="H10353"/>
      <c r="I10353"/>
      <c r="J10353"/>
      <c r="K10353"/>
    </row>
    <row r="10354" spans="1:11" ht="15">
      <c r="A10354"/>
      <c r="B10354"/>
      <c r="C10354"/>
      <c r="D10354"/>
      <c r="E10354"/>
      <c r="F10354"/>
      <c r="G10354"/>
      <c r="H10354"/>
      <c r="I10354"/>
      <c r="J10354"/>
      <c r="K10354"/>
    </row>
    <row r="10355" spans="1:11" ht="15">
      <c r="A10355"/>
      <c r="B10355"/>
      <c r="C10355"/>
      <c r="D10355"/>
      <c r="E10355"/>
      <c r="F10355"/>
      <c r="G10355"/>
      <c r="H10355"/>
      <c r="I10355"/>
      <c r="J10355"/>
      <c r="K10355"/>
    </row>
    <row r="10356" spans="1:11" ht="15">
      <c r="A10356"/>
      <c r="B10356"/>
      <c r="C10356"/>
      <c r="D10356"/>
      <c r="E10356"/>
      <c r="F10356"/>
      <c r="G10356"/>
      <c r="H10356"/>
      <c r="I10356"/>
      <c r="J10356"/>
      <c r="K10356"/>
    </row>
    <row r="10357" spans="1:11" ht="15">
      <c r="A10357"/>
      <c r="B10357"/>
      <c r="C10357"/>
      <c r="D10357"/>
      <c r="E10357"/>
      <c r="F10357"/>
      <c r="G10357"/>
      <c r="H10357"/>
      <c r="I10357"/>
      <c r="J10357"/>
      <c r="K10357"/>
    </row>
    <row r="10358" spans="1:11" ht="15">
      <c r="A10358"/>
      <c r="B10358"/>
      <c r="C10358"/>
      <c r="D10358"/>
      <c r="E10358"/>
      <c r="F10358"/>
      <c r="G10358"/>
      <c r="H10358"/>
      <c r="I10358"/>
      <c r="J10358"/>
      <c r="K10358"/>
    </row>
    <row r="10359" spans="1:11" ht="15">
      <c r="A10359"/>
      <c r="B10359"/>
      <c r="C10359"/>
      <c r="D10359"/>
      <c r="E10359"/>
      <c r="F10359"/>
      <c r="G10359"/>
      <c r="H10359"/>
      <c r="I10359"/>
      <c r="J10359"/>
      <c r="K10359"/>
    </row>
    <row r="10360" spans="1:11" ht="15">
      <c r="A10360"/>
      <c r="B10360"/>
      <c r="C10360"/>
      <c r="D10360"/>
      <c r="E10360"/>
      <c r="F10360"/>
      <c r="G10360"/>
      <c r="H10360"/>
      <c r="I10360"/>
      <c r="J10360"/>
      <c r="K10360"/>
    </row>
    <row r="10361" spans="1:11" ht="15">
      <c r="A10361"/>
      <c r="B10361"/>
      <c r="C10361"/>
      <c r="D10361"/>
      <c r="E10361"/>
      <c r="F10361"/>
      <c r="G10361"/>
      <c r="H10361"/>
      <c r="I10361"/>
      <c r="J10361"/>
      <c r="K10361"/>
    </row>
    <row r="10362" spans="1:11" ht="15">
      <c r="A10362"/>
      <c r="B10362"/>
      <c r="C10362"/>
      <c r="D10362"/>
      <c r="E10362"/>
      <c r="F10362"/>
      <c r="G10362"/>
      <c r="H10362"/>
      <c r="I10362"/>
      <c r="J10362"/>
      <c r="K10362"/>
    </row>
    <row r="10363" spans="1:11" ht="15">
      <c r="A10363"/>
      <c r="B10363"/>
      <c r="C10363"/>
      <c r="D10363"/>
      <c r="E10363"/>
      <c r="F10363"/>
      <c r="G10363"/>
      <c r="H10363"/>
      <c r="I10363"/>
      <c r="J10363"/>
      <c r="K10363"/>
    </row>
    <row r="10364" spans="1:11" ht="15">
      <c r="A10364"/>
      <c r="B10364"/>
      <c r="C10364"/>
      <c r="D10364"/>
      <c r="E10364"/>
      <c r="F10364"/>
      <c r="G10364"/>
      <c r="H10364"/>
      <c r="I10364"/>
      <c r="J10364"/>
      <c r="K10364"/>
    </row>
    <row r="10365" spans="1:11" ht="15">
      <c r="A10365"/>
      <c r="B10365"/>
      <c r="C10365"/>
      <c r="D10365"/>
      <c r="E10365"/>
      <c r="F10365"/>
      <c r="G10365"/>
      <c r="H10365"/>
      <c r="I10365"/>
      <c r="J10365"/>
      <c r="K10365"/>
    </row>
    <row r="10366" spans="1:11" ht="15">
      <c r="A10366"/>
      <c r="B10366"/>
      <c r="C10366"/>
      <c r="D10366"/>
      <c r="E10366"/>
      <c r="F10366"/>
      <c r="G10366"/>
      <c r="H10366"/>
      <c r="I10366"/>
      <c r="J10366"/>
      <c r="K10366"/>
    </row>
    <row r="10367" spans="1:11" ht="15">
      <c r="A10367"/>
      <c r="B10367"/>
      <c r="C10367"/>
      <c r="D10367"/>
      <c r="E10367"/>
      <c r="F10367"/>
      <c r="G10367"/>
      <c r="H10367"/>
      <c r="I10367"/>
      <c r="J10367"/>
      <c r="K10367"/>
    </row>
    <row r="10368" spans="1:11" ht="15">
      <c r="A10368"/>
      <c r="B10368"/>
      <c r="C10368"/>
      <c r="D10368"/>
      <c r="E10368"/>
      <c r="F10368"/>
      <c r="G10368"/>
      <c r="H10368"/>
      <c r="I10368"/>
      <c r="J10368"/>
      <c r="K10368"/>
    </row>
    <row r="10369" spans="1:11" ht="15">
      <c r="A10369"/>
      <c r="B10369"/>
      <c r="C10369"/>
      <c r="D10369"/>
      <c r="E10369"/>
      <c r="F10369"/>
      <c r="G10369"/>
      <c r="H10369"/>
      <c r="I10369"/>
      <c r="J10369"/>
      <c r="K10369"/>
    </row>
    <row r="10370" spans="1:11" ht="15">
      <c r="A10370"/>
      <c r="B10370"/>
      <c r="C10370"/>
      <c r="D10370"/>
      <c r="E10370"/>
      <c r="F10370"/>
      <c r="G10370"/>
      <c r="H10370"/>
      <c r="I10370"/>
      <c r="J10370"/>
      <c r="K10370"/>
    </row>
    <row r="10371" spans="1:11" ht="15">
      <c r="A10371"/>
      <c r="B10371"/>
      <c r="C10371"/>
      <c r="D10371"/>
      <c r="E10371"/>
      <c r="F10371"/>
      <c r="G10371"/>
      <c r="H10371"/>
      <c r="I10371"/>
      <c r="J10371"/>
      <c r="K10371"/>
    </row>
    <row r="10372" spans="1:11" ht="15">
      <c r="A10372"/>
      <c r="B10372"/>
      <c r="C10372"/>
      <c r="D10372"/>
      <c r="E10372"/>
      <c r="F10372"/>
      <c r="G10372"/>
      <c r="H10372"/>
      <c r="I10372"/>
      <c r="J10372"/>
      <c r="K10372"/>
    </row>
    <row r="10373" spans="1:11" ht="15">
      <c r="A10373"/>
      <c r="B10373"/>
      <c r="C10373"/>
      <c r="D10373"/>
      <c r="E10373"/>
      <c r="F10373"/>
      <c r="G10373"/>
      <c r="H10373"/>
      <c r="I10373"/>
      <c r="J10373"/>
      <c r="K10373"/>
    </row>
    <row r="10374" spans="1:11" ht="15">
      <c r="A10374"/>
      <c r="B10374"/>
      <c r="C10374"/>
      <c r="D10374"/>
      <c r="E10374"/>
      <c r="F10374"/>
      <c r="G10374"/>
      <c r="H10374"/>
      <c r="I10374"/>
      <c r="J10374"/>
      <c r="K10374"/>
    </row>
    <row r="10375" spans="1:11" ht="15">
      <c r="A10375"/>
      <c r="B10375"/>
      <c r="C10375"/>
      <c r="D10375"/>
      <c r="E10375"/>
      <c r="F10375"/>
      <c r="G10375"/>
      <c r="H10375"/>
      <c r="I10375"/>
      <c r="J10375"/>
      <c r="K10375"/>
    </row>
    <row r="10376" spans="1:11" ht="15">
      <c r="A10376"/>
      <c r="B10376"/>
      <c r="C10376"/>
      <c r="D10376"/>
      <c r="E10376"/>
      <c r="F10376"/>
      <c r="G10376"/>
      <c r="H10376"/>
      <c r="I10376"/>
      <c r="J10376"/>
      <c r="K10376"/>
    </row>
    <row r="10377" spans="1:11" ht="15">
      <c r="A10377"/>
      <c r="B10377"/>
      <c r="C10377"/>
      <c r="D10377"/>
      <c r="E10377"/>
      <c r="F10377"/>
      <c r="G10377"/>
      <c r="H10377"/>
      <c r="I10377"/>
      <c r="J10377"/>
      <c r="K10377"/>
    </row>
    <row r="10378" spans="1:11" ht="15">
      <c r="A10378"/>
      <c r="B10378"/>
      <c r="C10378"/>
      <c r="D10378"/>
      <c r="E10378"/>
      <c r="F10378"/>
      <c r="G10378"/>
      <c r="H10378"/>
      <c r="I10378"/>
      <c r="J10378"/>
      <c r="K10378"/>
    </row>
    <row r="10379" spans="1:11" ht="15">
      <c r="A10379"/>
      <c r="B10379"/>
      <c r="C10379"/>
      <c r="D10379"/>
      <c r="E10379"/>
      <c r="F10379"/>
      <c r="G10379"/>
      <c r="H10379"/>
      <c r="I10379"/>
      <c r="J10379"/>
      <c r="K10379"/>
    </row>
    <row r="10380" spans="1:11" ht="15">
      <c r="A10380"/>
      <c r="B10380"/>
      <c r="C10380"/>
      <c r="D10380"/>
      <c r="E10380"/>
      <c r="F10380"/>
      <c r="G10380"/>
      <c r="H10380"/>
      <c r="I10380"/>
      <c r="J10380"/>
      <c r="K10380"/>
    </row>
    <row r="10381" spans="1:11" ht="15">
      <c r="A10381"/>
      <c r="B10381"/>
      <c r="C10381"/>
      <c r="D10381"/>
      <c r="E10381"/>
      <c r="F10381"/>
      <c r="G10381"/>
      <c r="H10381"/>
      <c r="I10381"/>
      <c r="J10381"/>
      <c r="K10381"/>
    </row>
    <row r="10382" spans="1:11" ht="15">
      <c r="A10382"/>
      <c r="B10382"/>
      <c r="C10382"/>
      <c r="D10382"/>
      <c r="E10382"/>
      <c r="F10382"/>
      <c r="G10382"/>
      <c r="H10382"/>
      <c r="I10382"/>
      <c r="J10382"/>
      <c r="K10382"/>
    </row>
    <row r="10383" spans="1:11" ht="15">
      <c r="A10383"/>
      <c r="B10383"/>
      <c r="C10383"/>
      <c r="D10383"/>
      <c r="E10383"/>
      <c r="F10383"/>
      <c r="G10383"/>
      <c r="H10383"/>
      <c r="I10383"/>
      <c r="J10383"/>
      <c r="K10383"/>
    </row>
    <row r="10384" spans="1:11" ht="15">
      <c r="A10384"/>
      <c r="B10384"/>
      <c r="C10384"/>
      <c r="D10384"/>
      <c r="E10384"/>
      <c r="F10384"/>
      <c r="G10384"/>
      <c r="H10384"/>
      <c r="I10384"/>
      <c r="J10384"/>
      <c r="K10384"/>
    </row>
    <row r="10385" spans="1:11" ht="15">
      <c r="A10385"/>
      <c r="B10385"/>
      <c r="C10385"/>
      <c r="D10385"/>
      <c r="E10385"/>
      <c r="F10385"/>
      <c r="G10385"/>
      <c r="H10385"/>
      <c r="I10385"/>
      <c r="J10385"/>
      <c r="K10385"/>
    </row>
    <row r="10386" spans="1:11" ht="15">
      <c r="A10386"/>
      <c r="B10386"/>
      <c r="C10386"/>
      <c r="D10386"/>
      <c r="E10386"/>
      <c r="F10386"/>
      <c r="G10386"/>
      <c r="H10386"/>
      <c r="I10386"/>
      <c r="J10386"/>
      <c r="K10386"/>
    </row>
    <row r="10387" spans="1:11" ht="15">
      <c r="A10387"/>
      <c r="B10387"/>
      <c r="C10387"/>
      <c r="D10387"/>
      <c r="E10387"/>
      <c r="F10387"/>
      <c r="G10387"/>
      <c r="H10387"/>
      <c r="I10387"/>
      <c r="J10387"/>
      <c r="K10387"/>
    </row>
    <row r="10388" spans="1:11" ht="15">
      <c r="A10388"/>
      <c r="B10388"/>
      <c r="C10388"/>
      <c r="D10388"/>
      <c r="E10388"/>
      <c r="F10388"/>
      <c r="G10388"/>
      <c r="H10388"/>
      <c r="I10388"/>
      <c r="J10388"/>
      <c r="K10388"/>
    </row>
    <row r="10389" spans="1:11" ht="15">
      <c r="A10389"/>
      <c r="B10389"/>
      <c r="C10389"/>
      <c r="D10389"/>
      <c r="E10389"/>
      <c r="F10389"/>
      <c r="G10389"/>
      <c r="H10389"/>
      <c r="I10389"/>
      <c r="J10389"/>
      <c r="K10389"/>
    </row>
    <row r="10390" spans="1:11" ht="15">
      <c r="A10390"/>
      <c r="B10390"/>
      <c r="C10390"/>
      <c r="D10390"/>
      <c r="E10390"/>
      <c r="F10390"/>
      <c r="G10390"/>
      <c r="H10390"/>
      <c r="I10390"/>
      <c r="J10390"/>
      <c r="K10390"/>
    </row>
    <row r="10391" spans="1:11" ht="15">
      <c r="A10391"/>
      <c r="B10391"/>
      <c r="C10391"/>
      <c r="D10391"/>
      <c r="E10391"/>
      <c r="F10391"/>
      <c r="G10391"/>
      <c r="H10391"/>
      <c r="I10391"/>
      <c r="J10391"/>
      <c r="K10391"/>
    </row>
    <row r="10392" spans="1:11" ht="15">
      <c r="A10392"/>
      <c r="B10392"/>
      <c r="C10392"/>
      <c r="D10392"/>
      <c r="E10392"/>
      <c r="F10392"/>
      <c r="G10392"/>
      <c r="H10392"/>
      <c r="I10392"/>
      <c r="J10392"/>
      <c r="K10392"/>
    </row>
    <row r="10393" spans="1:11" ht="15">
      <c r="A10393"/>
      <c r="B10393"/>
      <c r="C10393"/>
      <c r="D10393"/>
      <c r="E10393"/>
      <c r="F10393"/>
      <c r="G10393"/>
      <c r="H10393"/>
      <c r="I10393"/>
      <c r="J10393"/>
      <c r="K10393"/>
    </row>
    <row r="10394" spans="1:11" ht="15">
      <c r="A10394"/>
      <c r="B10394"/>
      <c r="C10394"/>
      <c r="D10394"/>
      <c r="E10394"/>
      <c r="F10394"/>
      <c r="G10394"/>
      <c r="H10394"/>
      <c r="I10394"/>
      <c r="J10394"/>
      <c r="K10394"/>
    </row>
    <row r="10395" spans="1:11" ht="15">
      <c r="A10395"/>
      <c r="B10395"/>
      <c r="C10395"/>
      <c r="D10395"/>
      <c r="E10395"/>
      <c r="F10395"/>
      <c r="G10395"/>
      <c r="H10395"/>
      <c r="I10395"/>
      <c r="J10395"/>
      <c r="K10395"/>
    </row>
    <row r="10396" spans="1:11" ht="15">
      <c r="A10396"/>
      <c r="B10396"/>
      <c r="C10396"/>
      <c r="D10396"/>
      <c r="E10396"/>
      <c r="F10396"/>
      <c r="G10396"/>
      <c r="H10396"/>
      <c r="I10396"/>
      <c r="J10396"/>
      <c r="K10396"/>
    </row>
    <row r="10397" spans="1:11" ht="15">
      <c r="A10397"/>
      <c r="B10397"/>
      <c r="C10397"/>
      <c r="D10397"/>
      <c r="E10397"/>
      <c r="F10397"/>
      <c r="G10397"/>
      <c r="H10397"/>
      <c r="I10397"/>
      <c r="J10397"/>
      <c r="K10397"/>
    </row>
    <row r="10398" spans="1:11" ht="15">
      <c r="A10398"/>
      <c r="B10398"/>
      <c r="C10398"/>
      <c r="D10398"/>
      <c r="E10398"/>
      <c r="F10398"/>
      <c r="G10398"/>
      <c r="H10398"/>
      <c r="I10398"/>
      <c r="J10398"/>
      <c r="K10398"/>
    </row>
    <row r="10399" spans="1:11" ht="15">
      <c r="A10399"/>
      <c r="B10399"/>
      <c r="C10399"/>
      <c r="D10399"/>
      <c r="E10399"/>
      <c r="F10399"/>
      <c r="G10399"/>
      <c r="H10399"/>
      <c r="I10399"/>
      <c r="J10399"/>
      <c r="K10399"/>
    </row>
    <row r="10400" spans="1:11" ht="15">
      <c r="A10400"/>
      <c r="B10400"/>
      <c r="C10400"/>
      <c r="D10400"/>
      <c r="E10400"/>
      <c r="F10400"/>
      <c r="G10400"/>
      <c r="H10400"/>
      <c r="I10400"/>
      <c r="J10400"/>
      <c r="K10400"/>
    </row>
    <row r="10401" spans="1:11" ht="15">
      <c r="A10401"/>
      <c r="B10401"/>
      <c r="C10401"/>
      <c r="D10401"/>
      <c r="E10401"/>
      <c r="F10401"/>
      <c r="G10401"/>
      <c r="H10401"/>
      <c r="I10401"/>
      <c r="J10401"/>
      <c r="K10401"/>
    </row>
    <row r="10402" spans="1:11" ht="15">
      <c r="A10402"/>
      <c r="B10402"/>
      <c r="C10402"/>
      <c r="D10402"/>
      <c r="E10402"/>
      <c r="F10402"/>
      <c r="G10402"/>
      <c r="H10402"/>
      <c r="I10402"/>
      <c r="J10402"/>
      <c r="K10402"/>
    </row>
    <row r="10403" spans="1:11" ht="15">
      <c r="A10403"/>
      <c r="B10403"/>
      <c r="C10403"/>
      <c r="D10403"/>
      <c r="E10403"/>
      <c r="F10403"/>
      <c r="G10403"/>
      <c r="H10403"/>
      <c r="I10403"/>
      <c r="J10403"/>
      <c r="K10403"/>
    </row>
    <row r="10404" spans="1:11" ht="15">
      <c r="A10404"/>
      <c r="B10404"/>
      <c r="C10404"/>
      <c r="D10404"/>
      <c r="E10404"/>
      <c r="F10404"/>
      <c r="G10404"/>
      <c r="H10404"/>
      <c r="I10404"/>
      <c r="J10404"/>
      <c r="K10404"/>
    </row>
    <row r="10405" spans="1:11" ht="15">
      <c r="A10405"/>
      <c r="B10405"/>
      <c r="C10405"/>
      <c r="D10405"/>
      <c r="E10405"/>
      <c r="F10405"/>
      <c r="G10405"/>
      <c r="H10405"/>
      <c r="I10405"/>
      <c r="J10405"/>
      <c r="K10405"/>
    </row>
    <row r="10406" spans="1:11" ht="15">
      <c r="A10406"/>
      <c r="B10406"/>
      <c r="C10406"/>
      <c r="D10406"/>
      <c r="E10406"/>
      <c r="F10406"/>
      <c r="G10406"/>
      <c r="H10406"/>
      <c r="I10406"/>
      <c r="J10406"/>
      <c r="K10406"/>
    </row>
    <row r="10407" spans="1:11" ht="15">
      <c r="A10407"/>
      <c r="B10407"/>
      <c r="C10407"/>
      <c r="D10407"/>
      <c r="E10407"/>
      <c r="F10407"/>
      <c r="G10407"/>
      <c r="H10407"/>
      <c r="I10407"/>
      <c r="J10407"/>
      <c r="K10407"/>
    </row>
    <row r="10408" spans="1:11" ht="15">
      <c r="A10408"/>
      <c r="B10408"/>
      <c r="C10408"/>
      <c r="D10408"/>
      <c r="E10408"/>
      <c r="F10408"/>
      <c r="G10408"/>
      <c r="H10408"/>
      <c r="I10408"/>
      <c r="J10408"/>
      <c r="K10408"/>
    </row>
    <row r="10409" spans="1:11" ht="15">
      <c r="A10409"/>
      <c r="B10409"/>
      <c r="C10409"/>
      <c r="D10409"/>
      <c r="E10409"/>
      <c r="F10409"/>
      <c r="G10409"/>
      <c r="H10409"/>
      <c r="I10409"/>
      <c r="J10409"/>
      <c r="K10409"/>
    </row>
    <row r="10410" spans="1:11" ht="15">
      <c r="A10410"/>
      <c r="B10410"/>
      <c r="C10410"/>
      <c r="D10410"/>
      <c r="E10410"/>
      <c r="F10410"/>
      <c r="G10410"/>
      <c r="H10410"/>
      <c r="I10410"/>
      <c r="J10410"/>
      <c r="K10410"/>
    </row>
    <row r="10411" spans="1:11" ht="15">
      <c r="A10411"/>
      <c r="B10411"/>
      <c r="C10411"/>
      <c r="D10411"/>
      <c r="E10411"/>
      <c r="F10411"/>
      <c r="G10411"/>
      <c r="H10411"/>
      <c r="I10411"/>
      <c r="J10411"/>
      <c r="K10411"/>
    </row>
    <row r="10412" spans="1:11" ht="15">
      <c r="A10412"/>
      <c r="B10412"/>
      <c r="C10412"/>
      <c r="D10412"/>
      <c r="E10412"/>
      <c r="F10412"/>
      <c r="G10412"/>
      <c r="H10412"/>
      <c r="I10412"/>
      <c r="J10412"/>
      <c r="K10412"/>
    </row>
    <row r="10413" spans="1:11" ht="15">
      <c r="A10413"/>
      <c r="B10413"/>
      <c r="C10413"/>
      <c r="D10413"/>
      <c r="E10413"/>
      <c r="F10413"/>
      <c r="G10413"/>
      <c r="H10413"/>
      <c r="I10413"/>
      <c r="J10413"/>
      <c r="K10413"/>
    </row>
    <row r="10414" spans="1:11" ht="15">
      <c r="A10414"/>
      <c r="B10414"/>
      <c r="C10414"/>
      <c r="D10414"/>
      <c r="E10414"/>
      <c r="F10414"/>
      <c r="G10414"/>
      <c r="H10414"/>
      <c r="I10414"/>
      <c r="J10414"/>
      <c r="K10414"/>
    </row>
    <row r="10415" spans="1:11" ht="15">
      <c r="A10415"/>
      <c r="B10415"/>
      <c r="C10415"/>
      <c r="D10415"/>
      <c r="E10415"/>
      <c r="F10415"/>
      <c r="G10415"/>
      <c r="H10415"/>
      <c r="I10415"/>
      <c r="J10415"/>
      <c r="K10415"/>
    </row>
    <row r="10416" spans="1:11" ht="15">
      <c r="A10416"/>
      <c r="B10416"/>
      <c r="C10416"/>
      <c r="D10416"/>
      <c r="E10416"/>
      <c r="F10416"/>
      <c r="G10416"/>
      <c r="H10416"/>
      <c r="I10416"/>
      <c r="J10416"/>
      <c r="K10416"/>
    </row>
    <row r="10417" spans="1:11" ht="15">
      <c r="A10417"/>
      <c r="B10417"/>
      <c r="C10417"/>
      <c r="D10417"/>
      <c r="E10417"/>
      <c r="F10417"/>
      <c r="G10417"/>
      <c r="H10417"/>
      <c r="I10417"/>
      <c r="J10417"/>
      <c r="K10417"/>
    </row>
    <row r="10418" spans="1:11" ht="15">
      <c r="A10418"/>
      <c r="B10418"/>
      <c r="C10418"/>
      <c r="D10418"/>
      <c r="E10418"/>
      <c r="F10418"/>
      <c r="G10418"/>
      <c r="H10418"/>
      <c r="I10418"/>
      <c r="J10418"/>
      <c r="K10418"/>
    </row>
    <row r="10419" spans="1:11" ht="15">
      <c r="A10419"/>
      <c r="B10419"/>
      <c r="C10419"/>
      <c r="D10419"/>
      <c r="E10419"/>
      <c r="F10419"/>
      <c r="G10419"/>
      <c r="H10419"/>
      <c r="I10419"/>
      <c r="J10419"/>
      <c r="K10419"/>
    </row>
    <row r="10420" spans="1:11" ht="15">
      <c r="A10420"/>
      <c r="B10420"/>
      <c r="C10420"/>
      <c r="D10420"/>
      <c r="E10420"/>
      <c r="F10420"/>
      <c r="G10420"/>
      <c r="H10420"/>
      <c r="I10420"/>
      <c r="J10420"/>
      <c r="K10420"/>
    </row>
    <row r="10421" spans="1:11" ht="15">
      <c r="A10421"/>
      <c r="B10421"/>
      <c r="C10421"/>
      <c r="D10421"/>
      <c r="E10421"/>
      <c r="F10421"/>
      <c r="G10421"/>
      <c r="H10421"/>
      <c r="I10421"/>
      <c r="J10421"/>
      <c r="K10421"/>
    </row>
    <row r="10422" spans="1:11" ht="15">
      <c r="A10422"/>
      <c r="B10422"/>
      <c r="C10422"/>
      <c r="D10422"/>
      <c r="E10422"/>
      <c r="F10422"/>
      <c r="G10422"/>
      <c r="H10422"/>
      <c r="I10422"/>
      <c r="J10422"/>
      <c r="K10422"/>
    </row>
    <row r="10423" spans="1:11" ht="15">
      <c r="A10423"/>
      <c r="B10423"/>
      <c r="C10423"/>
      <c r="D10423"/>
      <c r="E10423"/>
      <c r="F10423"/>
      <c r="G10423"/>
      <c r="H10423"/>
      <c r="I10423"/>
      <c r="J10423"/>
      <c r="K10423"/>
    </row>
    <row r="10424" spans="1:11" ht="15">
      <c r="A10424"/>
      <c r="B10424"/>
      <c r="C10424"/>
      <c r="D10424"/>
      <c r="E10424"/>
      <c r="F10424"/>
      <c r="G10424"/>
      <c r="H10424"/>
      <c r="I10424"/>
      <c r="J10424"/>
      <c r="K10424"/>
    </row>
    <row r="10425" spans="1:11" ht="15">
      <c r="A10425"/>
      <c r="B10425"/>
      <c r="C10425"/>
      <c r="D10425"/>
      <c r="E10425"/>
      <c r="F10425"/>
      <c r="G10425"/>
      <c r="H10425"/>
      <c r="I10425"/>
      <c r="J10425"/>
      <c r="K10425"/>
    </row>
    <row r="10426" spans="1:11" ht="15">
      <c r="A10426"/>
      <c r="B10426"/>
      <c r="C10426"/>
      <c r="D10426"/>
      <c r="E10426"/>
      <c r="F10426"/>
      <c r="G10426"/>
      <c r="H10426"/>
      <c r="I10426"/>
      <c r="J10426"/>
      <c r="K10426"/>
    </row>
    <row r="10427" spans="1:11" ht="15">
      <c r="A10427"/>
      <c r="B10427"/>
      <c r="C10427"/>
      <c r="D10427"/>
      <c r="E10427"/>
      <c r="F10427"/>
      <c r="G10427"/>
      <c r="H10427"/>
      <c r="I10427"/>
      <c r="J10427"/>
      <c r="K10427"/>
    </row>
    <row r="10428" spans="1:11" ht="15">
      <c r="A10428"/>
      <c r="B10428"/>
      <c r="C10428"/>
      <c r="D10428"/>
      <c r="E10428"/>
      <c r="F10428"/>
      <c r="G10428"/>
      <c r="H10428"/>
      <c r="I10428"/>
      <c r="J10428"/>
      <c r="K10428"/>
    </row>
    <row r="10429" spans="1:11" ht="15">
      <c r="A10429"/>
      <c r="B10429"/>
      <c r="C10429"/>
      <c r="D10429"/>
      <c r="E10429"/>
      <c r="F10429"/>
      <c r="G10429"/>
      <c r="H10429"/>
      <c r="I10429"/>
      <c r="J10429"/>
      <c r="K10429"/>
    </row>
    <row r="10430" spans="1:11" ht="15">
      <c r="A10430"/>
      <c r="B10430"/>
      <c r="C10430"/>
      <c r="D10430"/>
      <c r="E10430"/>
      <c r="F10430"/>
      <c r="G10430"/>
      <c r="H10430"/>
      <c r="I10430"/>
      <c r="J10430"/>
      <c r="K10430"/>
    </row>
    <row r="10431" spans="1:11" ht="15">
      <c r="A10431"/>
      <c r="B10431"/>
      <c r="C10431"/>
      <c r="D10431"/>
      <c r="E10431"/>
      <c r="F10431"/>
      <c r="G10431"/>
      <c r="H10431"/>
      <c r="I10431"/>
      <c r="J10431"/>
      <c r="K10431"/>
    </row>
    <row r="10432" spans="1:11" ht="15">
      <c r="A10432"/>
      <c r="B10432"/>
      <c r="C10432"/>
      <c r="D10432"/>
      <c r="E10432"/>
      <c r="F10432"/>
      <c r="G10432"/>
      <c r="H10432"/>
      <c r="I10432"/>
      <c r="J10432"/>
      <c r="K10432"/>
    </row>
    <row r="10433" spans="1:11" ht="15">
      <c r="A10433"/>
      <c r="B10433"/>
      <c r="C10433"/>
      <c r="D10433"/>
      <c r="E10433"/>
      <c r="F10433"/>
      <c r="G10433"/>
      <c r="H10433"/>
      <c r="I10433"/>
      <c r="J10433"/>
      <c r="K10433"/>
    </row>
    <row r="10434" spans="1:11" ht="15">
      <c r="A10434"/>
      <c r="B10434"/>
      <c r="C10434"/>
      <c r="D10434"/>
      <c r="E10434"/>
      <c r="F10434"/>
      <c r="G10434"/>
      <c r="H10434"/>
      <c r="I10434"/>
      <c r="J10434"/>
      <c r="K10434"/>
    </row>
    <row r="10435" spans="1:11" ht="15">
      <c r="A10435"/>
      <c r="B10435"/>
      <c r="C10435"/>
      <c r="D10435"/>
      <c r="E10435"/>
      <c r="F10435"/>
      <c r="G10435"/>
      <c r="H10435"/>
      <c r="I10435"/>
      <c r="J10435"/>
      <c r="K10435"/>
    </row>
    <row r="10436" spans="1:11" ht="15">
      <c r="A10436"/>
      <c r="B10436"/>
      <c r="C10436"/>
      <c r="D10436"/>
      <c r="E10436"/>
      <c r="F10436"/>
      <c r="G10436"/>
      <c r="H10436"/>
      <c r="I10436"/>
      <c r="J10436"/>
      <c r="K10436"/>
    </row>
    <row r="10437" spans="1:11" ht="15">
      <c r="A10437"/>
      <c r="B10437"/>
      <c r="C10437"/>
      <c r="D10437"/>
      <c r="E10437"/>
      <c r="F10437"/>
      <c r="G10437"/>
      <c r="H10437"/>
      <c r="I10437"/>
      <c r="J10437"/>
      <c r="K10437"/>
    </row>
    <row r="10438" spans="1:11" ht="15">
      <c r="A10438"/>
      <c r="B10438"/>
      <c r="C10438"/>
      <c r="D10438"/>
      <c r="E10438"/>
      <c r="F10438"/>
      <c r="G10438"/>
      <c r="H10438"/>
      <c r="I10438"/>
      <c r="J10438"/>
      <c r="K10438"/>
    </row>
    <row r="10439" spans="1:11" ht="15">
      <c r="A10439"/>
      <c r="B10439"/>
      <c r="C10439"/>
      <c r="D10439"/>
      <c r="E10439"/>
      <c r="F10439"/>
      <c r="G10439"/>
      <c r="H10439"/>
      <c r="I10439"/>
      <c r="J10439"/>
      <c r="K10439"/>
    </row>
    <row r="10440" spans="1:11" ht="15">
      <c r="A10440"/>
      <c r="B10440"/>
      <c r="C10440"/>
      <c r="D10440"/>
      <c r="E10440"/>
      <c r="F10440"/>
      <c r="G10440"/>
      <c r="H10440"/>
      <c r="I10440"/>
      <c r="J10440"/>
      <c r="K10440"/>
    </row>
    <row r="10441" spans="1:11" ht="15">
      <c r="A10441"/>
      <c r="B10441"/>
      <c r="C10441"/>
      <c r="D10441"/>
      <c r="E10441"/>
      <c r="F10441"/>
      <c r="G10441"/>
      <c r="H10441"/>
      <c r="I10441"/>
      <c r="J10441"/>
      <c r="K10441"/>
    </row>
    <row r="10442" spans="1:11" ht="15">
      <c r="A10442"/>
      <c r="B10442"/>
      <c r="C10442"/>
      <c r="D10442"/>
      <c r="E10442"/>
      <c r="F10442"/>
      <c r="G10442"/>
      <c r="H10442"/>
      <c r="I10442"/>
      <c r="J10442"/>
      <c r="K10442"/>
    </row>
    <row r="10443" spans="1:11" ht="15">
      <c r="A10443"/>
      <c r="B10443"/>
      <c r="C10443"/>
      <c r="D10443"/>
      <c r="E10443"/>
      <c r="F10443"/>
      <c r="G10443"/>
      <c r="H10443"/>
      <c r="I10443"/>
      <c r="J10443"/>
      <c r="K10443"/>
    </row>
    <row r="10444" spans="1:11" ht="15">
      <c r="A10444"/>
      <c r="B10444"/>
      <c r="C10444"/>
      <c r="D10444"/>
      <c r="E10444"/>
      <c r="F10444"/>
      <c r="G10444"/>
      <c r="H10444"/>
      <c r="I10444"/>
      <c r="J10444"/>
      <c r="K10444"/>
    </row>
    <row r="10445" spans="1:11" ht="15">
      <c r="A10445"/>
      <c r="B10445"/>
      <c r="C10445"/>
      <c r="D10445"/>
      <c r="E10445"/>
      <c r="F10445"/>
      <c r="G10445"/>
      <c r="H10445"/>
      <c r="I10445"/>
      <c r="J10445"/>
      <c r="K10445"/>
    </row>
    <row r="10446" spans="1:11" ht="15">
      <c r="A10446"/>
      <c r="B10446"/>
      <c r="C10446"/>
      <c r="D10446"/>
      <c r="E10446"/>
      <c r="F10446"/>
      <c r="G10446"/>
      <c r="H10446"/>
      <c r="I10446"/>
      <c r="J10446"/>
      <c r="K10446"/>
    </row>
    <row r="10447" spans="1:11" ht="15">
      <c r="A10447"/>
      <c r="B10447"/>
      <c r="C10447"/>
      <c r="D10447"/>
      <c r="E10447"/>
      <c r="F10447"/>
      <c r="G10447"/>
      <c r="H10447"/>
      <c r="I10447"/>
      <c r="J10447"/>
      <c r="K10447"/>
    </row>
    <row r="10448" spans="1:11" ht="15">
      <c r="A10448"/>
      <c r="B10448"/>
      <c r="C10448"/>
      <c r="D10448"/>
      <c r="E10448"/>
      <c r="F10448"/>
      <c r="G10448"/>
      <c r="H10448"/>
      <c r="I10448"/>
      <c r="J10448"/>
      <c r="K10448"/>
    </row>
    <row r="10449" spans="1:11" ht="15">
      <c r="A10449"/>
      <c r="B10449"/>
      <c r="C10449"/>
      <c r="D10449"/>
      <c r="E10449"/>
      <c r="F10449"/>
      <c r="G10449"/>
      <c r="H10449"/>
      <c r="I10449"/>
      <c r="J10449"/>
      <c r="K10449"/>
    </row>
    <row r="10450" spans="1:11" ht="15">
      <c r="A10450"/>
      <c r="B10450"/>
      <c r="C10450"/>
      <c r="D10450"/>
      <c r="E10450"/>
      <c r="F10450"/>
      <c r="G10450"/>
      <c r="H10450"/>
      <c r="I10450"/>
      <c r="J10450"/>
      <c r="K10450"/>
    </row>
    <row r="10451" spans="1:11" ht="15">
      <c r="A10451"/>
      <c r="B10451"/>
      <c r="C10451"/>
      <c r="D10451"/>
      <c r="E10451"/>
      <c r="F10451"/>
      <c r="G10451"/>
      <c r="H10451"/>
      <c r="I10451"/>
      <c r="J10451"/>
      <c r="K10451"/>
    </row>
    <row r="10452" spans="1:11" ht="15">
      <c r="A10452"/>
      <c r="B10452"/>
      <c r="C10452"/>
      <c r="D10452"/>
      <c r="E10452"/>
      <c r="F10452"/>
      <c r="G10452"/>
      <c r="H10452"/>
      <c r="I10452"/>
      <c r="J10452"/>
      <c r="K10452"/>
    </row>
    <row r="10453" spans="1:11" ht="15">
      <c r="A10453"/>
      <c r="B10453"/>
      <c r="C10453"/>
      <c r="D10453"/>
      <c r="E10453"/>
      <c r="F10453"/>
      <c r="G10453"/>
      <c r="H10453"/>
      <c r="I10453"/>
      <c r="J10453"/>
      <c r="K10453"/>
    </row>
    <row r="10454" spans="1:11" ht="15">
      <c r="A10454"/>
      <c r="B10454"/>
      <c r="C10454"/>
      <c r="D10454"/>
      <c r="E10454"/>
      <c r="F10454"/>
      <c r="G10454"/>
      <c r="H10454"/>
      <c r="I10454"/>
      <c r="J10454"/>
      <c r="K10454"/>
    </row>
    <row r="10455" spans="1:11" ht="15">
      <c r="A10455"/>
      <c r="B10455"/>
      <c r="C10455"/>
      <c r="D10455"/>
      <c r="E10455"/>
      <c r="F10455"/>
      <c r="G10455"/>
      <c r="H10455"/>
      <c r="I10455"/>
      <c r="J10455"/>
      <c r="K10455"/>
    </row>
    <row r="10456" spans="1:11" ht="15">
      <c r="A10456"/>
      <c r="B10456"/>
      <c r="C10456"/>
      <c r="D10456"/>
      <c r="E10456"/>
      <c r="F10456"/>
      <c r="G10456"/>
      <c r="H10456"/>
      <c r="I10456"/>
      <c r="J10456"/>
      <c r="K10456"/>
    </row>
    <row r="10457" spans="1:11" ht="15">
      <c r="A10457"/>
      <c r="B10457"/>
      <c r="C10457"/>
      <c r="D10457"/>
      <c r="E10457"/>
      <c r="F10457"/>
      <c r="G10457"/>
      <c r="H10457"/>
      <c r="I10457"/>
      <c r="J10457"/>
      <c r="K10457"/>
    </row>
    <row r="10458" spans="1:11" ht="15">
      <c r="A10458"/>
      <c r="B10458"/>
      <c r="C10458"/>
      <c r="D10458"/>
      <c r="E10458"/>
      <c r="F10458"/>
      <c r="G10458"/>
      <c r="H10458"/>
      <c r="I10458"/>
      <c r="J10458"/>
      <c r="K10458"/>
    </row>
    <row r="10459" spans="1:11" ht="15">
      <c r="A10459"/>
      <c r="B10459"/>
      <c r="C10459"/>
      <c r="D10459"/>
      <c r="E10459"/>
      <c r="F10459"/>
      <c r="G10459"/>
      <c r="H10459"/>
      <c r="I10459"/>
      <c r="J10459"/>
      <c r="K10459"/>
    </row>
    <row r="10460" spans="1:11" ht="15">
      <c r="A10460"/>
      <c r="B10460"/>
      <c r="C10460"/>
      <c r="D10460"/>
      <c r="E10460"/>
      <c r="F10460"/>
      <c r="G10460"/>
      <c r="H10460"/>
      <c r="I10460"/>
      <c r="J10460"/>
      <c r="K10460"/>
    </row>
    <row r="10461" spans="1:11" ht="15">
      <c r="A10461"/>
      <c r="B10461"/>
      <c r="C10461"/>
      <c r="D10461"/>
      <c r="E10461"/>
      <c r="F10461"/>
      <c r="G10461"/>
      <c r="H10461"/>
      <c r="I10461"/>
      <c r="J10461"/>
      <c r="K10461"/>
    </row>
    <row r="10462" spans="1:11" ht="15">
      <c r="A10462"/>
      <c r="B10462"/>
      <c r="C10462"/>
      <c r="D10462"/>
      <c r="E10462"/>
      <c r="F10462"/>
      <c r="G10462"/>
      <c r="H10462"/>
      <c r="I10462"/>
      <c r="J10462"/>
      <c r="K10462"/>
    </row>
    <row r="10463" spans="1:11" ht="15">
      <c r="A10463"/>
      <c r="B10463"/>
      <c r="C10463"/>
      <c r="D10463"/>
      <c r="E10463"/>
      <c r="F10463"/>
      <c r="G10463"/>
      <c r="H10463"/>
      <c r="I10463"/>
      <c r="J10463"/>
      <c r="K10463"/>
    </row>
    <row r="10464" spans="1:11" ht="15">
      <c r="A10464"/>
      <c r="B10464"/>
      <c r="C10464"/>
      <c r="D10464"/>
      <c r="E10464"/>
      <c r="F10464"/>
      <c r="G10464"/>
      <c r="H10464"/>
      <c r="I10464"/>
      <c r="J10464"/>
      <c r="K10464"/>
    </row>
    <row r="10465" spans="1:11" ht="15">
      <c r="A10465"/>
      <c r="B10465"/>
      <c r="C10465"/>
      <c r="D10465"/>
      <c r="E10465"/>
      <c r="F10465"/>
      <c r="G10465"/>
      <c r="H10465"/>
      <c r="I10465"/>
      <c r="J10465"/>
      <c r="K10465"/>
    </row>
    <row r="10466" spans="1:11" ht="15">
      <c r="A10466"/>
      <c r="B10466"/>
      <c r="C10466"/>
      <c r="D10466"/>
      <c r="E10466"/>
      <c r="F10466"/>
      <c r="G10466"/>
      <c r="H10466"/>
      <c r="I10466"/>
      <c r="J10466"/>
      <c r="K10466"/>
    </row>
    <row r="10467" spans="1:11" ht="15">
      <c r="A10467"/>
      <c r="B10467"/>
      <c r="C10467"/>
      <c r="D10467"/>
      <c r="E10467"/>
      <c r="F10467"/>
      <c r="G10467"/>
      <c r="H10467"/>
      <c r="I10467"/>
      <c r="J10467"/>
      <c r="K10467"/>
    </row>
    <row r="10468" spans="1:11" ht="15">
      <c r="A10468"/>
      <c r="B10468"/>
      <c r="C10468"/>
      <c r="D10468"/>
      <c r="E10468"/>
      <c r="F10468"/>
      <c r="G10468"/>
      <c r="H10468"/>
      <c r="I10468"/>
      <c r="J10468"/>
      <c r="K10468"/>
    </row>
    <row r="10469" spans="1:11" ht="15">
      <c r="A10469"/>
      <c r="B10469"/>
      <c r="C10469"/>
      <c r="D10469"/>
      <c r="E10469"/>
      <c r="F10469"/>
      <c r="G10469"/>
      <c r="H10469"/>
      <c r="I10469"/>
      <c r="J10469"/>
      <c r="K10469"/>
    </row>
    <row r="10470" spans="1:11" ht="15">
      <c r="A10470"/>
      <c r="B10470"/>
      <c r="C10470"/>
      <c r="D10470"/>
      <c r="E10470"/>
      <c r="F10470"/>
      <c r="G10470"/>
      <c r="H10470"/>
      <c r="I10470"/>
      <c r="J10470"/>
      <c r="K10470"/>
    </row>
    <row r="10471" spans="1:11" ht="15">
      <c r="A10471"/>
      <c r="B10471"/>
      <c r="C10471"/>
      <c r="D10471"/>
      <c r="E10471"/>
      <c r="F10471"/>
      <c r="G10471"/>
      <c r="H10471"/>
      <c r="I10471"/>
      <c r="J10471"/>
      <c r="K10471"/>
    </row>
    <row r="10472" spans="1:11" ht="15">
      <c r="A10472"/>
      <c r="B10472"/>
      <c r="C10472"/>
      <c r="D10472"/>
      <c r="E10472"/>
      <c r="F10472"/>
      <c r="G10472"/>
      <c r="H10472"/>
      <c r="I10472"/>
      <c r="J10472"/>
      <c r="K10472"/>
    </row>
    <row r="10473" spans="1:11" ht="15">
      <c r="A10473"/>
      <c r="B10473"/>
      <c r="C10473"/>
      <c r="D10473"/>
      <c r="E10473"/>
      <c r="F10473"/>
      <c r="G10473"/>
      <c r="H10473"/>
      <c r="I10473"/>
      <c r="J10473"/>
      <c r="K10473"/>
    </row>
    <row r="10474" spans="1:11" ht="15">
      <c r="A10474"/>
      <c r="B10474"/>
      <c r="C10474"/>
      <c r="D10474"/>
      <c r="E10474"/>
      <c r="F10474"/>
      <c r="G10474"/>
      <c r="H10474"/>
      <c r="I10474"/>
      <c r="J10474"/>
      <c r="K10474"/>
    </row>
    <row r="10475" spans="1:11" ht="15">
      <c r="A10475"/>
      <c r="B10475"/>
      <c r="C10475"/>
      <c r="D10475"/>
      <c r="E10475"/>
      <c r="F10475"/>
      <c r="G10475"/>
      <c r="H10475"/>
      <c r="I10475"/>
      <c r="J10475"/>
      <c r="K10475"/>
    </row>
    <row r="10476" spans="1:11" ht="15">
      <c r="A10476"/>
      <c r="B10476"/>
      <c r="C10476"/>
      <c r="D10476"/>
      <c r="E10476"/>
      <c r="F10476"/>
      <c r="G10476"/>
      <c r="H10476"/>
      <c r="I10476"/>
      <c r="J10476"/>
      <c r="K10476"/>
    </row>
    <row r="10477" spans="1:11" ht="15">
      <c r="A10477"/>
      <c r="B10477"/>
      <c r="C10477"/>
      <c r="D10477"/>
      <c r="E10477"/>
      <c r="F10477"/>
      <c r="G10477"/>
      <c r="H10477"/>
      <c r="I10477"/>
      <c r="J10477"/>
      <c r="K10477"/>
    </row>
    <row r="10478" spans="1:11" ht="15">
      <c r="A10478"/>
      <c r="B10478"/>
      <c r="C10478"/>
      <c r="D10478"/>
      <c r="E10478"/>
      <c r="F10478"/>
      <c r="G10478"/>
      <c r="H10478"/>
      <c r="I10478"/>
      <c r="J10478"/>
      <c r="K10478"/>
    </row>
    <row r="10479" spans="1:11" ht="15">
      <c r="A10479"/>
      <c r="B10479"/>
      <c r="C10479"/>
      <c r="D10479"/>
      <c r="E10479"/>
      <c r="F10479"/>
      <c r="G10479"/>
      <c r="H10479"/>
      <c r="I10479"/>
      <c r="J10479"/>
      <c r="K10479"/>
    </row>
    <row r="10480" spans="1:11" ht="15">
      <c r="A10480"/>
      <c r="B10480"/>
      <c r="C10480"/>
      <c r="D10480"/>
      <c r="E10480"/>
      <c r="F10480"/>
      <c r="G10480"/>
      <c r="H10480"/>
      <c r="I10480"/>
      <c r="J10480"/>
      <c r="K10480"/>
    </row>
    <row r="10481" spans="1:11" ht="15">
      <c r="A10481"/>
      <c r="B10481"/>
      <c r="C10481"/>
      <c r="D10481"/>
      <c r="E10481"/>
      <c r="F10481"/>
      <c r="G10481"/>
      <c r="H10481"/>
      <c r="I10481"/>
      <c r="J10481"/>
      <c r="K10481"/>
    </row>
    <row r="10482" spans="1:11" ht="15">
      <c r="A10482"/>
      <c r="B10482"/>
      <c r="C10482"/>
      <c r="D10482"/>
      <c r="E10482"/>
      <c r="F10482"/>
      <c r="G10482"/>
      <c r="H10482"/>
      <c r="I10482"/>
      <c r="J10482"/>
      <c r="K10482"/>
    </row>
    <row r="10483" spans="1:11" ht="15">
      <c r="A10483"/>
      <c r="B10483"/>
      <c r="C10483"/>
      <c r="D10483"/>
      <c r="E10483"/>
      <c r="F10483"/>
      <c r="G10483"/>
      <c r="H10483"/>
      <c r="I10483"/>
      <c r="J10483"/>
      <c r="K10483"/>
    </row>
    <row r="10484" spans="1:11" ht="15">
      <c r="A10484"/>
      <c r="B10484"/>
      <c r="C10484"/>
      <c r="D10484"/>
      <c r="E10484"/>
      <c r="F10484"/>
      <c r="G10484"/>
      <c r="H10484"/>
      <c r="I10484"/>
      <c r="J10484"/>
      <c r="K10484"/>
    </row>
    <row r="10485" spans="1:11" ht="15">
      <c r="A10485"/>
      <c r="B10485"/>
      <c r="C10485"/>
      <c r="D10485"/>
      <c r="E10485"/>
      <c r="F10485"/>
      <c r="G10485"/>
      <c r="H10485"/>
      <c r="I10485"/>
      <c r="J10485"/>
      <c r="K10485"/>
    </row>
    <row r="10486" spans="1:11" ht="15">
      <c r="A10486"/>
      <c r="B10486"/>
      <c r="C10486"/>
      <c r="D10486"/>
      <c r="E10486"/>
      <c r="F10486"/>
      <c r="G10486"/>
      <c r="H10486"/>
      <c r="I10486"/>
      <c r="J10486"/>
      <c r="K10486"/>
    </row>
    <row r="10487" spans="1:11" ht="15">
      <c r="A10487"/>
      <c r="B10487"/>
      <c r="C10487"/>
      <c r="D10487"/>
      <c r="E10487"/>
      <c r="F10487"/>
      <c r="G10487"/>
      <c r="H10487"/>
      <c r="I10487"/>
      <c r="J10487"/>
      <c r="K10487"/>
    </row>
    <row r="10488" spans="1:11" ht="15">
      <c r="A10488"/>
      <c r="B10488"/>
      <c r="C10488"/>
      <c r="D10488"/>
      <c r="E10488"/>
      <c r="F10488"/>
      <c r="G10488"/>
      <c r="H10488"/>
      <c r="I10488"/>
      <c r="J10488"/>
      <c r="K10488"/>
    </row>
    <row r="10489" spans="1:11" ht="15">
      <c r="A10489"/>
      <c r="B10489"/>
      <c r="C10489"/>
      <c r="D10489"/>
      <c r="E10489"/>
      <c r="F10489"/>
      <c r="G10489"/>
      <c r="H10489"/>
      <c r="I10489"/>
      <c r="J10489"/>
      <c r="K10489"/>
    </row>
    <row r="10490" spans="1:11" ht="15">
      <c r="A10490"/>
      <c r="B10490"/>
      <c r="C10490"/>
      <c r="D10490"/>
      <c r="E10490"/>
      <c r="F10490"/>
      <c r="G10490"/>
      <c r="H10490"/>
      <c r="I10490"/>
      <c r="J10490"/>
      <c r="K10490"/>
    </row>
    <row r="10491" spans="1:11" ht="15">
      <c r="A10491"/>
      <c r="B10491"/>
      <c r="C10491"/>
      <c r="D10491"/>
      <c r="E10491"/>
      <c r="F10491"/>
      <c r="G10491"/>
      <c r="H10491"/>
      <c r="I10491"/>
      <c r="J10491"/>
      <c r="K10491"/>
    </row>
    <row r="10492" spans="1:11" ht="15">
      <c r="A10492"/>
      <c r="B10492"/>
      <c r="C10492"/>
      <c r="D10492"/>
      <c r="E10492"/>
      <c r="F10492"/>
      <c r="G10492"/>
      <c r="H10492"/>
      <c r="I10492"/>
      <c r="J10492"/>
      <c r="K10492"/>
    </row>
    <row r="10493" spans="1:11" ht="15">
      <c r="A10493"/>
      <c r="B10493"/>
      <c r="C10493"/>
      <c r="D10493"/>
      <c r="E10493"/>
      <c r="F10493"/>
      <c r="G10493"/>
      <c r="H10493"/>
      <c r="I10493"/>
      <c r="J10493"/>
      <c r="K10493"/>
    </row>
    <row r="10494" spans="1:11" ht="15">
      <c r="A10494"/>
      <c r="B10494"/>
      <c r="C10494"/>
      <c r="D10494"/>
      <c r="E10494"/>
      <c r="F10494"/>
      <c r="G10494"/>
      <c r="H10494"/>
      <c r="I10494"/>
      <c r="J10494"/>
      <c r="K10494"/>
    </row>
    <row r="10495" spans="1:11" ht="15">
      <c r="A10495"/>
      <c r="B10495"/>
      <c r="C10495"/>
      <c r="D10495"/>
      <c r="E10495"/>
      <c r="F10495"/>
      <c r="G10495"/>
      <c r="H10495"/>
      <c r="I10495"/>
      <c r="J10495"/>
      <c r="K10495"/>
    </row>
    <row r="10496" spans="1:11" ht="15">
      <c r="A10496"/>
      <c r="B10496"/>
      <c r="C10496"/>
      <c r="D10496"/>
      <c r="E10496"/>
      <c r="F10496"/>
      <c r="G10496"/>
      <c r="H10496"/>
      <c r="I10496"/>
      <c r="J10496"/>
      <c r="K10496"/>
    </row>
    <row r="10497" spans="1:11" ht="15">
      <c r="A10497"/>
      <c r="B10497"/>
      <c r="C10497"/>
      <c r="D10497"/>
      <c r="E10497"/>
      <c r="F10497"/>
      <c r="G10497"/>
      <c r="H10497"/>
      <c r="I10497"/>
      <c r="J10497"/>
      <c r="K10497"/>
    </row>
    <row r="10498" spans="1:11" ht="15">
      <c r="A10498"/>
      <c r="B10498"/>
      <c r="C10498"/>
      <c r="D10498"/>
      <c r="E10498"/>
      <c r="F10498"/>
      <c r="G10498"/>
      <c r="H10498"/>
      <c r="I10498"/>
      <c r="J10498"/>
      <c r="K10498"/>
    </row>
    <row r="10499" spans="1:11" ht="15">
      <c r="A10499"/>
      <c r="B10499"/>
      <c r="C10499"/>
      <c r="D10499"/>
      <c r="E10499"/>
      <c r="F10499"/>
      <c r="G10499"/>
      <c r="H10499"/>
      <c r="I10499"/>
      <c r="J10499"/>
      <c r="K10499"/>
    </row>
    <row r="10500" spans="1:11" ht="15">
      <c r="A10500"/>
      <c r="B10500"/>
      <c r="C10500"/>
      <c r="D10500"/>
      <c r="E10500"/>
      <c r="F10500"/>
      <c r="G10500"/>
      <c r="H10500"/>
      <c r="I10500"/>
      <c r="J10500"/>
      <c r="K10500"/>
    </row>
    <row r="10501" spans="1:11" ht="15">
      <c r="A10501"/>
      <c r="B10501"/>
      <c r="C10501"/>
      <c r="D10501"/>
      <c r="E10501"/>
      <c r="F10501"/>
      <c r="G10501"/>
      <c r="H10501"/>
      <c r="I10501"/>
      <c r="J10501"/>
      <c r="K10501"/>
    </row>
    <row r="10502" spans="1:11" ht="15">
      <c r="A10502"/>
      <c r="B10502"/>
      <c r="C10502"/>
      <c r="D10502"/>
      <c r="E10502"/>
      <c r="F10502"/>
      <c r="G10502"/>
      <c r="H10502"/>
      <c r="I10502"/>
      <c r="J10502"/>
      <c r="K10502"/>
    </row>
    <row r="10503" spans="1:11" ht="15">
      <c r="A10503"/>
      <c r="B10503"/>
      <c r="C10503"/>
      <c r="D10503"/>
      <c r="E10503"/>
      <c r="F10503"/>
      <c r="G10503"/>
      <c r="H10503"/>
      <c r="I10503"/>
      <c r="J10503"/>
      <c r="K10503"/>
    </row>
    <row r="10504" spans="1:11" ht="15">
      <c r="A10504"/>
      <c r="B10504"/>
      <c r="C10504"/>
      <c r="D10504"/>
      <c r="E10504"/>
      <c r="F10504"/>
      <c r="G10504"/>
      <c r="H10504"/>
      <c r="I10504"/>
      <c r="J10504"/>
      <c r="K10504"/>
    </row>
    <row r="10505" spans="1:11" ht="15">
      <c r="A10505"/>
      <c r="B10505"/>
      <c r="C10505"/>
      <c r="D10505"/>
      <c r="E10505"/>
      <c r="F10505"/>
      <c r="G10505"/>
      <c r="H10505"/>
      <c r="I10505"/>
      <c r="J10505"/>
      <c r="K10505"/>
    </row>
    <row r="10506" spans="1:11" ht="15">
      <c r="A10506"/>
      <c r="B10506"/>
      <c r="C10506"/>
      <c r="D10506"/>
      <c r="E10506"/>
      <c r="F10506"/>
      <c r="G10506"/>
      <c r="H10506"/>
      <c r="I10506"/>
      <c r="J10506"/>
      <c r="K10506"/>
    </row>
    <row r="10507" spans="1:11" ht="15">
      <c r="A10507"/>
      <c r="B10507"/>
      <c r="C10507"/>
      <c r="D10507"/>
      <c r="E10507"/>
      <c r="F10507"/>
      <c r="G10507"/>
      <c r="H10507"/>
      <c r="I10507"/>
      <c r="J10507"/>
      <c r="K10507"/>
    </row>
    <row r="10508" spans="1:11" ht="15">
      <c r="A10508"/>
      <c r="B10508"/>
      <c r="C10508"/>
      <c r="D10508"/>
      <c r="E10508"/>
      <c r="F10508"/>
      <c r="G10508"/>
      <c r="H10508"/>
      <c r="I10508"/>
      <c r="J10508"/>
      <c r="K10508"/>
    </row>
    <row r="10509" spans="1:11" ht="15">
      <c r="A10509"/>
      <c r="B10509"/>
      <c r="C10509"/>
      <c r="D10509"/>
      <c r="E10509"/>
      <c r="F10509"/>
      <c r="G10509"/>
      <c r="H10509"/>
      <c r="I10509"/>
      <c r="J10509"/>
      <c r="K10509"/>
    </row>
    <row r="10510" spans="1:11" ht="15">
      <c r="A10510"/>
      <c r="B10510"/>
      <c r="C10510"/>
      <c r="D10510"/>
      <c r="E10510"/>
      <c r="F10510"/>
      <c r="G10510"/>
      <c r="H10510"/>
      <c r="I10510"/>
      <c r="J10510"/>
      <c r="K10510"/>
    </row>
    <row r="10511" spans="1:11" ht="15">
      <c r="A10511"/>
      <c r="B10511"/>
      <c r="C10511"/>
      <c r="D10511"/>
      <c r="E10511"/>
      <c r="F10511"/>
      <c r="G10511"/>
      <c r="H10511"/>
      <c r="I10511"/>
      <c r="J10511"/>
      <c r="K10511"/>
    </row>
    <row r="10512" spans="1:11" ht="15">
      <c r="A10512"/>
      <c r="B10512"/>
      <c r="C10512"/>
      <c r="D10512"/>
      <c r="E10512"/>
      <c r="F10512"/>
      <c r="G10512"/>
      <c r="H10512"/>
      <c r="I10512"/>
      <c r="J10512"/>
      <c r="K10512"/>
    </row>
    <row r="10513" spans="1:11" ht="15">
      <c r="A10513"/>
      <c r="B10513"/>
      <c r="C10513"/>
      <c r="D10513"/>
      <c r="E10513"/>
      <c r="F10513"/>
      <c r="G10513"/>
      <c r="H10513"/>
      <c r="I10513"/>
      <c r="J10513"/>
      <c r="K10513"/>
    </row>
    <row r="10514" spans="1:11" ht="15">
      <c r="A10514"/>
      <c r="B10514"/>
      <c r="C10514"/>
      <c r="D10514"/>
      <c r="E10514"/>
      <c r="F10514"/>
      <c r="G10514"/>
      <c r="H10514"/>
      <c r="I10514"/>
      <c r="J10514"/>
      <c r="K10514"/>
    </row>
    <row r="10515" spans="1:11" ht="15">
      <c r="A10515"/>
      <c r="B10515"/>
      <c r="C10515"/>
      <c r="D10515"/>
      <c r="E10515"/>
      <c r="F10515"/>
      <c r="G10515"/>
      <c r="H10515"/>
      <c r="I10515"/>
      <c r="J10515"/>
      <c r="K10515"/>
    </row>
    <row r="10516" spans="1:11" ht="15">
      <c r="A10516"/>
      <c r="B10516"/>
      <c r="C10516"/>
      <c r="D10516"/>
      <c r="E10516"/>
      <c r="F10516"/>
      <c r="G10516"/>
      <c r="H10516"/>
      <c r="I10516"/>
      <c r="J10516"/>
      <c r="K10516"/>
    </row>
    <row r="10517" spans="1:11" ht="15">
      <c r="A10517"/>
      <c r="B10517"/>
      <c r="C10517"/>
      <c r="D10517"/>
      <c r="E10517"/>
      <c r="F10517"/>
      <c r="G10517"/>
      <c r="H10517"/>
      <c r="I10517"/>
      <c r="J10517"/>
      <c r="K10517"/>
    </row>
    <row r="10518" spans="1:11" ht="15">
      <c r="A10518"/>
      <c r="B10518"/>
      <c r="C10518"/>
      <c r="D10518"/>
      <c r="E10518"/>
      <c r="F10518"/>
      <c r="G10518"/>
      <c r="H10518"/>
      <c r="I10518"/>
      <c r="J10518"/>
      <c r="K10518"/>
    </row>
    <row r="10519" spans="1:11" ht="15">
      <c r="A10519"/>
      <c r="B10519"/>
      <c r="C10519"/>
      <c r="D10519"/>
      <c r="E10519"/>
      <c r="F10519"/>
      <c r="G10519"/>
      <c r="H10519"/>
      <c r="I10519"/>
      <c r="J10519"/>
      <c r="K10519"/>
    </row>
    <row r="10520" spans="1:11" ht="15">
      <c r="A10520"/>
      <c r="B10520"/>
      <c r="C10520"/>
      <c r="D10520"/>
      <c r="E10520"/>
      <c r="F10520"/>
      <c r="G10520"/>
      <c r="H10520"/>
      <c r="I10520"/>
      <c r="J10520"/>
      <c r="K10520"/>
    </row>
    <row r="10521" spans="1:11" ht="15">
      <c r="A10521"/>
      <c r="B10521"/>
      <c r="C10521"/>
      <c r="D10521"/>
      <c r="E10521"/>
      <c r="F10521"/>
      <c r="G10521"/>
      <c r="H10521"/>
      <c r="I10521"/>
      <c r="J10521"/>
      <c r="K10521"/>
    </row>
    <row r="10522" spans="1:11" ht="15">
      <c r="A10522"/>
      <c r="B10522"/>
      <c r="C10522"/>
      <c r="D10522"/>
      <c r="E10522"/>
      <c r="F10522"/>
      <c r="G10522"/>
      <c r="H10522"/>
      <c r="I10522"/>
      <c r="J10522"/>
      <c r="K10522"/>
    </row>
    <row r="10523" spans="1:11" ht="15">
      <c r="A10523"/>
      <c r="B10523"/>
      <c r="C10523"/>
      <c r="D10523"/>
      <c r="E10523"/>
      <c r="F10523"/>
      <c r="G10523"/>
      <c r="H10523"/>
      <c r="I10523"/>
      <c r="J10523"/>
      <c r="K10523"/>
    </row>
    <row r="10524" spans="1:11" ht="15">
      <c r="A10524"/>
      <c r="B10524"/>
      <c r="C10524"/>
      <c r="D10524"/>
      <c r="E10524"/>
      <c r="F10524"/>
      <c r="G10524"/>
      <c r="H10524"/>
      <c r="I10524"/>
      <c r="J10524"/>
      <c r="K10524"/>
    </row>
    <row r="10525" spans="1:11" ht="15">
      <c r="A10525"/>
      <c r="B10525"/>
      <c r="C10525"/>
      <c r="D10525"/>
      <c r="E10525"/>
      <c r="F10525"/>
      <c r="G10525"/>
      <c r="H10525"/>
      <c r="I10525"/>
      <c r="J10525"/>
      <c r="K10525"/>
    </row>
    <row r="10526" spans="1:11" ht="15">
      <c r="A10526"/>
      <c r="B10526"/>
      <c r="C10526"/>
      <c r="D10526"/>
      <c r="E10526"/>
      <c r="F10526"/>
      <c r="G10526"/>
      <c r="H10526"/>
      <c r="I10526"/>
      <c r="J10526"/>
      <c r="K10526"/>
    </row>
    <row r="10527" spans="1:11" ht="15">
      <c r="A10527"/>
      <c r="B10527"/>
      <c r="C10527"/>
      <c r="D10527"/>
      <c r="E10527"/>
      <c r="F10527"/>
      <c r="G10527"/>
      <c r="H10527"/>
      <c r="I10527"/>
      <c r="J10527"/>
      <c r="K10527"/>
    </row>
    <row r="10528" spans="1:11" ht="15">
      <c r="A10528"/>
      <c r="B10528"/>
      <c r="C10528"/>
      <c r="D10528"/>
      <c r="E10528"/>
      <c r="F10528"/>
      <c r="G10528"/>
      <c r="H10528"/>
      <c r="I10528"/>
      <c r="J10528"/>
      <c r="K10528"/>
    </row>
    <row r="10529" spans="1:11" ht="15">
      <c r="A10529"/>
      <c r="B10529"/>
      <c r="C10529"/>
      <c r="D10529"/>
      <c r="E10529"/>
      <c r="F10529"/>
      <c r="G10529"/>
      <c r="H10529"/>
      <c r="I10529"/>
      <c r="J10529"/>
      <c r="K10529"/>
    </row>
    <row r="10530" spans="1:11" ht="15">
      <c r="A10530"/>
      <c r="B10530"/>
      <c r="C10530"/>
      <c r="D10530"/>
      <c r="E10530"/>
      <c r="F10530"/>
      <c r="G10530"/>
      <c r="H10530"/>
      <c r="I10530"/>
      <c r="J10530"/>
      <c r="K10530"/>
    </row>
    <row r="10531" spans="1:11" ht="15">
      <c r="A10531"/>
      <c r="B10531"/>
      <c r="C10531"/>
      <c r="D10531"/>
      <c r="E10531"/>
      <c r="F10531"/>
      <c r="G10531"/>
      <c r="H10531"/>
      <c r="I10531"/>
      <c r="J10531"/>
      <c r="K10531"/>
    </row>
    <row r="10532" spans="1:11" ht="15">
      <c r="A10532"/>
      <c r="B10532"/>
      <c r="C10532"/>
      <c r="D10532"/>
      <c r="E10532"/>
      <c r="F10532"/>
      <c r="G10532"/>
      <c r="H10532"/>
      <c r="I10532"/>
      <c r="J10532"/>
      <c r="K10532"/>
    </row>
    <row r="10533" spans="1:11" ht="15">
      <c r="A10533"/>
      <c r="B10533"/>
      <c r="C10533"/>
      <c r="D10533"/>
      <c r="E10533"/>
      <c r="F10533"/>
      <c r="G10533"/>
      <c r="H10533"/>
      <c r="I10533"/>
      <c r="J10533"/>
      <c r="K10533"/>
    </row>
    <row r="10534" spans="1:11" ht="15">
      <c r="A10534"/>
      <c r="B10534"/>
      <c r="C10534"/>
      <c r="D10534"/>
      <c r="E10534"/>
      <c r="F10534"/>
      <c r="G10534"/>
      <c r="H10534"/>
      <c r="I10534"/>
      <c r="J10534"/>
      <c r="K10534"/>
    </row>
    <row r="10535" spans="1:11" ht="15">
      <c r="A10535"/>
      <c r="B10535"/>
      <c r="C10535"/>
      <c r="D10535"/>
      <c r="E10535"/>
      <c r="F10535"/>
      <c r="G10535"/>
      <c r="H10535"/>
      <c r="I10535"/>
      <c r="J10535"/>
      <c r="K10535"/>
    </row>
    <row r="10536" spans="1:11" ht="15">
      <c r="A10536"/>
      <c r="B10536"/>
      <c r="C10536"/>
      <c r="D10536"/>
      <c r="E10536"/>
      <c r="F10536"/>
      <c r="G10536"/>
      <c r="H10536"/>
      <c r="I10536"/>
      <c r="J10536"/>
      <c r="K10536"/>
    </row>
    <row r="10537" spans="1:11" ht="15">
      <c r="A10537"/>
      <c r="B10537"/>
      <c r="C10537"/>
      <c r="D10537"/>
      <c r="E10537"/>
      <c r="F10537"/>
      <c r="G10537"/>
      <c r="H10537"/>
      <c r="I10537"/>
      <c r="J10537"/>
      <c r="K10537"/>
    </row>
    <row r="10538" spans="1:11" ht="15">
      <c r="A10538"/>
      <c r="B10538"/>
      <c r="C10538"/>
      <c r="D10538"/>
      <c r="E10538"/>
      <c r="F10538"/>
      <c r="G10538"/>
      <c r="H10538"/>
      <c r="I10538"/>
      <c r="J10538"/>
      <c r="K10538"/>
    </row>
    <row r="10539" spans="1:11" ht="15">
      <c r="A10539"/>
      <c r="B10539"/>
      <c r="C10539"/>
      <c r="D10539"/>
      <c r="E10539"/>
      <c r="F10539"/>
      <c r="G10539"/>
      <c r="H10539"/>
      <c r="I10539"/>
      <c r="J10539"/>
      <c r="K10539"/>
    </row>
    <row r="10540" spans="1:11" ht="15">
      <c r="A10540"/>
      <c r="B10540"/>
      <c r="C10540"/>
      <c r="D10540"/>
      <c r="E10540"/>
      <c r="F10540"/>
      <c r="G10540"/>
      <c r="H10540"/>
      <c r="I10540"/>
      <c r="J10540"/>
      <c r="K10540"/>
    </row>
    <row r="10541" spans="1:11" ht="15">
      <c r="A10541"/>
      <c r="B10541"/>
      <c r="C10541"/>
      <c r="D10541"/>
      <c r="E10541"/>
      <c r="F10541"/>
      <c r="G10541"/>
      <c r="H10541"/>
      <c r="I10541"/>
      <c r="J10541"/>
      <c r="K10541"/>
    </row>
    <row r="10542" spans="1:11" ht="15">
      <c r="A10542"/>
      <c r="B10542"/>
      <c r="C10542"/>
      <c r="D10542"/>
      <c r="E10542"/>
      <c r="F10542"/>
      <c r="G10542"/>
      <c r="H10542"/>
      <c r="I10542"/>
      <c r="J10542"/>
      <c r="K10542"/>
    </row>
    <row r="10543" spans="1:11" ht="15">
      <c r="A10543"/>
      <c r="B10543"/>
      <c r="C10543"/>
      <c r="D10543"/>
      <c r="E10543"/>
      <c r="F10543"/>
      <c r="G10543"/>
      <c r="H10543"/>
      <c r="I10543"/>
      <c r="J10543"/>
      <c r="K10543"/>
    </row>
    <row r="10544" spans="1:11" ht="15">
      <c r="A10544"/>
      <c r="B10544"/>
      <c r="C10544"/>
      <c r="D10544"/>
      <c r="E10544"/>
      <c r="F10544"/>
      <c r="G10544"/>
      <c r="H10544"/>
      <c r="I10544"/>
      <c r="J10544"/>
      <c r="K10544"/>
    </row>
    <row r="10545" spans="1:11" ht="15">
      <c r="A10545"/>
      <c r="B10545"/>
      <c r="C10545"/>
      <c r="D10545"/>
      <c r="E10545"/>
      <c r="F10545"/>
      <c r="G10545"/>
      <c r="H10545"/>
      <c r="I10545"/>
      <c r="J10545"/>
      <c r="K10545"/>
    </row>
    <row r="10546" spans="1:11" ht="15">
      <c r="A10546"/>
      <c r="B10546"/>
      <c r="C10546"/>
      <c r="D10546"/>
      <c r="E10546"/>
      <c r="F10546"/>
      <c r="G10546"/>
      <c r="H10546"/>
      <c r="I10546"/>
      <c r="J10546"/>
      <c r="K10546"/>
    </row>
    <row r="10547" spans="1:11" ht="15">
      <c r="A10547"/>
      <c r="B10547"/>
      <c r="C10547"/>
      <c r="D10547"/>
      <c r="E10547"/>
      <c r="F10547"/>
      <c r="G10547"/>
      <c r="H10547"/>
      <c r="I10547"/>
      <c r="J10547"/>
      <c r="K10547"/>
    </row>
    <row r="10548" spans="1:11" ht="15">
      <c r="A10548"/>
      <c r="B10548"/>
      <c r="C10548"/>
      <c r="D10548"/>
      <c r="E10548"/>
      <c r="F10548"/>
      <c r="G10548"/>
      <c r="H10548"/>
      <c r="I10548"/>
      <c r="J10548"/>
      <c r="K10548"/>
    </row>
    <row r="10549" spans="1:11" ht="15">
      <c r="A10549"/>
      <c r="B10549"/>
      <c r="C10549"/>
      <c r="D10549"/>
      <c r="E10549"/>
      <c r="F10549"/>
      <c r="G10549"/>
      <c r="H10549"/>
      <c r="I10549"/>
      <c r="J10549"/>
      <c r="K10549"/>
    </row>
    <row r="10550" spans="1:11" ht="15">
      <c r="A10550"/>
      <c r="B10550"/>
      <c r="C10550"/>
      <c r="D10550"/>
      <c r="E10550"/>
      <c r="F10550"/>
      <c r="G10550"/>
      <c r="H10550"/>
      <c r="I10550"/>
      <c r="J10550"/>
      <c r="K10550"/>
    </row>
    <row r="10551" spans="1:11" ht="15">
      <c r="A10551"/>
      <c r="B10551"/>
      <c r="C10551"/>
      <c r="D10551"/>
      <c r="E10551"/>
      <c r="F10551"/>
      <c r="G10551"/>
      <c r="H10551"/>
      <c r="I10551"/>
      <c r="J10551"/>
      <c r="K10551"/>
    </row>
    <row r="10552" spans="1:11" ht="15">
      <c r="A10552"/>
      <c r="B10552"/>
      <c r="C10552"/>
      <c r="D10552"/>
      <c r="E10552"/>
      <c r="F10552"/>
      <c r="G10552"/>
      <c r="H10552"/>
      <c r="I10552"/>
      <c r="J10552"/>
      <c r="K10552"/>
    </row>
    <row r="10553" spans="1:11" ht="15">
      <c r="A10553"/>
      <c r="B10553"/>
      <c r="C10553"/>
      <c r="D10553"/>
      <c r="E10553"/>
      <c r="F10553"/>
      <c r="G10553"/>
      <c r="H10553"/>
      <c r="I10553"/>
      <c r="J10553"/>
      <c r="K10553"/>
    </row>
    <row r="10554" spans="1:11" ht="15">
      <c r="A10554"/>
      <c r="B10554"/>
      <c r="C10554"/>
      <c r="D10554"/>
      <c r="E10554"/>
      <c r="F10554"/>
      <c r="G10554"/>
      <c r="H10554"/>
      <c r="I10554"/>
      <c r="J10554"/>
      <c r="K10554"/>
    </row>
    <row r="10555" spans="1:11" ht="15">
      <c r="A10555"/>
      <c r="B10555"/>
      <c r="C10555"/>
      <c r="D10555"/>
      <c r="E10555"/>
      <c r="F10555"/>
      <c r="G10555"/>
      <c r="H10555"/>
      <c r="I10555"/>
      <c r="J10555"/>
      <c r="K10555"/>
    </row>
    <row r="10556" spans="1:11" ht="15">
      <c r="A10556"/>
      <c r="B10556"/>
      <c r="C10556"/>
      <c r="D10556"/>
      <c r="E10556"/>
      <c r="F10556"/>
      <c r="G10556"/>
      <c r="H10556"/>
      <c r="I10556"/>
      <c r="J10556"/>
      <c r="K10556"/>
    </row>
    <row r="10557" spans="1:11" ht="15">
      <c r="A10557"/>
      <c r="B10557"/>
      <c r="C10557"/>
      <c r="D10557"/>
      <c r="E10557"/>
      <c r="F10557"/>
      <c r="G10557"/>
      <c r="H10557"/>
      <c r="I10557"/>
      <c r="J10557"/>
      <c r="K10557"/>
    </row>
    <row r="10558" spans="1:11" ht="15">
      <c r="A10558"/>
      <c r="B10558"/>
      <c r="C10558"/>
      <c r="D10558"/>
      <c r="E10558"/>
      <c r="F10558"/>
      <c r="G10558"/>
      <c r="H10558"/>
      <c r="I10558"/>
      <c r="J10558"/>
      <c r="K10558"/>
    </row>
    <row r="10559" spans="1:11" ht="15">
      <c r="A10559"/>
      <c r="B10559"/>
      <c r="C10559"/>
      <c r="D10559"/>
      <c r="E10559"/>
      <c r="F10559"/>
      <c r="G10559"/>
      <c r="H10559"/>
      <c r="I10559"/>
      <c r="J10559"/>
      <c r="K10559"/>
    </row>
    <row r="10560" spans="1:11" ht="15">
      <c r="A10560"/>
      <c r="B10560"/>
      <c r="C10560"/>
      <c r="D10560"/>
      <c r="E10560"/>
      <c r="F10560"/>
      <c r="G10560"/>
      <c r="H10560"/>
      <c r="I10560"/>
      <c r="J10560"/>
      <c r="K10560"/>
    </row>
    <row r="10561" spans="1:11" ht="15">
      <c r="A10561"/>
      <c r="B10561"/>
      <c r="C10561"/>
      <c r="D10561"/>
      <c r="E10561"/>
      <c r="F10561"/>
      <c r="G10561"/>
      <c r="H10561"/>
      <c r="I10561"/>
      <c r="J10561"/>
      <c r="K10561"/>
    </row>
    <row r="10562" spans="1:11" ht="15">
      <c r="A10562"/>
      <c r="B10562"/>
      <c r="C10562"/>
      <c r="D10562"/>
      <c r="E10562"/>
      <c r="F10562"/>
      <c r="G10562"/>
      <c r="H10562"/>
      <c r="I10562"/>
      <c r="J10562"/>
      <c r="K10562"/>
    </row>
    <row r="10563" spans="1:11" ht="15">
      <c r="A10563"/>
      <c r="B10563"/>
      <c r="C10563"/>
      <c r="D10563"/>
      <c r="E10563"/>
      <c r="F10563"/>
      <c r="G10563"/>
      <c r="H10563"/>
      <c r="I10563"/>
      <c r="J10563"/>
      <c r="K10563"/>
    </row>
    <row r="10564" spans="1:11" ht="15">
      <c r="A10564"/>
      <c r="B10564"/>
      <c r="C10564"/>
      <c r="D10564"/>
      <c r="E10564"/>
      <c r="F10564"/>
      <c r="G10564"/>
      <c r="H10564"/>
      <c r="I10564"/>
      <c r="J10564"/>
      <c r="K10564"/>
    </row>
    <row r="10565" spans="1:11" ht="15">
      <c r="A10565"/>
      <c r="B10565"/>
      <c r="C10565"/>
      <c r="D10565"/>
      <c r="E10565"/>
      <c r="F10565"/>
      <c r="G10565"/>
      <c r="H10565"/>
      <c r="I10565"/>
      <c r="J10565"/>
      <c r="K10565"/>
    </row>
    <row r="10566" spans="1:11" ht="15">
      <c r="A10566"/>
      <c r="B10566"/>
      <c r="C10566"/>
      <c r="D10566"/>
      <c r="E10566"/>
      <c r="F10566"/>
      <c r="G10566"/>
      <c r="H10566"/>
      <c r="I10566"/>
      <c r="J10566"/>
      <c r="K10566"/>
    </row>
    <row r="10567" spans="1:11" ht="15">
      <c r="A10567"/>
      <c r="B10567"/>
      <c r="C10567"/>
      <c r="D10567"/>
      <c r="E10567"/>
      <c r="F10567"/>
      <c r="G10567"/>
      <c r="H10567"/>
      <c r="I10567"/>
      <c r="J10567"/>
      <c r="K10567"/>
    </row>
    <row r="10568" spans="1:11" ht="15">
      <c r="A10568"/>
      <c r="B10568"/>
      <c r="C10568"/>
      <c r="D10568"/>
      <c r="E10568"/>
      <c r="F10568"/>
      <c r="G10568"/>
      <c r="H10568"/>
      <c r="I10568"/>
      <c r="J10568"/>
      <c r="K10568"/>
    </row>
    <row r="10569" spans="1:11" ht="15">
      <c r="A10569"/>
      <c r="B10569"/>
      <c r="C10569"/>
      <c r="D10569"/>
      <c r="E10569"/>
      <c r="F10569"/>
      <c r="G10569"/>
      <c r="H10569"/>
      <c r="I10569"/>
      <c r="J10569"/>
      <c r="K10569"/>
    </row>
    <row r="10570" spans="1:11" ht="15">
      <c r="A10570"/>
      <c r="B10570"/>
      <c r="C10570"/>
      <c r="D10570"/>
      <c r="E10570"/>
      <c r="F10570"/>
      <c r="G10570"/>
      <c r="H10570"/>
      <c r="I10570"/>
      <c r="J10570"/>
      <c r="K10570"/>
    </row>
    <row r="10571" spans="1:11" ht="15">
      <c r="A10571"/>
      <c r="B10571"/>
      <c r="C10571"/>
      <c r="D10571"/>
      <c r="E10571"/>
      <c r="F10571"/>
      <c r="G10571"/>
      <c r="H10571"/>
      <c r="I10571"/>
      <c r="J10571"/>
      <c r="K10571"/>
    </row>
    <row r="10572" spans="1:11" ht="15">
      <c r="A10572"/>
      <c r="B10572"/>
      <c r="C10572"/>
      <c r="D10572"/>
      <c r="E10572"/>
      <c r="F10572"/>
      <c r="G10572"/>
      <c r="H10572"/>
      <c r="I10572"/>
      <c r="J10572"/>
      <c r="K10572"/>
    </row>
    <row r="10573" spans="1:11" ht="15">
      <c r="A10573"/>
      <c r="B10573"/>
      <c r="C10573"/>
      <c r="D10573"/>
      <c r="E10573"/>
      <c r="F10573"/>
      <c r="G10573"/>
      <c r="H10573"/>
      <c r="I10573"/>
      <c r="J10573"/>
      <c r="K10573"/>
    </row>
    <row r="10574" spans="1:11" ht="15">
      <c r="A10574"/>
      <c r="B10574"/>
      <c r="C10574"/>
      <c r="D10574"/>
      <c r="E10574"/>
      <c r="F10574"/>
      <c r="G10574"/>
      <c r="H10574"/>
      <c r="I10574"/>
      <c r="J10574"/>
      <c r="K10574"/>
    </row>
    <row r="10575" spans="1:11" ht="15">
      <c r="A10575"/>
      <c r="B10575"/>
      <c r="C10575"/>
      <c r="D10575"/>
      <c r="E10575"/>
      <c r="F10575"/>
      <c r="G10575"/>
      <c r="H10575"/>
      <c r="I10575"/>
      <c r="J10575"/>
      <c r="K10575"/>
    </row>
    <row r="10576" spans="1:11" ht="15">
      <c r="A10576"/>
      <c r="B10576"/>
      <c r="C10576"/>
      <c r="D10576"/>
      <c r="E10576"/>
      <c r="F10576"/>
      <c r="G10576"/>
      <c r="H10576"/>
      <c r="I10576"/>
      <c r="J10576"/>
      <c r="K10576"/>
    </row>
    <row r="10577" spans="1:11" ht="15">
      <c r="A10577"/>
      <c r="B10577"/>
      <c r="C10577"/>
      <c r="D10577"/>
      <c r="E10577"/>
      <c r="F10577"/>
      <c r="G10577"/>
      <c r="H10577"/>
      <c r="I10577"/>
      <c r="J10577"/>
      <c r="K10577"/>
    </row>
    <row r="10578" spans="1:11" ht="15">
      <c r="A10578"/>
      <c r="B10578"/>
      <c r="C10578"/>
      <c r="D10578"/>
      <c r="E10578"/>
      <c r="F10578"/>
      <c r="G10578"/>
      <c r="H10578"/>
      <c r="I10578"/>
      <c r="J10578"/>
      <c r="K10578"/>
    </row>
    <row r="10579" spans="1:11" ht="15">
      <c r="A10579"/>
      <c r="B10579"/>
      <c r="C10579"/>
      <c r="D10579"/>
      <c r="E10579"/>
      <c r="F10579"/>
      <c r="G10579"/>
      <c r="H10579"/>
      <c r="I10579"/>
      <c r="J10579"/>
      <c r="K10579"/>
    </row>
    <row r="10580" spans="1:11" ht="15">
      <c r="A10580"/>
      <c r="B10580"/>
      <c r="C10580"/>
      <c r="D10580"/>
      <c r="E10580"/>
      <c r="F10580"/>
      <c r="G10580"/>
      <c r="H10580"/>
      <c r="I10580"/>
      <c r="J10580"/>
      <c r="K10580"/>
    </row>
    <row r="10581" spans="1:11" ht="15">
      <c r="A10581"/>
      <c r="B10581"/>
      <c r="C10581"/>
      <c r="D10581"/>
      <c r="E10581"/>
      <c r="F10581"/>
      <c r="G10581"/>
      <c r="H10581"/>
      <c r="I10581"/>
      <c r="J10581"/>
      <c r="K10581"/>
    </row>
    <row r="10582" spans="1:11" ht="15">
      <c r="A10582"/>
      <c r="B10582"/>
      <c r="C10582"/>
      <c r="D10582"/>
      <c r="E10582"/>
      <c r="F10582"/>
      <c r="G10582"/>
      <c r="H10582"/>
      <c r="I10582"/>
      <c r="J10582"/>
      <c r="K10582"/>
    </row>
    <row r="10583" spans="1:11" ht="15">
      <c r="A10583"/>
      <c r="B10583"/>
      <c r="C10583"/>
      <c r="D10583"/>
      <c r="E10583"/>
      <c r="F10583"/>
      <c r="G10583"/>
      <c r="H10583"/>
      <c r="I10583"/>
      <c r="J10583"/>
      <c r="K10583"/>
    </row>
    <row r="10584" spans="1:11" ht="15">
      <c r="A10584"/>
      <c r="B10584"/>
      <c r="C10584"/>
      <c r="D10584"/>
      <c r="E10584"/>
      <c r="F10584"/>
      <c r="G10584"/>
      <c r="H10584"/>
      <c r="I10584"/>
      <c r="J10584"/>
      <c r="K10584"/>
    </row>
    <row r="10585" spans="1:11" ht="15">
      <c r="A10585"/>
      <c r="B10585"/>
      <c r="C10585"/>
      <c r="D10585"/>
      <c r="E10585"/>
      <c r="F10585"/>
      <c r="G10585"/>
      <c r="H10585"/>
      <c r="I10585"/>
      <c r="J10585"/>
      <c r="K10585"/>
    </row>
    <row r="10586" spans="1:11" ht="15">
      <c r="A10586"/>
      <c r="B10586"/>
      <c r="C10586"/>
      <c r="D10586"/>
      <c r="E10586"/>
      <c r="F10586"/>
      <c r="G10586"/>
      <c r="H10586"/>
      <c r="I10586"/>
      <c r="J10586"/>
      <c r="K10586"/>
    </row>
    <row r="10587" spans="1:11" ht="15">
      <c r="A10587"/>
      <c r="B10587"/>
      <c r="C10587"/>
      <c r="D10587"/>
      <c r="E10587"/>
      <c r="F10587"/>
      <c r="G10587"/>
      <c r="H10587"/>
      <c r="I10587"/>
      <c r="J10587"/>
      <c r="K10587"/>
    </row>
    <row r="10588" spans="1:11" ht="15">
      <c r="A10588"/>
      <c r="B10588"/>
      <c r="C10588"/>
      <c r="D10588"/>
      <c r="E10588"/>
      <c r="F10588"/>
      <c r="G10588"/>
      <c r="H10588"/>
      <c r="I10588"/>
      <c r="J10588"/>
      <c r="K10588"/>
    </row>
    <row r="10589" spans="1:11" ht="15">
      <c r="A10589"/>
      <c r="B10589"/>
      <c r="C10589"/>
      <c r="D10589"/>
      <c r="E10589"/>
      <c r="F10589"/>
      <c r="G10589"/>
      <c r="H10589"/>
      <c r="I10589"/>
      <c r="J10589"/>
      <c r="K10589"/>
    </row>
    <row r="10590" spans="1:11" ht="15">
      <c r="A10590"/>
      <c r="B10590"/>
      <c r="C10590"/>
      <c r="D10590"/>
      <c r="E10590"/>
      <c r="F10590"/>
      <c r="G10590"/>
      <c r="H10590"/>
      <c r="I10590"/>
      <c r="J10590"/>
      <c r="K10590"/>
    </row>
    <row r="10591" spans="1:11" ht="15">
      <c r="A10591"/>
      <c r="B10591"/>
      <c r="C10591"/>
      <c r="D10591"/>
      <c r="E10591"/>
      <c r="F10591"/>
      <c r="G10591"/>
      <c r="H10591"/>
      <c r="I10591"/>
      <c r="J10591"/>
      <c r="K10591"/>
    </row>
    <row r="10592" spans="1:11" ht="15">
      <c r="A10592"/>
      <c r="B10592"/>
      <c r="C10592"/>
      <c r="D10592"/>
      <c r="E10592"/>
      <c r="F10592"/>
      <c r="G10592"/>
      <c r="H10592"/>
      <c r="I10592"/>
      <c r="J10592"/>
      <c r="K10592"/>
    </row>
    <row r="10593" spans="1:11" ht="15">
      <c r="A10593"/>
      <c r="B10593"/>
      <c r="C10593"/>
      <c r="D10593"/>
      <c r="E10593"/>
      <c r="F10593"/>
      <c r="G10593"/>
      <c r="H10593"/>
      <c r="I10593"/>
      <c r="J10593"/>
      <c r="K10593"/>
    </row>
    <row r="10594" spans="1:11" ht="15">
      <c r="A10594"/>
      <c r="B10594"/>
      <c r="C10594"/>
      <c r="D10594"/>
      <c r="E10594"/>
      <c r="F10594"/>
      <c r="G10594"/>
      <c r="H10594"/>
      <c r="I10594"/>
      <c r="J10594"/>
      <c r="K10594"/>
    </row>
    <row r="10595" spans="1:11" ht="15">
      <c r="A10595"/>
      <c r="B10595"/>
      <c r="C10595"/>
      <c r="D10595"/>
      <c r="E10595"/>
      <c r="F10595"/>
      <c r="G10595"/>
      <c r="H10595"/>
      <c r="I10595"/>
      <c r="J10595"/>
      <c r="K10595"/>
    </row>
    <row r="10596" spans="1:11" ht="15">
      <c r="A10596"/>
      <c r="B10596"/>
      <c r="C10596"/>
      <c r="D10596"/>
      <c r="E10596"/>
      <c r="F10596"/>
      <c r="G10596"/>
      <c r="H10596"/>
      <c r="I10596"/>
      <c r="J10596"/>
      <c r="K10596"/>
    </row>
    <row r="10597" spans="1:11" ht="15">
      <c r="A10597"/>
      <c r="B10597"/>
      <c r="C10597"/>
      <c r="D10597"/>
      <c r="E10597"/>
      <c r="F10597"/>
      <c r="G10597"/>
      <c r="H10597"/>
      <c r="I10597"/>
      <c r="J10597"/>
      <c r="K10597"/>
    </row>
    <row r="10598" spans="1:11" ht="15">
      <c r="A10598"/>
      <c r="B10598"/>
      <c r="C10598"/>
      <c r="D10598"/>
      <c r="E10598"/>
      <c r="F10598"/>
      <c r="G10598"/>
      <c r="H10598"/>
      <c r="I10598"/>
      <c r="J10598"/>
      <c r="K10598"/>
    </row>
    <row r="10599" spans="1:11" ht="15">
      <c r="A10599"/>
      <c r="B10599"/>
      <c r="C10599"/>
      <c r="D10599"/>
      <c r="E10599"/>
      <c r="F10599"/>
      <c r="G10599"/>
      <c r="H10599"/>
      <c r="I10599"/>
      <c r="J10599"/>
      <c r="K10599"/>
    </row>
    <row r="10600" spans="1:11" ht="15">
      <c r="A10600"/>
      <c r="B10600"/>
      <c r="C10600"/>
      <c r="D10600"/>
      <c r="E10600"/>
      <c r="F10600"/>
      <c r="G10600"/>
      <c r="H10600"/>
      <c r="I10600"/>
      <c r="J10600"/>
      <c r="K10600"/>
    </row>
    <row r="10601" spans="1:11" ht="15">
      <c r="A10601"/>
      <c r="B10601"/>
      <c r="C10601"/>
      <c r="D10601"/>
      <c r="E10601"/>
      <c r="F10601"/>
      <c r="G10601"/>
      <c r="H10601"/>
      <c r="I10601"/>
      <c r="J10601"/>
      <c r="K10601"/>
    </row>
    <row r="10602" spans="1:11" ht="15">
      <c r="A10602"/>
      <c r="B10602"/>
      <c r="C10602"/>
      <c r="D10602"/>
      <c r="E10602"/>
      <c r="F10602"/>
      <c r="G10602"/>
      <c r="H10602"/>
      <c r="I10602"/>
      <c r="J10602"/>
      <c r="K10602"/>
    </row>
    <row r="10603" spans="1:11" ht="15">
      <c r="A10603"/>
      <c r="B10603"/>
      <c r="C10603"/>
      <c r="D10603"/>
      <c r="E10603"/>
      <c r="F10603"/>
      <c r="G10603"/>
      <c r="H10603"/>
      <c r="I10603"/>
      <c r="J10603"/>
      <c r="K10603"/>
    </row>
    <row r="10604" spans="1:11" ht="15">
      <c r="A10604"/>
      <c r="B10604"/>
      <c r="C10604"/>
      <c r="D10604"/>
      <c r="E10604"/>
      <c r="F10604"/>
      <c r="G10604"/>
      <c r="H10604"/>
      <c r="I10604"/>
      <c r="J10604"/>
      <c r="K10604"/>
    </row>
    <row r="10605" spans="1:11" ht="15">
      <c r="A10605"/>
      <c r="B10605"/>
      <c r="C10605"/>
      <c r="D10605"/>
      <c r="E10605"/>
      <c r="F10605"/>
      <c r="G10605"/>
      <c r="H10605"/>
      <c r="I10605"/>
      <c r="J10605"/>
      <c r="K10605"/>
    </row>
    <row r="10606" spans="1:11" ht="15">
      <c r="A10606"/>
      <c r="B10606"/>
      <c r="C10606"/>
      <c r="D10606"/>
      <c r="E10606"/>
      <c r="F10606"/>
      <c r="G10606"/>
      <c r="H10606"/>
      <c r="I10606"/>
      <c r="J10606"/>
      <c r="K10606"/>
    </row>
    <row r="10607" spans="1:11" ht="15">
      <c r="A10607"/>
      <c r="B10607"/>
      <c r="C10607"/>
      <c r="D10607"/>
      <c r="E10607"/>
      <c r="F10607"/>
      <c r="G10607"/>
      <c r="H10607"/>
      <c r="I10607"/>
      <c r="J10607"/>
      <c r="K10607"/>
    </row>
    <row r="10608" spans="1:11" ht="15">
      <c r="A10608"/>
      <c r="B10608"/>
      <c r="C10608"/>
      <c r="D10608"/>
      <c r="E10608"/>
      <c r="F10608"/>
      <c r="G10608"/>
      <c r="H10608"/>
      <c r="I10608"/>
      <c r="J10608"/>
      <c r="K10608"/>
    </row>
    <row r="10609" spans="1:11" ht="15">
      <c r="A10609"/>
      <c r="B10609"/>
      <c r="C10609"/>
      <c r="D10609"/>
      <c r="E10609"/>
      <c r="F10609"/>
      <c r="G10609"/>
      <c r="H10609"/>
      <c r="I10609"/>
      <c r="J10609"/>
      <c r="K10609"/>
    </row>
    <row r="10610" spans="1:11" ht="15">
      <c r="A10610"/>
      <c r="B10610"/>
      <c r="C10610"/>
      <c r="D10610"/>
      <c r="E10610"/>
      <c r="F10610"/>
      <c r="G10610"/>
      <c r="H10610"/>
      <c r="I10610"/>
      <c r="J10610"/>
      <c r="K10610"/>
    </row>
    <row r="10611" spans="1:11" ht="15">
      <c r="A10611"/>
      <c r="B10611"/>
      <c r="C10611"/>
      <c r="D10611"/>
      <c r="E10611"/>
      <c r="F10611"/>
      <c r="G10611"/>
      <c r="H10611"/>
      <c r="I10611"/>
      <c r="J10611"/>
      <c r="K10611"/>
    </row>
    <row r="10612" spans="1:11" ht="15">
      <c r="A10612"/>
      <c r="B10612"/>
      <c r="C10612"/>
      <c r="D10612"/>
      <c r="E10612"/>
      <c r="F10612"/>
      <c r="G10612"/>
      <c r="H10612"/>
      <c r="I10612"/>
      <c r="J10612"/>
      <c r="K10612"/>
    </row>
    <row r="10613" spans="1:11" ht="15">
      <c r="A10613"/>
      <c r="B10613"/>
      <c r="C10613"/>
      <c r="D10613"/>
      <c r="E10613"/>
      <c r="F10613"/>
      <c r="G10613"/>
      <c r="H10613"/>
      <c r="I10613"/>
      <c r="J10613"/>
      <c r="K10613"/>
    </row>
    <row r="10614" spans="1:11" ht="15">
      <c r="A10614"/>
      <c r="B10614"/>
      <c r="C10614"/>
      <c r="D10614"/>
      <c r="E10614"/>
      <c r="F10614"/>
      <c r="G10614"/>
      <c r="H10614"/>
      <c r="I10614"/>
      <c r="J10614"/>
      <c r="K10614"/>
    </row>
    <row r="10615" spans="1:11" ht="15">
      <c r="A10615"/>
      <c r="B10615"/>
      <c r="C10615"/>
      <c r="D10615"/>
      <c r="E10615"/>
      <c r="F10615"/>
      <c r="G10615"/>
      <c r="H10615"/>
      <c r="I10615"/>
      <c r="J10615"/>
      <c r="K10615"/>
    </row>
    <row r="10616" spans="1:11" ht="15">
      <c r="A10616"/>
      <c r="B10616"/>
      <c r="C10616"/>
      <c r="D10616"/>
      <c r="E10616"/>
      <c r="F10616"/>
      <c r="G10616"/>
      <c r="H10616"/>
      <c r="I10616"/>
      <c r="J10616"/>
      <c r="K10616"/>
    </row>
    <row r="10617" spans="1:11" ht="15">
      <c r="A10617"/>
      <c r="B10617"/>
      <c r="C10617"/>
      <c r="D10617"/>
      <c r="E10617"/>
      <c r="F10617"/>
      <c r="G10617"/>
      <c r="H10617"/>
      <c r="I10617"/>
      <c r="J10617"/>
      <c r="K10617"/>
    </row>
    <row r="10618" spans="1:11" ht="15">
      <c r="A10618"/>
      <c r="B10618"/>
      <c r="C10618"/>
      <c r="D10618"/>
      <c r="E10618"/>
      <c r="F10618"/>
      <c r="G10618"/>
      <c r="H10618"/>
      <c r="I10618"/>
      <c r="J10618"/>
      <c r="K10618"/>
    </row>
    <row r="10619" spans="1:11" ht="15">
      <c r="A10619"/>
      <c r="B10619"/>
      <c r="C10619"/>
      <c r="D10619"/>
      <c r="E10619"/>
      <c r="F10619"/>
      <c r="G10619"/>
      <c r="H10619"/>
      <c r="I10619"/>
      <c r="J10619"/>
      <c r="K10619"/>
    </row>
    <row r="10620" spans="1:11" ht="15">
      <c r="A10620"/>
      <c r="B10620"/>
      <c r="C10620"/>
      <c r="D10620"/>
      <c r="E10620"/>
      <c r="F10620"/>
      <c r="G10620"/>
      <c r="H10620"/>
      <c r="I10620"/>
      <c r="J10620"/>
      <c r="K10620"/>
    </row>
    <row r="10621" spans="1:11" ht="15">
      <c r="A10621"/>
      <c r="B10621"/>
      <c r="C10621"/>
      <c r="D10621"/>
      <c r="E10621"/>
      <c r="F10621"/>
      <c r="G10621"/>
      <c r="H10621"/>
      <c r="I10621"/>
      <c r="J10621"/>
      <c r="K10621"/>
    </row>
    <row r="10622" spans="1:11" ht="15">
      <c r="A10622"/>
      <c r="B10622"/>
      <c r="C10622"/>
      <c r="D10622"/>
      <c r="E10622"/>
      <c r="F10622"/>
      <c r="G10622"/>
      <c r="H10622"/>
      <c r="I10622"/>
      <c r="J10622"/>
      <c r="K10622"/>
    </row>
    <row r="10623" spans="1:11" ht="15">
      <c r="A10623"/>
      <c r="B10623"/>
      <c r="C10623"/>
      <c r="D10623"/>
      <c r="E10623"/>
      <c r="F10623"/>
      <c r="G10623"/>
      <c r="H10623"/>
      <c r="I10623"/>
      <c r="J10623"/>
      <c r="K10623"/>
    </row>
    <row r="10624" spans="1:11" ht="15">
      <c r="A10624"/>
      <c r="B10624"/>
      <c r="C10624"/>
      <c r="D10624"/>
      <c r="E10624"/>
      <c r="F10624"/>
      <c r="G10624"/>
      <c r="H10624"/>
      <c r="I10624"/>
      <c r="J10624"/>
      <c r="K10624"/>
    </row>
    <row r="10625" spans="1:11" ht="15">
      <c r="A10625"/>
      <c r="B10625"/>
      <c r="C10625"/>
      <c r="D10625"/>
      <c r="E10625"/>
      <c r="F10625"/>
      <c r="G10625"/>
      <c r="H10625"/>
      <c r="I10625"/>
      <c r="J10625"/>
      <c r="K10625"/>
    </row>
    <row r="10626" spans="1:11" ht="15">
      <c r="A10626"/>
      <c r="B10626"/>
      <c r="C10626"/>
      <c r="D10626"/>
      <c r="E10626"/>
      <c r="F10626"/>
      <c r="G10626"/>
      <c r="H10626"/>
      <c r="I10626"/>
      <c r="J10626"/>
      <c r="K10626"/>
    </row>
    <row r="10627" spans="1:11" ht="15">
      <c r="A10627"/>
      <c r="B10627"/>
      <c r="C10627"/>
      <c r="D10627"/>
      <c r="E10627"/>
      <c r="F10627"/>
      <c r="G10627"/>
      <c r="H10627"/>
      <c r="I10627"/>
      <c r="J10627"/>
      <c r="K10627"/>
    </row>
    <row r="10628" spans="1:11" ht="15">
      <c r="A10628"/>
      <c r="B10628"/>
      <c r="C10628"/>
      <c r="D10628"/>
      <c r="E10628"/>
      <c r="F10628"/>
      <c r="G10628"/>
      <c r="H10628"/>
      <c r="I10628"/>
      <c r="J10628"/>
      <c r="K10628"/>
    </row>
    <row r="10629" spans="1:11" ht="15">
      <c r="A10629"/>
      <c r="B10629"/>
      <c r="C10629"/>
      <c r="D10629"/>
      <c r="E10629"/>
      <c r="F10629"/>
      <c r="G10629"/>
      <c r="H10629"/>
      <c r="I10629"/>
      <c r="J10629"/>
      <c r="K10629"/>
    </row>
    <row r="10630" spans="1:11" ht="15">
      <c r="A10630"/>
      <c r="B10630"/>
      <c r="C10630"/>
      <c r="D10630"/>
      <c r="E10630"/>
      <c r="F10630"/>
      <c r="G10630"/>
      <c r="H10630"/>
      <c r="I10630"/>
      <c r="J10630"/>
      <c r="K10630"/>
    </row>
    <row r="10631" spans="1:11" ht="15">
      <c r="A10631"/>
      <c r="B10631"/>
      <c r="C10631"/>
      <c r="D10631"/>
      <c r="E10631"/>
      <c r="F10631"/>
      <c r="G10631"/>
      <c r="H10631"/>
      <c r="I10631"/>
      <c r="J10631"/>
      <c r="K10631"/>
    </row>
    <row r="10632" spans="1:11" ht="15">
      <c r="A10632"/>
      <c r="B10632"/>
      <c r="C10632"/>
      <c r="D10632"/>
      <c r="E10632"/>
      <c r="F10632"/>
      <c r="G10632"/>
      <c r="H10632"/>
      <c r="I10632"/>
      <c r="J10632"/>
      <c r="K10632"/>
    </row>
    <row r="10633" spans="1:11" ht="15">
      <c r="A10633"/>
      <c r="B10633"/>
      <c r="C10633"/>
      <c r="D10633"/>
      <c r="E10633"/>
      <c r="F10633"/>
      <c r="G10633"/>
      <c r="H10633"/>
      <c r="I10633"/>
      <c r="J10633"/>
      <c r="K10633"/>
    </row>
    <row r="10634" spans="1:11" ht="15">
      <c r="A10634"/>
      <c r="B10634"/>
      <c r="C10634"/>
      <c r="D10634"/>
      <c r="E10634"/>
      <c r="F10634"/>
      <c r="G10634"/>
      <c r="H10634"/>
      <c r="I10634"/>
      <c r="J10634"/>
      <c r="K10634"/>
    </row>
    <row r="10635" spans="1:11" ht="15">
      <c r="A10635"/>
      <c r="B10635"/>
      <c r="C10635"/>
      <c r="D10635"/>
      <c r="E10635"/>
      <c r="F10635"/>
      <c r="G10635"/>
      <c r="H10635"/>
      <c r="I10635"/>
      <c r="J10635"/>
      <c r="K10635"/>
    </row>
    <row r="10636" spans="1:11" ht="15">
      <c r="A10636"/>
      <c r="B10636"/>
      <c r="C10636"/>
      <c r="D10636"/>
      <c r="E10636"/>
      <c r="F10636"/>
      <c r="G10636"/>
      <c r="H10636"/>
      <c r="I10636"/>
      <c r="J10636"/>
      <c r="K10636"/>
    </row>
    <row r="10637" spans="1:11" ht="15">
      <c r="A10637"/>
      <c r="B10637"/>
      <c r="C10637"/>
      <c r="D10637"/>
      <c r="E10637"/>
      <c r="F10637"/>
      <c r="G10637"/>
      <c r="H10637"/>
      <c r="I10637"/>
      <c r="J10637"/>
      <c r="K10637"/>
    </row>
    <row r="10638" spans="1:11" ht="15">
      <c r="A10638"/>
      <c r="B10638"/>
      <c r="C10638"/>
      <c r="D10638"/>
      <c r="E10638"/>
      <c r="F10638"/>
      <c r="G10638"/>
      <c r="H10638"/>
      <c r="I10638"/>
      <c r="J10638"/>
      <c r="K10638"/>
    </row>
    <row r="10639" spans="1:11" ht="15">
      <c r="A10639"/>
      <c r="B10639"/>
      <c r="C10639"/>
      <c r="D10639"/>
      <c r="E10639"/>
      <c r="F10639"/>
      <c r="G10639"/>
      <c r="H10639"/>
      <c r="I10639"/>
      <c r="J10639"/>
      <c r="K10639"/>
    </row>
    <row r="10640" spans="1:11" ht="15">
      <c r="A10640"/>
      <c r="B10640"/>
      <c r="C10640"/>
      <c r="D10640"/>
      <c r="E10640"/>
      <c r="F10640"/>
      <c r="G10640"/>
      <c r="H10640"/>
      <c r="I10640"/>
      <c r="J10640"/>
      <c r="K10640"/>
    </row>
    <row r="10641" spans="1:11" ht="15">
      <c r="A10641"/>
      <c r="B10641"/>
      <c r="C10641"/>
      <c r="D10641"/>
      <c r="E10641"/>
      <c r="F10641"/>
      <c r="G10641"/>
      <c r="H10641"/>
      <c r="I10641"/>
      <c r="J10641"/>
      <c r="K10641"/>
    </row>
    <row r="10642" spans="1:11" ht="15">
      <c r="A10642"/>
      <c r="B10642"/>
      <c r="C10642"/>
      <c r="D10642"/>
      <c r="E10642"/>
      <c r="F10642"/>
      <c r="G10642"/>
      <c r="H10642"/>
      <c r="I10642"/>
      <c r="J10642"/>
      <c r="K10642"/>
    </row>
    <row r="10643" spans="1:11" ht="15">
      <c r="A10643"/>
      <c r="B10643"/>
      <c r="C10643"/>
      <c r="D10643"/>
      <c r="E10643"/>
      <c r="F10643"/>
      <c r="G10643"/>
      <c r="H10643"/>
      <c r="I10643"/>
      <c r="J10643"/>
      <c r="K10643"/>
    </row>
    <row r="10644" spans="1:11" ht="15">
      <c r="A10644"/>
      <c r="B10644"/>
      <c r="C10644"/>
      <c r="D10644"/>
      <c r="E10644"/>
      <c r="F10644"/>
      <c r="G10644"/>
      <c r="H10644"/>
      <c r="I10644"/>
      <c r="J10644"/>
      <c r="K10644"/>
    </row>
    <row r="10645" spans="1:11" ht="15">
      <c r="A10645"/>
      <c r="B10645"/>
      <c r="C10645"/>
      <c r="D10645"/>
      <c r="E10645"/>
      <c r="F10645"/>
      <c r="G10645"/>
      <c r="H10645"/>
      <c r="I10645"/>
      <c r="J10645"/>
      <c r="K10645"/>
    </row>
    <row r="10646" spans="1:11" ht="15">
      <c r="A10646"/>
      <c r="B10646"/>
      <c r="C10646"/>
      <c r="D10646"/>
      <c r="E10646"/>
      <c r="F10646"/>
      <c r="G10646"/>
      <c r="H10646"/>
      <c r="I10646"/>
      <c r="J10646"/>
      <c r="K10646"/>
    </row>
    <row r="10647" spans="1:11" ht="15">
      <c r="A10647"/>
      <c r="B10647"/>
      <c r="C10647"/>
      <c r="D10647"/>
      <c r="E10647"/>
      <c r="F10647"/>
      <c r="G10647"/>
      <c r="H10647"/>
      <c r="I10647"/>
      <c r="J10647"/>
      <c r="K10647"/>
    </row>
    <row r="10648" spans="1:11" ht="15">
      <c r="A10648"/>
      <c r="B10648"/>
      <c r="C10648"/>
      <c r="D10648"/>
      <c r="E10648"/>
      <c r="F10648"/>
      <c r="G10648"/>
      <c r="H10648"/>
      <c r="I10648"/>
      <c r="J10648"/>
      <c r="K10648"/>
    </row>
    <row r="10649" spans="1:11" ht="15">
      <c r="A10649"/>
      <c r="B10649"/>
      <c r="C10649"/>
      <c r="D10649"/>
      <c r="E10649"/>
      <c r="F10649"/>
      <c r="G10649"/>
      <c r="H10649"/>
      <c r="I10649"/>
      <c r="J10649"/>
      <c r="K10649"/>
    </row>
    <row r="10650" spans="1:11" ht="15">
      <c r="A10650"/>
      <c r="B10650"/>
      <c r="C10650"/>
      <c r="D10650"/>
      <c r="E10650"/>
      <c r="F10650"/>
      <c r="G10650"/>
      <c r="H10650"/>
      <c r="I10650"/>
      <c r="J10650"/>
      <c r="K10650"/>
    </row>
    <row r="10651" spans="1:11" ht="15">
      <c r="A10651"/>
      <c r="B10651"/>
      <c r="C10651"/>
      <c r="D10651"/>
      <c r="E10651"/>
      <c r="F10651"/>
      <c r="G10651"/>
      <c r="H10651"/>
      <c r="I10651"/>
      <c r="J10651"/>
      <c r="K10651"/>
    </row>
    <row r="10652" spans="1:11" ht="15">
      <c r="A10652"/>
      <c r="B10652"/>
      <c r="C10652"/>
      <c r="D10652"/>
      <c r="E10652"/>
      <c r="F10652"/>
      <c r="G10652"/>
      <c r="H10652"/>
      <c r="I10652"/>
      <c r="J10652"/>
      <c r="K10652"/>
    </row>
    <row r="10653" spans="1:11" ht="15">
      <c r="A10653"/>
      <c r="B10653"/>
      <c r="C10653"/>
      <c r="D10653"/>
      <c r="E10653"/>
      <c r="F10653"/>
      <c r="G10653"/>
      <c r="H10653"/>
      <c r="I10653"/>
      <c r="J10653"/>
      <c r="K10653"/>
    </row>
    <row r="10654" spans="1:11" ht="15">
      <c r="A10654"/>
      <c r="B10654"/>
      <c r="C10654"/>
      <c r="D10654"/>
      <c r="E10654"/>
      <c r="F10654"/>
      <c r="G10654"/>
      <c r="H10654"/>
      <c r="I10654"/>
      <c r="J10654"/>
      <c r="K10654"/>
    </row>
    <row r="10655" spans="1:11" ht="15">
      <c r="A10655"/>
      <c r="B10655"/>
      <c r="C10655"/>
      <c r="D10655"/>
      <c r="E10655"/>
      <c r="F10655"/>
      <c r="G10655"/>
      <c r="H10655"/>
      <c r="I10655"/>
      <c r="J10655"/>
      <c r="K10655"/>
    </row>
    <row r="10656" spans="1:11" ht="15">
      <c r="A10656"/>
      <c r="B10656"/>
      <c r="C10656"/>
      <c r="D10656"/>
      <c r="E10656"/>
      <c r="F10656"/>
      <c r="G10656"/>
      <c r="H10656"/>
      <c r="I10656"/>
      <c r="J10656"/>
      <c r="K10656"/>
    </row>
    <row r="10657" spans="1:11" ht="15">
      <c r="A10657"/>
      <c r="B10657"/>
      <c r="C10657"/>
      <c r="D10657"/>
      <c r="E10657"/>
      <c r="F10657"/>
      <c r="G10657"/>
      <c r="H10657"/>
      <c r="I10657"/>
      <c r="J10657"/>
      <c r="K10657"/>
    </row>
    <row r="10658" spans="1:11" ht="15">
      <c r="A10658"/>
      <c r="B10658"/>
      <c r="C10658"/>
      <c r="D10658"/>
      <c r="E10658"/>
      <c r="F10658"/>
      <c r="G10658"/>
      <c r="H10658"/>
      <c r="I10658"/>
      <c r="J10658"/>
      <c r="K10658"/>
    </row>
    <row r="10659" spans="1:11" ht="15">
      <c r="A10659"/>
      <c r="B10659"/>
      <c r="C10659"/>
      <c r="D10659"/>
      <c r="E10659"/>
      <c r="F10659"/>
      <c r="G10659"/>
      <c r="H10659"/>
      <c r="I10659"/>
      <c r="J10659"/>
      <c r="K10659"/>
    </row>
    <row r="10660" spans="1:11" ht="15">
      <c r="A10660"/>
      <c r="B10660"/>
      <c r="C10660"/>
      <c r="D10660"/>
      <c r="E10660"/>
      <c r="F10660"/>
      <c r="G10660"/>
      <c r="H10660"/>
      <c r="I10660"/>
      <c r="J10660"/>
      <c r="K10660"/>
    </row>
    <row r="10661" spans="1:11" ht="15">
      <c r="A10661"/>
      <c r="B10661"/>
      <c r="C10661"/>
      <c r="D10661"/>
      <c r="E10661"/>
      <c r="F10661"/>
      <c r="G10661"/>
      <c r="H10661"/>
      <c r="I10661"/>
      <c r="J10661"/>
      <c r="K10661"/>
    </row>
    <row r="10662" spans="1:11" ht="15">
      <c r="A10662"/>
      <c r="B10662"/>
      <c r="C10662"/>
      <c r="D10662"/>
      <c r="E10662"/>
      <c r="F10662"/>
      <c r="G10662"/>
      <c r="H10662"/>
      <c r="I10662"/>
      <c r="J10662"/>
      <c r="K10662"/>
    </row>
    <row r="10663" spans="1:11" ht="15">
      <c r="A10663"/>
      <c r="B10663"/>
      <c r="C10663"/>
      <c r="D10663"/>
      <c r="E10663"/>
      <c r="F10663"/>
      <c r="G10663"/>
      <c r="H10663"/>
      <c r="I10663"/>
      <c r="J10663"/>
      <c r="K10663"/>
    </row>
    <row r="10664" spans="1:11" ht="15">
      <c r="A10664"/>
      <c r="B10664"/>
      <c r="C10664"/>
      <c r="D10664"/>
      <c r="E10664"/>
      <c r="F10664"/>
      <c r="G10664"/>
      <c r="H10664"/>
      <c r="I10664"/>
      <c r="J10664"/>
      <c r="K10664"/>
    </row>
    <row r="10665" spans="1:11" ht="15">
      <c r="A10665"/>
      <c r="B10665"/>
      <c r="C10665"/>
      <c r="D10665"/>
      <c r="E10665"/>
      <c r="F10665"/>
      <c r="G10665"/>
      <c r="H10665"/>
      <c r="I10665"/>
      <c r="J10665"/>
      <c r="K10665"/>
    </row>
    <row r="10666" spans="1:11" ht="15">
      <c r="A10666"/>
      <c r="B10666"/>
      <c r="C10666"/>
      <c r="D10666"/>
      <c r="E10666"/>
      <c r="F10666"/>
      <c r="G10666"/>
      <c r="H10666"/>
      <c r="I10666"/>
      <c r="J10666"/>
      <c r="K10666"/>
    </row>
    <row r="10667" spans="1:11" ht="15">
      <c r="A10667"/>
      <c r="B10667"/>
      <c r="C10667"/>
      <c r="D10667"/>
      <c r="E10667"/>
      <c r="F10667"/>
      <c r="G10667"/>
      <c r="H10667"/>
      <c r="I10667"/>
      <c r="J10667"/>
      <c r="K10667"/>
    </row>
    <row r="10668" spans="1:11" ht="15">
      <c r="A10668"/>
      <c r="B10668"/>
      <c r="C10668"/>
      <c r="D10668"/>
      <c r="E10668"/>
      <c r="F10668"/>
      <c r="G10668"/>
      <c r="H10668"/>
      <c r="I10668"/>
      <c r="J10668"/>
      <c r="K10668"/>
    </row>
    <row r="10669" spans="1:11" ht="15">
      <c r="A10669"/>
      <c r="B10669"/>
      <c r="C10669"/>
      <c r="D10669"/>
      <c r="E10669"/>
      <c r="F10669"/>
      <c r="G10669"/>
      <c r="H10669"/>
      <c r="I10669"/>
      <c r="J10669"/>
      <c r="K10669"/>
    </row>
    <row r="10670" spans="1:11" ht="15">
      <c r="A10670"/>
      <c r="B10670"/>
      <c r="C10670"/>
      <c r="D10670"/>
      <c r="E10670"/>
      <c r="F10670"/>
      <c r="G10670"/>
      <c r="H10670"/>
      <c r="I10670"/>
      <c r="J10670"/>
      <c r="K10670"/>
    </row>
    <row r="10671" spans="1:11" ht="15">
      <c r="A10671"/>
      <c r="B10671"/>
      <c r="C10671"/>
      <c r="D10671"/>
      <c r="E10671"/>
      <c r="F10671"/>
      <c r="G10671"/>
      <c r="H10671"/>
      <c r="I10671"/>
      <c r="J10671"/>
      <c r="K10671"/>
    </row>
    <row r="10672" spans="1:11" ht="15">
      <c r="A10672"/>
      <c r="B10672"/>
      <c r="C10672"/>
      <c r="D10672"/>
      <c r="E10672"/>
      <c r="F10672"/>
      <c r="G10672"/>
      <c r="H10672"/>
      <c r="I10672"/>
      <c r="J10672"/>
      <c r="K10672"/>
    </row>
    <row r="10673" spans="1:11" ht="15">
      <c r="A10673"/>
      <c r="B10673"/>
      <c r="C10673"/>
      <c r="D10673"/>
      <c r="E10673"/>
      <c r="F10673"/>
      <c r="G10673"/>
      <c r="H10673"/>
      <c r="I10673"/>
      <c r="J10673"/>
      <c r="K10673"/>
    </row>
    <row r="10674" spans="1:11" ht="15">
      <c r="A10674"/>
      <c r="B10674"/>
      <c r="C10674"/>
      <c r="D10674"/>
      <c r="E10674"/>
      <c r="F10674"/>
      <c r="G10674"/>
      <c r="H10674"/>
      <c r="I10674"/>
      <c r="J10674"/>
      <c r="K10674"/>
    </row>
    <row r="10675" spans="1:11" ht="15">
      <c r="A10675"/>
      <c r="B10675"/>
      <c r="C10675"/>
      <c r="D10675"/>
      <c r="E10675"/>
      <c r="F10675"/>
      <c r="G10675"/>
      <c r="H10675"/>
      <c r="I10675"/>
      <c r="J10675"/>
      <c r="K10675"/>
    </row>
    <row r="10676" spans="1:11" ht="15">
      <c r="A10676"/>
      <c r="B10676"/>
      <c r="C10676"/>
      <c r="D10676"/>
      <c r="E10676"/>
      <c r="F10676"/>
      <c r="G10676"/>
      <c r="H10676"/>
      <c r="I10676"/>
      <c r="J10676"/>
      <c r="K10676"/>
    </row>
    <row r="10677" spans="1:11" ht="15">
      <c r="A10677"/>
      <c r="B10677"/>
      <c r="C10677"/>
      <c r="D10677"/>
      <c r="E10677"/>
      <c r="F10677"/>
      <c r="G10677"/>
      <c r="H10677"/>
      <c r="I10677"/>
      <c r="J10677"/>
      <c r="K10677"/>
    </row>
    <row r="10678" spans="1:11" ht="15">
      <c r="A10678"/>
      <c r="B10678"/>
      <c r="C10678"/>
      <c r="D10678"/>
      <c r="E10678"/>
      <c r="F10678"/>
      <c r="G10678"/>
      <c r="H10678"/>
      <c r="I10678"/>
      <c r="J10678"/>
      <c r="K10678"/>
    </row>
    <row r="10679" spans="1:11" ht="15">
      <c r="A10679"/>
      <c r="B10679"/>
      <c r="C10679"/>
      <c r="D10679"/>
      <c r="E10679"/>
      <c r="F10679"/>
      <c r="G10679"/>
      <c r="H10679"/>
      <c r="I10679"/>
      <c r="J10679"/>
      <c r="K10679"/>
    </row>
    <row r="10680" spans="1:11" ht="15">
      <c r="A10680"/>
      <c r="B10680"/>
      <c r="C10680"/>
      <c r="D10680"/>
      <c r="E10680"/>
      <c r="F10680"/>
      <c r="G10680"/>
      <c r="H10680"/>
      <c r="I10680"/>
      <c r="J10680"/>
      <c r="K10680"/>
    </row>
    <row r="10681" spans="1:11" ht="15">
      <c r="A10681"/>
      <c r="B10681"/>
      <c r="C10681"/>
      <c r="D10681"/>
      <c r="E10681"/>
      <c r="F10681"/>
      <c r="G10681"/>
      <c r="H10681"/>
      <c r="I10681"/>
      <c r="J10681"/>
      <c r="K10681"/>
    </row>
    <row r="10682" spans="1:11" ht="15">
      <c r="A10682"/>
      <c r="B10682"/>
      <c r="C10682"/>
      <c r="D10682"/>
      <c r="E10682"/>
      <c r="F10682"/>
      <c r="G10682"/>
      <c r="H10682"/>
      <c r="I10682"/>
      <c r="J10682"/>
      <c r="K10682"/>
    </row>
    <row r="10683" spans="1:11" ht="15">
      <c r="A10683"/>
      <c r="B10683"/>
      <c r="C10683"/>
      <c r="D10683"/>
      <c r="E10683"/>
      <c r="F10683"/>
      <c r="G10683"/>
      <c r="H10683"/>
      <c r="I10683"/>
      <c r="J10683"/>
      <c r="K10683"/>
    </row>
    <row r="10684" spans="1:11" ht="15">
      <c r="A10684"/>
      <c r="B10684"/>
      <c r="C10684"/>
      <c r="D10684"/>
      <c r="E10684"/>
      <c r="F10684"/>
      <c r="G10684"/>
      <c r="H10684"/>
      <c r="I10684"/>
      <c r="J10684"/>
      <c r="K10684"/>
    </row>
    <row r="10685" spans="1:11" ht="15">
      <c r="A10685"/>
      <c r="B10685"/>
      <c r="C10685"/>
      <c r="D10685"/>
      <c r="E10685"/>
      <c r="F10685"/>
      <c r="G10685"/>
      <c r="H10685"/>
      <c r="I10685"/>
      <c r="J10685"/>
      <c r="K10685"/>
    </row>
    <row r="10686" spans="1:11" ht="15">
      <c r="A10686"/>
      <c r="B10686"/>
      <c r="C10686"/>
      <c r="D10686"/>
      <c r="E10686"/>
      <c r="F10686"/>
      <c r="G10686"/>
      <c r="H10686"/>
      <c r="I10686"/>
      <c r="J10686"/>
      <c r="K10686"/>
    </row>
    <row r="10687" spans="1:11" ht="15">
      <c r="A10687"/>
      <c r="B10687"/>
      <c r="C10687"/>
      <c r="D10687"/>
      <c r="E10687"/>
      <c r="F10687"/>
      <c r="G10687"/>
      <c r="H10687"/>
      <c r="I10687"/>
      <c r="J10687"/>
      <c r="K10687"/>
    </row>
    <row r="10688" spans="1:11" ht="15">
      <c r="A10688"/>
      <c r="B10688"/>
      <c r="C10688"/>
      <c r="D10688"/>
      <c r="E10688"/>
      <c r="F10688"/>
      <c r="G10688"/>
      <c r="H10688"/>
      <c r="I10688"/>
      <c r="J10688"/>
      <c r="K10688"/>
    </row>
    <row r="10689" spans="1:11" ht="15">
      <c r="A10689"/>
      <c r="B10689"/>
      <c r="C10689"/>
      <c r="D10689"/>
      <c r="E10689"/>
      <c r="F10689"/>
      <c r="G10689"/>
      <c r="H10689"/>
      <c r="I10689"/>
      <c r="J10689"/>
      <c r="K10689"/>
    </row>
    <row r="10690" spans="1:11" ht="15">
      <c r="A10690"/>
      <c r="B10690"/>
      <c r="C10690"/>
      <c r="D10690"/>
      <c r="E10690"/>
      <c r="F10690"/>
      <c r="G10690"/>
      <c r="H10690"/>
      <c r="I10690"/>
      <c r="J10690"/>
      <c r="K10690"/>
    </row>
    <row r="10691" spans="1:11" ht="15">
      <c r="A10691"/>
      <c r="B10691"/>
      <c r="C10691"/>
      <c r="D10691"/>
      <c r="E10691"/>
      <c r="F10691"/>
      <c r="G10691"/>
      <c r="H10691"/>
      <c r="I10691"/>
      <c r="J10691"/>
      <c r="K10691"/>
    </row>
    <row r="10692" spans="1:11" ht="15">
      <c r="A10692"/>
      <c r="B10692"/>
      <c r="C10692"/>
      <c r="D10692"/>
      <c r="E10692"/>
      <c r="F10692"/>
      <c r="G10692"/>
      <c r="H10692"/>
      <c r="I10692"/>
      <c r="J10692"/>
      <c r="K10692"/>
    </row>
    <row r="10693" spans="1:11" ht="15">
      <c r="A10693"/>
      <c r="B10693"/>
      <c r="C10693"/>
      <c r="D10693"/>
      <c r="E10693"/>
      <c r="F10693"/>
      <c r="G10693"/>
      <c r="H10693"/>
      <c r="I10693"/>
      <c r="J10693"/>
      <c r="K10693"/>
    </row>
    <row r="10694" spans="1:11" ht="15">
      <c r="A10694"/>
      <c r="B10694"/>
      <c r="C10694"/>
      <c r="D10694"/>
      <c r="E10694"/>
      <c r="F10694"/>
      <c r="G10694"/>
      <c r="H10694"/>
      <c r="I10694"/>
      <c r="J10694"/>
      <c r="K10694"/>
    </row>
    <row r="10695" spans="1:11" ht="15">
      <c r="A10695"/>
      <c r="B10695"/>
      <c r="C10695"/>
      <c r="D10695"/>
      <c r="E10695"/>
      <c r="F10695"/>
      <c r="G10695"/>
      <c r="H10695"/>
      <c r="I10695"/>
      <c r="J10695"/>
      <c r="K10695"/>
    </row>
    <row r="10696" spans="1:11" ht="15">
      <c r="A10696"/>
      <c r="B10696"/>
      <c r="C10696"/>
      <c r="D10696"/>
      <c r="E10696"/>
      <c r="F10696"/>
      <c r="G10696"/>
      <c r="H10696"/>
      <c r="I10696"/>
      <c r="J10696"/>
      <c r="K10696"/>
    </row>
    <row r="10697" spans="1:11" ht="15">
      <c r="A10697"/>
      <c r="B10697"/>
      <c r="C10697"/>
      <c r="D10697"/>
      <c r="E10697"/>
      <c r="F10697"/>
      <c r="G10697"/>
      <c r="H10697"/>
      <c r="I10697"/>
      <c r="J10697"/>
      <c r="K10697"/>
    </row>
    <row r="10698" spans="1:11" ht="15">
      <c r="A10698"/>
      <c r="B10698"/>
      <c r="C10698"/>
      <c r="D10698"/>
      <c r="E10698"/>
      <c r="F10698"/>
      <c r="G10698"/>
      <c r="H10698"/>
      <c r="I10698"/>
      <c r="J10698"/>
      <c r="K10698"/>
    </row>
    <row r="10699" spans="1:11" ht="15">
      <c r="A10699"/>
      <c r="B10699"/>
      <c r="C10699"/>
      <c r="D10699"/>
      <c r="E10699"/>
      <c r="F10699"/>
      <c r="G10699"/>
      <c r="H10699"/>
      <c r="I10699"/>
      <c r="J10699"/>
      <c r="K10699"/>
    </row>
    <row r="10700" spans="1:11" ht="15">
      <c r="A10700"/>
      <c r="B10700"/>
      <c r="C10700"/>
      <c r="D10700"/>
      <c r="E10700"/>
      <c r="F10700"/>
      <c r="G10700"/>
      <c r="H10700"/>
      <c r="I10700"/>
      <c r="J10700"/>
      <c r="K10700"/>
    </row>
    <row r="10701" spans="1:11" ht="15">
      <c r="A10701"/>
      <c r="B10701"/>
      <c r="C10701"/>
      <c r="D10701"/>
      <c r="E10701"/>
      <c r="F10701"/>
      <c r="G10701"/>
      <c r="H10701"/>
      <c r="I10701"/>
      <c r="J10701"/>
      <c r="K10701"/>
    </row>
    <row r="10702" spans="1:11" ht="15">
      <c r="A10702"/>
      <c r="B10702"/>
      <c r="C10702"/>
      <c r="D10702"/>
      <c r="E10702"/>
      <c r="F10702"/>
      <c r="G10702"/>
      <c r="H10702"/>
      <c r="I10702"/>
      <c r="J10702"/>
      <c r="K10702"/>
    </row>
    <row r="10703" spans="1:11" ht="15">
      <c r="A10703"/>
      <c r="B10703"/>
      <c r="C10703"/>
      <c r="D10703"/>
      <c r="E10703"/>
      <c r="F10703"/>
      <c r="G10703"/>
      <c r="H10703"/>
      <c r="I10703"/>
      <c r="J10703"/>
      <c r="K10703"/>
    </row>
    <row r="10704" spans="1:11" ht="15">
      <c r="A10704"/>
      <c r="B10704"/>
      <c r="C10704"/>
      <c r="D10704"/>
      <c r="E10704"/>
      <c r="F10704"/>
      <c r="G10704"/>
      <c r="H10704"/>
      <c r="I10704"/>
      <c r="J10704"/>
      <c r="K10704"/>
    </row>
    <row r="10705" spans="1:11" ht="15">
      <c r="A10705"/>
      <c r="B10705"/>
      <c r="C10705"/>
      <c r="D10705"/>
      <c r="E10705"/>
      <c r="F10705"/>
      <c r="G10705"/>
      <c r="H10705"/>
      <c r="I10705"/>
      <c r="J10705"/>
      <c r="K10705"/>
    </row>
    <row r="10706" spans="1:11" ht="15">
      <c r="A10706"/>
      <c r="B10706"/>
      <c r="C10706"/>
      <c r="D10706"/>
      <c r="E10706"/>
      <c r="F10706"/>
      <c r="G10706"/>
      <c r="H10706"/>
      <c r="I10706"/>
      <c r="J10706"/>
      <c r="K10706"/>
    </row>
    <row r="10707" spans="1:11" ht="15">
      <c r="A10707"/>
      <c r="B10707"/>
      <c r="C10707"/>
      <c r="D10707"/>
      <c r="E10707"/>
      <c r="F10707"/>
      <c r="G10707"/>
      <c r="H10707"/>
      <c r="I10707"/>
      <c r="J10707"/>
      <c r="K10707"/>
    </row>
    <row r="10708" spans="1:11" ht="15">
      <c r="A10708"/>
      <c r="B10708"/>
      <c r="C10708"/>
      <c r="D10708"/>
      <c r="E10708"/>
      <c r="F10708"/>
      <c r="G10708"/>
      <c r="H10708"/>
      <c r="I10708"/>
      <c r="J10708"/>
      <c r="K10708"/>
    </row>
    <row r="10709" spans="1:11" ht="15">
      <c r="A10709"/>
      <c r="B10709"/>
      <c r="C10709"/>
      <c r="D10709"/>
      <c r="E10709"/>
      <c r="F10709"/>
      <c r="G10709"/>
      <c r="H10709"/>
      <c r="I10709"/>
      <c r="J10709"/>
      <c r="K10709"/>
    </row>
    <row r="10710" spans="1:11" ht="15">
      <c r="A10710"/>
      <c r="B10710"/>
      <c r="C10710"/>
      <c r="D10710"/>
      <c r="E10710"/>
      <c r="F10710"/>
      <c r="G10710"/>
      <c r="H10710"/>
      <c r="I10710"/>
      <c r="J10710"/>
      <c r="K10710"/>
    </row>
    <row r="10711" spans="1:11" ht="15">
      <c r="A10711"/>
      <c r="B10711"/>
      <c r="C10711"/>
      <c r="D10711"/>
      <c r="E10711"/>
      <c r="F10711"/>
      <c r="G10711"/>
      <c r="H10711"/>
      <c r="I10711"/>
      <c r="J10711"/>
      <c r="K10711"/>
    </row>
    <row r="10712" spans="1:11" ht="15">
      <c r="A10712"/>
      <c r="B10712"/>
      <c r="C10712"/>
      <c r="D10712"/>
      <c r="E10712"/>
      <c r="F10712"/>
      <c r="G10712"/>
      <c r="H10712"/>
      <c r="I10712"/>
      <c r="J10712"/>
      <c r="K10712"/>
    </row>
    <row r="10713" spans="1:11" ht="15">
      <c r="A10713"/>
      <c r="B10713"/>
      <c r="C10713"/>
      <c r="D10713"/>
      <c r="E10713"/>
      <c r="F10713"/>
      <c r="G10713"/>
      <c r="H10713"/>
      <c r="I10713"/>
      <c r="J10713"/>
      <c r="K10713"/>
    </row>
    <row r="10714" spans="1:11" ht="15">
      <c r="A10714"/>
      <c r="B10714"/>
      <c r="C10714"/>
      <c r="D10714"/>
      <c r="E10714"/>
      <c r="F10714"/>
      <c r="G10714"/>
      <c r="H10714"/>
      <c r="I10714"/>
      <c r="J10714"/>
      <c r="K10714"/>
    </row>
    <row r="10715" spans="1:11" ht="15">
      <c r="A10715"/>
      <c r="B10715"/>
      <c r="C10715"/>
      <c r="D10715"/>
      <c r="E10715"/>
      <c r="F10715"/>
      <c r="G10715"/>
      <c r="H10715"/>
      <c r="I10715"/>
      <c r="J10715"/>
      <c r="K10715"/>
    </row>
    <row r="10716" spans="1:11" ht="15">
      <c r="A10716"/>
      <c r="B10716"/>
      <c r="C10716"/>
      <c r="D10716"/>
      <c r="E10716"/>
      <c r="F10716"/>
      <c r="G10716"/>
      <c r="H10716"/>
      <c r="I10716"/>
      <c r="J10716"/>
      <c r="K10716"/>
    </row>
    <row r="10717" spans="1:11" ht="15">
      <c r="A10717"/>
      <c r="B10717"/>
      <c r="C10717"/>
      <c r="D10717"/>
      <c r="E10717"/>
      <c r="F10717"/>
      <c r="G10717"/>
      <c r="H10717"/>
      <c r="I10717"/>
      <c r="J10717"/>
      <c r="K10717"/>
    </row>
    <row r="10718" spans="1:11" ht="15">
      <c r="A10718"/>
      <c r="B10718"/>
      <c r="C10718"/>
      <c r="D10718"/>
      <c r="E10718"/>
      <c r="F10718"/>
      <c r="G10718"/>
      <c r="H10718"/>
      <c r="I10718"/>
      <c r="J10718"/>
      <c r="K10718"/>
    </row>
    <row r="10719" spans="1:11" ht="15">
      <c r="A10719"/>
      <c r="B10719"/>
      <c r="C10719"/>
      <c r="D10719"/>
      <c r="E10719"/>
      <c r="F10719"/>
      <c r="G10719"/>
      <c r="H10719"/>
      <c r="I10719"/>
      <c r="J10719"/>
      <c r="K10719"/>
    </row>
    <row r="10720" spans="1:11" ht="15">
      <c r="A10720"/>
      <c r="B10720"/>
      <c r="C10720"/>
      <c r="D10720"/>
      <c r="E10720"/>
      <c r="F10720"/>
      <c r="G10720"/>
      <c r="H10720"/>
      <c r="I10720"/>
      <c r="J10720"/>
      <c r="K10720"/>
    </row>
    <row r="10721" spans="1:11" ht="15">
      <c r="A10721"/>
      <c r="B10721"/>
      <c r="C10721"/>
      <c r="D10721"/>
      <c r="E10721"/>
      <c r="F10721"/>
      <c r="G10721"/>
      <c r="H10721"/>
      <c r="I10721"/>
      <c r="J10721"/>
      <c r="K10721"/>
    </row>
    <row r="10722" spans="1:11" ht="15">
      <c r="A10722"/>
      <c r="B10722"/>
      <c r="C10722"/>
      <c r="D10722"/>
      <c r="E10722"/>
      <c r="F10722"/>
      <c r="G10722"/>
      <c r="H10722"/>
      <c r="I10722"/>
      <c r="J10722"/>
      <c r="K10722"/>
    </row>
    <row r="10723" spans="1:11" ht="15">
      <c r="A10723"/>
      <c r="B10723"/>
      <c r="C10723"/>
      <c r="D10723"/>
      <c r="E10723"/>
      <c r="F10723"/>
      <c r="G10723"/>
      <c r="H10723"/>
      <c r="I10723"/>
      <c r="J10723"/>
      <c r="K10723"/>
    </row>
    <row r="10724" spans="1:11" ht="15">
      <c r="A10724"/>
      <c r="B10724"/>
      <c r="C10724"/>
      <c r="D10724"/>
      <c r="E10724"/>
      <c r="F10724"/>
      <c r="G10724"/>
      <c r="H10724"/>
      <c r="I10724"/>
      <c r="J10724"/>
      <c r="K10724"/>
    </row>
    <row r="10725" spans="1:11" ht="15">
      <c r="A10725"/>
      <c r="B10725"/>
      <c r="C10725"/>
      <c r="D10725"/>
      <c r="E10725"/>
      <c r="F10725"/>
      <c r="G10725"/>
      <c r="H10725"/>
      <c r="I10725"/>
      <c r="J10725"/>
      <c r="K10725"/>
    </row>
    <row r="10726" spans="1:11" ht="15">
      <c r="A10726"/>
      <c r="B10726"/>
      <c r="C10726"/>
      <c r="D10726"/>
      <c r="E10726"/>
      <c r="F10726"/>
      <c r="G10726"/>
      <c r="H10726"/>
      <c r="I10726"/>
      <c r="J10726"/>
      <c r="K10726"/>
    </row>
    <row r="10727" spans="1:11" ht="15">
      <c r="A10727"/>
      <c r="B10727"/>
      <c r="C10727"/>
      <c r="D10727"/>
      <c r="E10727"/>
      <c r="F10727"/>
      <c r="G10727"/>
      <c r="H10727"/>
      <c r="I10727"/>
      <c r="J10727"/>
      <c r="K10727"/>
    </row>
    <row r="10728" spans="1:11" ht="15">
      <c r="A10728"/>
      <c r="B10728"/>
      <c r="C10728"/>
      <c r="D10728"/>
      <c r="E10728"/>
      <c r="F10728"/>
      <c r="G10728"/>
      <c r="H10728"/>
      <c r="I10728"/>
      <c r="J10728"/>
      <c r="K10728"/>
    </row>
    <row r="10729" spans="1:11" ht="15">
      <c r="A10729"/>
      <c r="B10729"/>
      <c r="C10729"/>
      <c r="D10729"/>
      <c r="E10729"/>
      <c r="F10729"/>
      <c r="G10729"/>
      <c r="H10729"/>
      <c r="I10729"/>
      <c r="J10729"/>
      <c r="K10729"/>
    </row>
    <row r="10730" spans="1:11" ht="15">
      <c r="A10730"/>
      <c r="B10730"/>
      <c r="C10730"/>
      <c r="D10730"/>
      <c r="E10730"/>
      <c r="F10730"/>
      <c r="G10730"/>
      <c r="H10730"/>
      <c r="I10730"/>
      <c r="J10730"/>
      <c r="K10730"/>
    </row>
    <row r="10731" spans="1:11" ht="15">
      <c r="A10731"/>
      <c r="B10731"/>
      <c r="C10731"/>
      <c r="D10731"/>
      <c r="E10731"/>
      <c r="F10731"/>
      <c r="G10731"/>
      <c r="H10731"/>
      <c r="I10731"/>
      <c r="J10731"/>
      <c r="K10731"/>
    </row>
    <row r="10732" spans="1:11" ht="15">
      <c r="A10732"/>
      <c r="B10732"/>
      <c r="C10732"/>
      <c r="D10732"/>
      <c r="E10732"/>
      <c r="F10732"/>
      <c r="G10732"/>
      <c r="H10732"/>
      <c r="I10732"/>
      <c r="J10732"/>
      <c r="K10732"/>
    </row>
    <row r="10733" spans="1:11" ht="15">
      <c r="A10733"/>
      <c r="B10733"/>
      <c r="C10733"/>
      <c r="D10733"/>
      <c r="E10733"/>
      <c r="F10733"/>
      <c r="G10733"/>
      <c r="H10733"/>
      <c r="I10733"/>
      <c r="J10733"/>
      <c r="K10733"/>
    </row>
    <row r="10734" spans="1:11" ht="15">
      <c r="A10734"/>
      <c r="B10734"/>
      <c r="C10734"/>
      <c r="D10734"/>
      <c r="E10734"/>
      <c r="F10734"/>
      <c r="G10734"/>
      <c r="H10734"/>
      <c r="I10734"/>
      <c r="J10734"/>
      <c r="K10734"/>
    </row>
    <row r="10735" spans="1:11" ht="15">
      <c r="A10735"/>
      <c r="B10735"/>
      <c r="C10735"/>
      <c r="D10735"/>
      <c r="E10735"/>
      <c r="F10735"/>
      <c r="G10735"/>
      <c r="H10735"/>
      <c r="I10735"/>
      <c r="J10735"/>
      <c r="K10735"/>
    </row>
    <row r="10736" spans="1:11" ht="15">
      <c r="A10736"/>
      <c r="B10736"/>
      <c r="C10736"/>
      <c r="D10736"/>
      <c r="E10736"/>
      <c r="F10736"/>
      <c r="G10736"/>
      <c r="H10736"/>
      <c r="I10736"/>
      <c r="J10736"/>
      <c r="K10736"/>
    </row>
    <row r="10737" spans="1:11" ht="15">
      <c r="A10737"/>
      <c r="B10737"/>
      <c r="C10737"/>
      <c r="D10737"/>
      <c r="E10737"/>
      <c r="F10737"/>
      <c r="G10737"/>
      <c r="H10737"/>
      <c r="I10737"/>
      <c r="J10737"/>
      <c r="K10737"/>
    </row>
    <row r="10738" spans="1:11" ht="15">
      <c r="A10738"/>
      <c r="B10738"/>
      <c r="C10738"/>
      <c r="D10738"/>
      <c r="E10738"/>
      <c r="F10738"/>
      <c r="G10738"/>
      <c r="H10738"/>
      <c r="I10738"/>
      <c r="J10738"/>
      <c r="K10738"/>
    </row>
    <row r="10739" spans="1:11" ht="15">
      <c r="A10739"/>
      <c r="B10739"/>
      <c r="C10739"/>
      <c r="D10739"/>
      <c r="E10739"/>
      <c r="F10739"/>
      <c r="G10739"/>
      <c r="H10739"/>
      <c r="I10739"/>
      <c r="J10739"/>
      <c r="K10739"/>
    </row>
    <row r="10740" spans="1:11" ht="15">
      <c r="A10740"/>
      <c r="B10740"/>
      <c r="C10740"/>
      <c r="D10740"/>
      <c r="E10740"/>
      <c r="F10740"/>
      <c r="G10740"/>
      <c r="H10740"/>
      <c r="I10740"/>
      <c r="J10740"/>
      <c r="K10740"/>
    </row>
    <row r="10741" spans="1:11" ht="15">
      <c r="A10741"/>
      <c r="B10741"/>
      <c r="C10741"/>
      <c r="D10741"/>
      <c r="E10741"/>
      <c r="F10741"/>
      <c r="G10741"/>
      <c r="H10741"/>
      <c r="I10741"/>
      <c r="J10741"/>
      <c r="K10741"/>
    </row>
    <row r="10742" spans="1:11" ht="15">
      <c r="A10742"/>
      <c r="B10742"/>
      <c r="C10742"/>
      <c r="D10742"/>
      <c r="E10742"/>
      <c r="F10742"/>
      <c r="G10742"/>
      <c r="H10742"/>
      <c r="I10742"/>
      <c r="J10742"/>
      <c r="K10742"/>
    </row>
    <row r="10743" spans="1:11" ht="15">
      <c r="A10743"/>
      <c r="B10743"/>
      <c r="C10743"/>
      <c r="D10743"/>
      <c r="E10743"/>
      <c r="F10743"/>
      <c r="G10743"/>
      <c r="H10743"/>
      <c r="I10743"/>
      <c r="J10743"/>
      <c r="K10743"/>
    </row>
    <row r="10744" spans="1:11" ht="15">
      <c r="A10744"/>
      <c r="B10744"/>
      <c r="C10744"/>
      <c r="D10744"/>
      <c r="E10744"/>
      <c r="F10744"/>
      <c r="G10744"/>
      <c r="H10744"/>
      <c r="I10744"/>
      <c r="J10744"/>
      <c r="K10744"/>
    </row>
    <row r="10745" spans="1:11" ht="15">
      <c r="A10745"/>
      <c r="B10745"/>
      <c r="C10745"/>
      <c r="D10745"/>
      <c r="E10745"/>
      <c r="F10745"/>
      <c r="G10745"/>
      <c r="H10745"/>
      <c r="I10745"/>
      <c r="J10745"/>
      <c r="K10745"/>
    </row>
    <row r="10746" spans="1:11" ht="15">
      <c r="A10746"/>
      <c r="B10746"/>
      <c r="C10746"/>
      <c r="D10746"/>
      <c r="E10746"/>
      <c r="F10746"/>
      <c r="G10746"/>
      <c r="H10746"/>
      <c r="I10746"/>
      <c r="J10746"/>
      <c r="K10746"/>
    </row>
    <row r="10747" spans="1:11" ht="15">
      <c r="A10747"/>
      <c r="B10747"/>
      <c r="C10747"/>
      <c r="D10747"/>
      <c r="E10747"/>
      <c r="F10747"/>
      <c r="G10747"/>
      <c r="H10747"/>
      <c r="I10747"/>
      <c r="J10747"/>
      <c r="K10747"/>
    </row>
    <row r="10748" spans="1:11" ht="15">
      <c r="A10748"/>
      <c r="B10748"/>
      <c r="C10748"/>
      <c r="D10748"/>
      <c r="E10748"/>
      <c r="F10748"/>
      <c r="G10748"/>
      <c r="H10748"/>
      <c r="I10748"/>
      <c r="J10748"/>
      <c r="K10748"/>
    </row>
    <row r="10749" spans="1:11" ht="15">
      <c r="A10749"/>
      <c r="B10749"/>
      <c r="C10749"/>
      <c r="D10749"/>
      <c r="E10749"/>
      <c r="F10749"/>
      <c r="G10749"/>
      <c r="H10749"/>
      <c r="I10749"/>
      <c r="J10749"/>
      <c r="K10749"/>
    </row>
    <row r="10750" spans="1:11" ht="15">
      <c r="A10750"/>
      <c r="B10750"/>
      <c r="C10750"/>
      <c r="D10750"/>
      <c r="E10750"/>
      <c r="F10750"/>
      <c r="G10750"/>
      <c r="H10750"/>
      <c r="I10750"/>
      <c r="J10750"/>
      <c r="K10750"/>
    </row>
    <row r="10751" spans="1:11" ht="15">
      <c r="A10751"/>
      <c r="B10751"/>
      <c r="C10751"/>
      <c r="D10751"/>
      <c r="E10751"/>
      <c r="F10751"/>
      <c r="G10751"/>
      <c r="H10751"/>
      <c r="I10751"/>
      <c r="J10751"/>
      <c r="K10751"/>
    </row>
    <row r="10752" spans="1:11" ht="15">
      <c r="A10752"/>
      <c r="B10752"/>
      <c r="C10752"/>
      <c r="D10752"/>
      <c r="E10752"/>
      <c r="F10752"/>
      <c r="G10752"/>
      <c r="H10752"/>
      <c r="I10752"/>
      <c r="J10752"/>
      <c r="K10752"/>
    </row>
    <row r="10753" spans="1:11" ht="15">
      <c r="A10753"/>
      <c r="B10753"/>
      <c r="C10753"/>
      <c r="D10753"/>
      <c r="E10753"/>
      <c r="F10753"/>
      <c r="G10753"/>
      <c r="H10753"/>
      <c r="I10753"/>
      <c r="J10753"/>
      <c r="K10753"/>
    </row>
    <row r="10754" spans="1:11" ht="15">
      <c r="A10754"/>
      <c r="B10754"/>
      <c r="C10754"/>
      <c r="D10754"/>
      <c r="E10754"/>
      <c r="F10754"/>
      <c r="G10754"/>
      <c r="H10754"/>
      <c r="I10754"/>
      <c r="J10754"/>
      <c r="K10754"/>
    </row>
    <row r="10755" spans="1:11" ht="15">
      <c r="A10755"/>
      <c r="B10755"/>
      <c r="C10755"/>
      <c r="D10755"/>
      <c r="E10755"/>
      <c r="F10755"/>
      <c r="G10755"/>
      <c r="H10755"/>
      <c r="I10755"/>
      <c r="J10755"/>
      <c r="K10755"/>
    </row>
    <row r="10756" spans="1:11" ht="15">
      <c r="A10756"/>
      <c r="B10756"/>
      <c r="C10756"/>
      <c r="D10756"/>
      <c r="E10756"/>
      <c r="F10756"/>
      <c r="G10756"/>
      <c r="H10756"/>
      <c r="I10756"/>
      <c r="J10756"/>
      <c r="K10756"/>
    </row>
    <row r="10757" spans="1:11" ht="15">
      <c r="A10757"/>
      <c r="B10757"/>
      <c r="C10757"/>
      <c r="D10757"/>
      <c r="E10757"/>
      <c r="F10757"/>
      <c r="G10757"/>
      <c r="H10757"/>
      <c r="I10757"/>
      <c r="J10757"/>
      <c r="K10757"/>
    </row>
    <row r="10758" spans="1:11" ht="15">
      <c r="A10758"/>
      <c r="B10758"/>
      <c r="C10758"/>
      <c r="D10758"/>
      <c r="E10758"/>
      <c r="F10758"/>
      <c r="G10758"/>
      <c r="H10758"/>
      <c r="I10758"/>
      <c r="J10758"/>
      <c r="K10758"/>
    </row>
    <row r="10759" spans="1:11" ht="15">
      <c r="A10759"/>
      <c r="B10759"/>
      <c r="C10759"/>
      <c r="D10759"/>
      <c r="E10759"/>
      <c r="F10759"/>
      <c r="G10759"/>
      <c r="H10759"/>
      <c r="I10759"/>
      <c r="J10759"/>
      <c r="K10759"/>
    </row>
    <row r="10760" spans="1:11" ht="15">
      <c r="A10760"/>
      <c r="B10760"/>
      <c r="C10760"/>
      <c r="D10760"/>
      <c r="E10760"/>
      <c r="F10760"/>
      <c r="G10760"/>
      <c r="H10760"/>
      <c r="I10760"/>
      <c r="J10760"/>
      <c r="K10760"/>
    </row>
    <row r="10761" spans="1:11" ht="15">
      <c r="A10761"/>
      <c r="B10761"/>
      <c r="C10761"/>
      <c r="D10761"/>
      <c r="E10761"/>
      <c r="F10761"/>
      <c r="G10761"/>
      <c r="H10761"/>
      <c r="I10761"/>
      <c r="J10761"/>
      <c r="K10761"/>
    </row>
    <row r="10762" spans="1:11" ht="15">
      <c r="A10762"/>
      <c r="B10762"/>
      <c r="C10762"/>
      <c r="D10762"/>
      <c r="E10762"/>
      <c r="F10762"/>
      <c r="G10762"/>
      <c r="H10762"/>
      <c r="I10762"/>
      <c r="J10762"/>
      <c r="K10762"/>
    </row>
    <row r="10763" spans="1:11" ht="15">
      <c r="A10763"/>
      <c r="B10763"/>
      <c r="C10763"/>
      <c r="D10763"/>
      <c r="E10763"/>
      <c r="F10763"/>
      <c r="G10763"/>
      <c r="H10763"/>
      <c r="I10763"/>
      <c r="J10763"/>
      <c r="K10763"/>
    </row>
    <row r="10764" spans="1:11" ht="15">
      <c r="A10764"/>
      <c r="B10764"/>
      <c r="C10764"/>
      <c r="D10764"/>
      <c r="E10764"/>
      <c r="F10764"/>
      <c r="G10764"/>
      <c r="H10764"/>
      <c r="I10764"/>
      <c r="J10764"/>
      <c r="K10764"/>
    </row>
    <row r="10765" spans="1:11" ht="15">
      <c r="A10765"/>
      <c r="B10765"/>
      <c r="C10765"/>
      <c r="D10765"/>
      <c r="E10765"/>
      <c r="F10765"/>
      <c r="G10765"/>
      <c r="H10765"/>
      <c r="I10765"/>
      <c r="J10765"/>
      <c r="K10765"/>
    </row>
    <row r="10766" spans="1:11" ht="15">
      <c r="A10766"/>
      <c r="B10766"/>
      <c r="C10766"/>
      <c r="D10766"/>
      <c r="E10766"/>
      <c r="F10766"/>
      <c r="G10766"/>
      <c r="H10766"/>
      <c r="I10766"/>
      <c r="J10766"/>
      <c r="K10766"/>
    </row>
    <row r="10767" spans="1:11" ht="15">
      <c r="A10767"/>
      <c r="B10767"/>
      <c r="C10767"/>
      <c r="D10767"/>
      <c r="E10767"/>
      <c r="F10767"/>
      <c r="G10767"/>
      <c r="H10767"/>
      <c r="I10767"/>
      <c r="J10767"/>
      <c r="K10767"/>
    </row>
    <row r="10768" spans="1:11" ht="15">
      <c r="A10768"/>
      <c r="B10768"/>
      <c r="C10768"/>
      <c r="D10768"/>
      <c r="E10768"/>
      <c r="F10768"/>
      <c r="G10768"/>
      <c r="H10768"/>
      <c r="I10768"/>
      <c r="J10768"/>
      <c r="K10768"/>
    </row>
    <row r="10769" spans="1:11" ht="15">
      <c r="A10769"/>
      <c r="B10769"/>
      <c r="C10769"/>
      <c r="D10769"/>
      <c r="E10769"/>
      <c r="F10769"/>
      <c r="G10769"/>
      <c r="H10769"/>
      <c r="I10769"/>
      <c r="J10769"/>
      <c r="K10769"/>
    </row>
    <row r="10770" spans="1:11" ht="15">
      <c r="A10770"/>
      <c r="B10770"/>
      <c r="C10770"/>
      <c r="D10770"/>
      <c r="E10770"/>
      <c r="F10770"/>
      <c r="G10770"/>
      <c r="H10770"/>
      <c r="I10770"/>
      <c r="J10770"/>
      <c r="K10770"/>
    </row>
    <row r="10771" spans="1:11" ht="15">
      <c r="A10771"/>
      <c r="B10771"/>
      <c r="C10771"/>
      <c r="D10771"/>
      <c r="E10771"/>
      <c r="F10771"/>
      <c r="G10771"/>
      <c r="H10771"/>
      <c r="I10771"/>
      <c r="J10771"/>
      <c r="K10771"/>
    </row>
    <row r="10772" spans="1:11" ht="15">
      <c r="A10772"/>
      <c r="B10772"/>
      <c r="C10772"/>
      <c r="D10772"/>
      <c r="E10772"/>
      <c r="F10772"/>
      <c r="G10772"/>
      <c r="H10772"/>
      <c r="I10772"/>
      <c r="J10772"/>
      <c r="K10772"/>
    </row>
    <row r="10773" spans="1:11" ht="15">
      <c r="A10773"/>
      <c r="B10773"/>
      <c r="C10773"/>
      <c r="D10773"/>
      <c r="E10773"/>
      <c r="F10773"/>
      <c r="G10773"/>
      <c r="H10773"/>
      <c r="I10773"/>
      <c r="J10773"/>
      <c r="K10773"/>
    </row>
    <row r="10774" spans="1:11" ht="15">
      <c r="A10774"/>
      <c r="B10774"/>
      <c r="C10774"/>
      <c r="D10774"/>
      <c r="E10774"/>
      <c r="F10774"/>
      <c r="G10774"/>
      <c r="H10774"/>
      <c r="I10774"/>
      <c r="J10774"/>
      <c r="K10774"/>
    </row>
    <row r="10775" spans="1:11" ht="15">
      <c r="A10775"/>
      <c r="B10775"/>
      <c r="C10775"/>
      <c r="D10775"/>
      <c r="E10775"/>
      <c r="F10775"/>
      <c r="G10775"/>
      <c r="H10775"/>
      <c r="I10775"/>
      <c r="J10775"/>
      <c r="K10775"/>
    </row>
    <row r="10776" spans="1:11" ht="15">
      <c r="A10776"/>
      <c r="B10776"/>
      <c r="C10776"/>
      <c r="D10776"/>
      <c r="E10776"/>
      <c r="F10776"/>
      <c r="G10776"/>
      <c r="H10776"/>
      <c r="I10776"/>
      <c r="J10776"/>
      <c r="K10776"/>
    </row>
    <row r="10777" spans="1:11" ht="15">
      <c r="A10777"/>
      <c r="B10777"/>
      <c r="C10777"/>
      <c r="D10777"/>
      <c r="E10777"/>
      <c r="F10777"/>
      <c r="G10777"/>
      <c r="H10777"/>
      <c r="I10777"/>
      <c r="J10777"/>
      <c r="K10777"/>
    </row>
    <row r="10778" spans="1:11" ht="15">
      <c r="A10778"/>
      <c r="B10778"/>
      <c r="C10778"/>
      <c r="D10778"/>
      <c r="E10778"/>
      <c r="F10778"/>
      <c r="G10778"/>
      <c r="H10778"/>
      <c r="I10778"/>
      <c r="J10778"/>
      <c r="K10778"/>
    </row>
    <row r="10779" spans="1:11" ht="15">
      <c r="A10779"/>
      <c r="B10779"/>
      <c r="C10779"/>
      <c r="D10779"/>
      <c r="E10779"/>
      <c r="F10779"/>
      <c r="G10779"/>
      <c r="H10779"/>
      <c r="I10779"/>
      <c r="J10779"/>
      <c r="K10779"/>
    </row>
    <row r="10780" spans="1:11" ht="15">
      <c r="A10780"/>
      <c r="B10780"/>
      <c r="C10780"/>
      <c r="D10780"/>
      <c r="E10780"/>
      <c r="F10780"/>
      <c r="G10780"/>
      <c r="H10780"/>
      <c r="I10780"/>
      <c r="J10780"/>
      <c r="K10780"/>
    </row>
    <row r="10781" spans="1:11" ht="15">
      <c r="A10781"/>
      <c r="B10781"/>
      <c r="C10781"/>
      <c r="D10781"/>
      <c r="E10781"/>
      <c r="F10781"/>
      <c r="G10781"/>
      <c r="H10781"/>
      <c r="I10781"/>
      <c r="J10781"/>
      <c r="K10781"/>
    </row>
    <row r="10782" spans="1:11" ht="15">
      <c r="A10782"/>
      <c r="B10782"/>
      <c r="C10782"/>
      <c r="D10782"/>
      <c r="E10782"/>
      <c r="F10782"/>
      <c r="G10782"/>
      <c r="H10782"/>
      <c r="I10782"/>
      <c r="J10782"/>
      <c r="K10782"/>
    </row>
    <row r="10783" spans="1:11" ht="15">
      <c r="A10783"/>
      <c r="B10783"/>
      <c r="C10783"/>
      <c r="D10783"/>
      <c r="E10783"/>
      <c r="F10783"/>
      <c r="G10783"/>
      <c r="H10783"/>
      <c r="I10783"/>
      <c r="J10783"/>
      <c r="K10783"/>
    </row>
    <row r="10784" spans="1:11" ht="15">
      <c r="A10784"/>
      <c r="B10784"/>
      <c r="C10784"/>
      <c r="D10784"/>
      <c r="E10784"/>
      <c r="F10784"/>
      <c r="G10784"/>
      <c r="H10784"/>
      <c r="I10784"/>
      <c r="J10784"/>
      <c r="K10784"/>
    </row>
    <row r="10785" spans="1:11" ht="15">
      <c r="A10785"/>
      <c r="B10785"/>
      <c r="C10785"/>
      <c r="D10785"/>
      <c r="E10785"/>
      <c r="F10785"/>
      <c r="G10785"/>
      <c r="H10785"/>
      <c r="I10785"/>
      <c r="J10785"/>
      <c r="K10785"/>
    </row>
    <row r="10786" spans="1:11" ht="15">
      <c r="A10786"/>
      <c r="B10786"/>
      <c r="C10786"/>
      <c r="D10786"/>
      <c r="E10786"/>
      <c r="F10786"/>
      <c r="G10786"/>
      <c r="H10786"/>
      <c r="I10786"/>
      <c r="J10786"/>
      <c r="K10786"/>
    </row>
    <row r="10787" spans="1:11" ht="15">
      <c r="A10787"/>
      <c r="B10787"/>
      <c r="C10787"/>
      <c r="D10787"/>
      <c r="E10787"/>
      <c r="F10787"/>
      <c r="G10787"/>
      <c r="H10787"/>
      <c r="I10787"/>
      <c r="J10787"/>
      <c r="K10787"/>
    </row>
    <row r="10788" spans="1:11" ht="15">
      <c r="A10788"/>
      <c r="B10788"/>
      <c r="C10788"/>
      <c r="D10788"/>
      <c r="E10788"/>
      <c r="F10788"/>
      <c r="G10788"/>
      <c r="H10788"/>
      <c r="I10788"/>
      <c r="J10788"/>
      <c r="K10788"/>
    </row>
    <row r="10789" spans="1:11" ht="15">
      <c r="A10789"/>
      <c r="B10789"/>
      <c r="C10789"/>
      <c r="D10789"/>
      <c r="E10789"/>
      <c r="F10789"/>
      <c r="G10789"/>
      <c r="H10789"/>
      <c r="I10789"/>
      <c r="J10789"/>
      <c r="K10789"/>
    </row>
    <row r="10790" spans="1:11" ht="15">
      <c r="A10790"/>
      <c r="B10790"/>
      <c r="C10790"/>
      <c r="D10790"/>
      <c r="E10790"/>
      <c r="F10790"/>
      <c r="G10790"/>
      <c r="H10790"/>
      <c r="I10790"/>
      <c r="J10790"/>
      <c r="K10790"/>
    </row>
    <row r="10791" spans="1:11" ht="15">
      <c r="A10791"/>
      <c r="B10791"/>
      <c r="C10791"/>
      <c r="D10791"/>
      <c r="E10791"/>
      <c r="F10791"/>
      <c r="G10791"/>
      <c r="H10791"/>
      <c r="I10791"/>
      <c r="J10791"/>
      <c r="K10791"/>
    </row>
    <row r="10792" spans="1:11" ht="15">
      <c r="A10792"/>
      <c r="B10792"/>
      <c r="C10792"/>
      <c r="D10792"/>
      <c r="E10792"/>
      <c r="F10792"/>
      <c r="G10792"/>
      <c r="H10792"/>
      <c r="I10792"/>
      <c r="J10792"/>
      <c r="K10792"/>
    </row>
    <row r="10793" spans="1:11" ht="15">
      <c r="A10793"/>
      <c r="B10793"/>
      <c r="C10793"/>
      <c r="D10793"/>
      <c r="E10793"/>
      <c r="F10793"/>
      <c r="G10793"/>
      <c r="H10793"/>
      <c r="I10793"/>
      <c r="J10793"/>
      <c r="K10793"/>
    </row>
    <row r="10794" spans="1:11" ht="15">
      <c r="A10794"/>
      <c r="B10794"/>
      <c r="C10794"/>
      <c r="D10794"/>
      <c r="E10794"/>
      <c r="F10794"/>
      <c r="G10794"/>
      <c r="H10794"/>
      <c r="I10794"/>
      <c r="J10794"/>
      <c r="K10794"/>
    </row>
    <row r="10795" spans="1:11" ht="15">
      <c r="A10795"/>
      <c r="B10795"/>
      <c r="C10795"/>
      <c r="D10795"/>
      <c r="E10795"/>
      <c r="F10795"/>
      <c r="G10795"/>
      <c r="H10795"/>
      <c r="I10795"/>
      <c r="J10795"/>
      <c r="K10795"/>
    </row>
    <row r="10796" spans="1:11" ht="15">
      <c r="A10796"/>
      <c r="B10796"/>
      <c r="C10796"/>
      <c r="D10796"/>
      <c r="E10796"/>
      <c r="F10796"/>
      <c r="G10796"/>
      <c r="H10796"/>
      <c r="I10796"/>
      <c r="J10796"/>
      <c r="K10796"/>
    </row>
    <row r="10797" spans="1:11" ht="15">
      <c r="A10797"/>
      <c r="B10797"/>
      <c r="C10797"/>
      <c r="D10797"/>
      <c r="E10797"/>
      <c r="F10797"/>
      <c r="G10797"/>
      <c r="H10797"/>
      <c r="I10797"/>
      <c r="J10797"/>
      <c r="K10797"/>
    </row>
    <row r="10798" spans="1:11" ht="15">
      <c r="A10798"/>
      <c r="B10798"/>
      <c r="C10798"/>
      <c r="D10798"/>
      <c r="E10798"/>
      <c r="F10798"/>
      <c r="G10798"/>
      <c r="H10798"/>
      <c r="I10798"/>
      <c r="J10798"/>
      <c r="K10798"/>
    </row>
    <row r="10799" spans="1:11" ht="15">
      <c r="A10799"/>
      <c r="B10799"/>
      <c r="C10799"/>
      <c r="D10799"/>
      <c r="E10799"/>
      <c r="F10799"/>
      <c r="G10799"/>
      <c r="H10799"/>
      <c r="I10799"/>
      <c r="J10799"/>
      <c r="K10799"/>
    </row>
    <row r="10800" spans="1:11" ht="15">
      <c r="A10800"/>
      <c r="B10800"/>
      <c r="C10800"/>
      <c r="D10800"/>
      <c r="E10800"/>
      <c r="F10800"/>
      <c r="G10800"/>
      <c r="H10800"/>
      <c r="I10800"/>
      <c r="J10800"/>
      <c r="K10800"/>
    </row>
    <row r="10801" spans="1:11" ht="15">
      <c r="A10801"/>
      <c r="B10801"/>
      <c r="C10801"/>
      <c r="D10801"/>
      <c r="E10801"/>
      <c r="F10801"/>
      <c r="G10801"/>
      <c r="H10801"/>
      <c r="I10801"/>
      <c r="J10801"/>
      <c r="K10801"/>
    </row>
    <row r="10802" spans="1:11" ht="15">
      <c r="A10802"/>
      <c r="B10802"/>
      <c r="C10802"/>
      <c r="D10802"/>
      <c r="E10802"/>
      <c r="F10802"/>
      <c r="G10802"/>
      <c r="H10802"/>
      <c r="I10802"/>
      <c r="J10802"/>
      <c r="K10802"/>
    </row>
    <row r="10803" spans="1:11" ht="15">
      <c r="A10803"/>
      <c r="B10803"/>
      <c r="C10803"/>
      <c r="D10803"/>
      <c r="E10803"/>
      <c r="F10803"/>
      <c r="G10803"/>
      <c r="H10803"/>
      <c r="I10803"/>
      <c r="J10803"/>
      <c r="K10803"/>
    </row>
    <row r="10804" spans="1:11" ht="15">
      <c r="A10804"/>
      <c r="B10804"/>
      <c r="C10804"/>
      <c r="D10804"/>
      <c r="E10804"/>
      <c r="F10804"/>
      <c r="G10804"/>
      <c r="H10804"/>
      <c r="I10804"/>
      <c r="J10804"/>
      <c r="K10804"/>
    </row>
    <row r="10805" spans="1:11" ht="15">
      <c r="A10805"/>
      <c r="B10805"/>
      <c r="C10805"/>
      <c r="D10805"/>
      <c r="E10805"/>
      <c r="F10805"/>
      <c r="G10805"/>
      <c r="H10805"/>
      <c r="I10805"/>
      <c r="J10805"/>
      <c r="K10805"/>
    </row>
    <row r="10806" spans="1:11" ht="15">
      <c r="A10806"/>
      <c r="B10806"/>
      <c r="C10806"/>
      <c r="D10806"/>
      <c r="E10806"/>
      <c r="F10806"/>
      <c r="G10806"/>
      <c r="H10806"/>
      <c r="I10806"/>
      <c r="J10806"/>
      <c r="K10806"/>
    </row>
    <row r="10807" spans="1:11" ht="15">
      <c r="A10807"/>
      <c r="B10807"/>
      <c r="C10807"/>
      <c r="D10807"/>
      <c r="E10807"/>
      <c r="F10807"/>
      <c r="G10807"/>
      <c r="H10807"/>
      <c r="I10807"/>
      <c r="J10807"/>
      <c r="K10807"/>
    </row>
    <row r="10808" spans="1:11" ht="15">
      <c r="A10808"/>
      <c r="B10808"/>
      <c r="C10808"/>
      <c r="D10808"/>
      <c r="E10808"/>
      <c r="F10808"/>
      <c r="G10808"/>
      <c r="H10808"/>
      <c r="I10808"/>
      <c r="J10808"/>
      <c r="K10808"/>
    </row>
    <row r="10809" spans="1:11" ht="15">
      <c r="A10809"/>
      <c r="B10809"/>
      <c r="C10809"/>
      <c r="D10809"/>
      <c r="E10809"/>
      <c r="F10809"/>
      <c r="G10809"/>
      <c r="H10809"/>
      <c r="I10809"/>
      <c r="J10809"/>
      <c r="K10809"/>
    </row>
    <row r="10810" spans="1:11" ht="15">
      <c r="A10810"/>
      <c r="B10810"/>
      <c r="C10810"/>
      <c r="D10810"/>
      <c r="E10810"/>
      <c r="F10810"/>
      <c r="G10810"/>
      <c r="H10810"/>
      <c r="I10810"/>
      <c r="J10810"/>
      <c r="K10810"/>
    </row>
    <row r="10811" spans="1:11" ht="15">
      <c r="A10811"/>
      <c r="B10811"/>
      <c r="C10811"/>
      <c r="D10811"/>
      <c r="E10811"/>
      <c r="F10811"/>
      <c r="G10811"/>
      <c r="H10811"/>
      <c r="I10811"/>
      <c r="J10811"/>
      <c r="K10811"/>
    </row>
    <row r="10812" spans="1:11" ht="15">
      <c r="A10812"/>
      <c r="B10812"/>
      <c r="C10812"/>
      <c r="D10812"/>
      <c r="E10812"/>
      <c r="F10812"/>
      <c r="G10812"/>
      <c r="H10812"/>
      <c r="I10812"/>
      <c r="J10812"/>
      <c r="K10812"/>
    </row>
    <row r="10813" spans="1:11" ht="15">
      <c r="A10813"/>
      <c r="B10813"/>
      <c r="C10813"/>
      <c r="D10813"/>
      <c r="E10813"/>
      <c r="F10813"/>
      <c r="G10813"/>
      <c r="H10813"/>
      <c r="I10813"/>
      <c r="J10813"/>
      <c r="K10813"/>
    </row>
    <row r="10814" spans="1:11" ht="15">
      <c r="A10814"/>
      <c r="B10814"/>
      <c r="C10814"/>
      <c r="D10814"/>
      <c r="E10814"/>
      <c r="F10814"/>
      <c r="G10814"/>
      <c r="H10814"/>
      <c r="I10814"/>
      <c r="J10814"/>
      <c r="K10814"/>
    </row>
    <row r="10815" spans="1:11" ht="15">
      <c r="A10815"/>
      <c r="B10815"/>
      <c r="C10815"/>
      <c r="D10815"/>
      <c r="E10815"/>
      <c r="F10815"/>
      <c r="G10815"/>
      <c r="H10815"/>
      <c r="I10815"/>
      <c r="J10815"/>
      <c r="K10815"/>
    </row>
    <row r="10816" spans="1:11" ht="15">
      <c r="A10816"/>
      <c r="B10816"/>
      <c r="C10816"/>
      <c r="D10816"/>
      <c r="E10816"/>
      <c r="F10816"/>
      <c r="G10816"/>
      <c r="H10816"/>
      <c r="I10816"/>
      <c r="J10816"/>
      <c r="K10816"/>
    </row>
    <row r="10817" spans="1:11" ht="15">
      <c r="A10817"/>
      <c r="B10817"/>
      <c r="C10817"/>
      <c r="D10817"/>
      <c r="E10817"/>
      <c r="F10817"/>
      <c r="G10817"/>
      <c r="H10817"/>
      <c r="I10817"/>
      <c r="J10817"/>
      <c r="K10817"/>
    </row>
    <row r="10818" spans="1:11" ht="15">
      <c r="A10818"/>
      <c r="B10818"/>
      <c r="C10818"/>
      <c r="D10818"/>
      <c r="E10818"/>
      <c r="F10818"/>
      <c r="G10818"/>
      <c r="H10818"/>
      <c r="I10818"/>
      <c r="J10818"/>
      <c r="K10818"/>
    </row>
    <row r="10819" spans="1:11" ht="15">
      <c r="A10819"/>
      <c r="B10819"/>
      <c r="C10819"/>
      <c r="D10819"/>
      <c r="E10819"/>
      <c r="F10819"/>
      <c r="G10819"/>
      <c r="H10819"/>
      <c r="I10819"/>
      <c r="J10819"/>
      <c r="K10819"/>
    </row>
    <row r="10820" spans="1:11" ht="15">
      <c r="A10820"/>
      <c r="B10820"/>
      <c r="C10820"/>
      <c r="D10820"/>
      <c r="E10820"/>
      <c r="F10820"/>
      <c r="G10820"/>
      <c r="H10820"/>
      <c r="I10820"/>
      <c r="J10820"/>
      <c r="K10820"/>
    </row>
    <row r="10821" spans="1:11" ht="15">
      <c r="A10821"/>
      <c r="B10821"/>
      <c r="C10821"/>
      <c r="D10821"/>
      <c r="E10821"/>
      <c r="F10821"/>
      <c r="G10821"/>
      <c r="H10821"/>
      <c r="I10821"/>
      <c r="J10821"/>
      <c r="K10821"/>
    </row>
    <row r="10822" spans="1:11" ht="15">
      <c r="A10822"/>
      <c r="B10822"/>
      <c r="C10822"/>
      <c r="D10822"/>
      <c r="E10822"/>
      <c r="F10822"/>
      <c r="G10822"/>
      <c r="H10822"/>
      <c r="I10822"/>
      <c r="J10822"/>
      <c r="K10822"/>
    </row>
    <row r="10823" spans="1:11" ht="15">
      <c r="A10823"/>
      <c r="B10823"/>
      <c r="C10823"/>
      <c r="D10823"/>
      <c r="E10823"/>
      <c r="F10823"/>
      <c r="G10823"/>
      <c r="H10823"/>
      <c r="I10823"/>
      <c r="J10823"/>
      <c r="K10823"/>
    </row>
    <row r="10824" spans="1:11" ht="15">
      <c r="A10824"/>
      <c r="B10824"/>
      <c r="C10824"/>
      <c r="D10824"/>
      <c r="E10824"/>
      <c r="F10824"/>
      <c r="G10824"/>
      <c r="H10824"/>
      <c r="I10824"/>
      <c r="J10824"/>
      <c r="K10824"/>
    </row>
    <row r="10825" spans="1:11" ht="15">
      <c r="A10825"/>
      <c r="B10825"/>
      <c r="C10825"/>
      <c r="D10825"/>
      <c r="E10825"/>
      <c r="F10825"/>
      <c r="G10825"/>
      <c r="H10825"/>
      <c r="I10825"/>
      <c r="J10825"/>
      <c r="K10825"/>
    </row>
    <row r="10826" spans="1:11" ht="15">
      <c r="A10826"/>
      <c r="B10826"/>
      <c r="C10826"/>
      <c r="D10826"/>
      <c r="E10826"/>
      <c r="F10826"/>
      <c r="G10826"/>
      <c r="H10826"/>
      <c r="I10826"/>
      <c r="J10826"/>
      <c r="K10826"/>
    </row>
    <row r="10827" spans="1:11" ht="15">
      <c r="A10827"/>
      <c r="B10827"/>
      <c r="C10827"/>
      <c r="D10827"/>
      <c r="E10827"/>
      <c r="F10827"/>
      <c r="G10827"/>
      <c r="H10827"/>
      <c r="I10827"/>
      <c r="J10827"/>
      <c r="K10827"/>
    </row>
    <row r="10828" spans="1:11" ht="15">
      <c r="A10828"/>
      <c r="B10828"/>
      <c r="C10828"/>
      <c r="D10828"/>
      <c r="E10828"/>
      <c r="F10828"/>
      <c r="G10828"/>
      <c r="H10828"/>
      <c r="I10828"/>
      <c r="J10828"/>
      <c r="K10828"/>
    </row>
    <row r="10829" spans="1:11" ht="15">
      <c r="A10829"/>
      <c r="B10829"/>
      <c r="C10829"/>
      <c r="D10829"/>
      <c r="E10829"/>
      <c r="F10829"/>
      <c r="G10829"/>
      <c r="H10829"/>
      <c r="I10829"/>
      <c r="J10829"/>
      <c r="K10829"/>
    </row>
    <row r="10830" spans="1:11" ht="15">
      <c r="A10830"/>
      <c r="B10830"/>
      <c r="C10830"/>
      <c r="D10830"/>
      <c r="E10830"/>
      <c r="F10830"/>
      <c r="G10830"/>
      <c r="H10830"/>
      <c r="I10830"/>
      <c r="J10830"/>
      <c r="K10830"/>
    </row>
    <row r="10831" spans="1:11" ht="15">
      <c r="A10831"/>
      <c r="B10831"/>
      <c r="C10831"/>
      <c r="D10831"/>
      <c r="E10831"/>
      <c r="F10831"/>
      <c r="G10831"/>
      <c r="H10831"/>
      <c r="I10831"/>
      <c r="J10831"/>
      <c r="K10831"/>
    </row>
    <row r="10832" spans="1:11" ht="15">
      <c r="A10832"/>
      <c r="B10832"/>
      <c r="C10832"/>
      <c r="D10832"/>
      <c r="E10832"/>
      <c r="F10832"/>
      <c r="G10832"/>
      <c r="H10832"/>
      <c r="I10832"/>
      <c r="J10832"/>
      <c r="K10832"/>
    </row>
    <row r="10833" spans="1:11" ht="15">
      <c r="A10833"/>
      <c r="B10833"/>
      <c r="C10833"/>
      <c r="D10833"/>
      <c r="E10833"/>
      <c r="F10833"/>
      <c r="G10833"/>
      <c r="H10833"/>
      <c r="I10833"/>
      <c r="J10833"/>
      <c r="K10833"/>
    </row>
    <row r="10834" spans="1:11" ht="15">
      <c r="A10834"/>
      <c r="B10834"/>
      <c r="C10834"/>
      <c r="D10834"/>
      <c r="E10834"/>
      <c r="F10834"/>
      <c r="G10834"/>
      <c r="H10834"/>
      <c r="I10834"/>
      <c r="J10834"/>
      <c r="K10834"/>
    </row>
    <row r="10835" spans="1:11" ht="15">
      <c r="A10835"/>
      <c r="B10835"/>
      <c r="C10835"/>
      <c r="D10835"/>
      <c r="E10835"/>
      <c r="F10835"/>
      <c r="G10835"/>
      <c r="H10835"/>
      <c r="I10835"/>
      <c r="J10835"/>
      <c r="K10835"/>
    </row>
    <row r="10836" spans="1:11" ht="15">
      <c r="A10836"/>
      <c r="B10836"/>
      <c r="C10836"/>
      <c r="D10836"/>
      <c r="E10836"/>
      <c r="F10836"/>
      <c r="G10836"/>
      <c r="H10836"/>
      <c r="I10836"/>
      <c r="J10836"/>
      <c r="K10836"/>
    </row>
    <row r="10837" spans="1:11" ht="15">
      <c r="A10837"/>
      <c r="B10837"/>
      <c r="C10837"/>
      <c r="D10837"/>
      <c r="E10837"/>
      <c r="F10837"/>
      <c r="G10837"/>
      <c r="H10837"/>
      <c r="I10837"/>
      <c r="J10837"/>
      <c r="K10837"/>
    </row>
    <row r="10838" spans="1:11" ht="15">
      <c r="A10838"/>
      <c r="B10838"/>
      <c r="C10838"/>
      <c r="D10838"/>
      <c r="E10838"/>
      <c r="F10838"/>
      <c r="G10838"/>
      <c r="H10838"/>
      <c r="I10838"/>
      <c r="J10838"/>
      <c r="K10838"/>
    </row>
    <row r="10839" spans="1:11" ht="15">
      <c r="A10839"/>
      <c r="B10839"/>
      <c r="C10839"/>
      <c r="D10839"/>
      <c r="E10839"/>
      <c r="F10839"/>
      <c r="G10839"/>
      <c r="H10839"/>
      <c r="I10839"/>
      <c r="J10839"/>
      <c r="K10839"/>
    </row>
    <row r="10840" spans="1:11" ht="15">
      <c r="A10840"/>
      <c r="B10840"/>
      <c r="C10840"/>
      <c r="D10840"/>
      <c r="E10840"/>
      <c r="F10840"/>
      <c r="G10840"/>
      <c r="H10840"/>
      <c r="I10840"/>
      <c r="J10840"/>
      <c r="K10840"/>
    </row>
    <row r="10841" spans="1:11" ht="15">
      <c r="A10841"/>
      <c r="B10841"/>
      <c r="C10841"/>
      <c r="D10841"/>
      <c r="E10841"/>
      <c r="F10841"/>
      <c r="G10841"/>
      <c r="H10841"/>
      <c r="I10841"/>
      <c r="J10841"/>
      <c r="K10841"/>
    </row>
    <row r="10842" spans="1:11" ht="15">
      <c r="A10842"/>
      <c r="B10842"/>
      <c r="C10842"/>
      <c r="D10842"/>
      <c r="E10842"/>
      <c r="F10842"/>
      <c r="G10842"/>
      <c r="H10842"/>
      <c r="I10842"/>
      <c r="J10842"/>
      <c r="K10842"/>
    </row>
    <row r="10843" spans="1:11" ht="15">
      <c r="A10843"/>
      <c r="B10843"/>
      <c r="C10843"/>
      <c r="D10843"/>
      <c r="E10843"/>
      <c r="F10843"/>
      <c r="G10843"/>
      <c r="H10843"/>
      <c r="I10843"/>
      <c r="J10843"/>
      <c r="K10843"/>
    </row>
    <row r="10844" spans="1:11" ht="15">
      <c r="A10844"/>
      <c r="B10844"/>
      <c r="C10844"/>
      <c r="D10844"/>
      <c r="E10844"/>
      <c r="F10844"/>
      <c r="G10844"/>
      <c r="H10844"/>
      <c r="I10844"/>
      <c r="J10844"/>
      <c r="K10844"/>
    </row>
    <row r="10845" spans="1:11" ht="15">
      <c r="A10845"/>
      <c r="B10845"/>
      <c r="C10845"/>
      <c r="D10845"/>
      <c r="E10845"/>
      <c r="F10845"/>
      <c r="G10845"/>
      <c r="H10845"/>
      <c r="I10845"/>
      <c r="J10845"/>
      <c r="K10845"/>
    </row>
    <row r="10846" spans="1:11" ht="15">
      <c r="A10846"/>
      <c r="B10846"/>
      <c r="C10846"/>
      <c r="D10846"/>
      <c r="E10846"/>
      <c r="F10846"/>
      <c r="G10846"/>
      <c r="H10846"/>
      <c r="I10846"/>
      <c r="J10846"/>
      <c r="K10846"/>
    </row>
    <row r="10847" spans="1:11" ht="15">
      <c r="A10847"/>
      <c r="B10847"/>
      <c r="C10847"/>
      <c r="D10847"/>
      <c r="E10847"/>
      <c r="F10847"/>
      <c r="G10847"/>
      <c r="H10847"/>
      <c r="I10847"/>
      <c r="J10847"/>
      <c r="K10847"/>
    </row>
    <row r="10848" spans="1:11" ht="15">
      <c r="A10848"/>
      <c r="B10848"/>
      <c r="C10848"/>
      <c r="D10848"/>
      <c r="E10848"/>
      <c r="F10848"/>
      <c r="G10848"/>
      <c r="H10848"/>
      <c r="I10848"/>
      <c r="J10848"/>
      <c r="K10848"/>
    </row>
    <row r="10849" spans="1:11" ht="15">
      <c r="A10849"/>
      <c r="B10849"/>
      <c r="C10849"/>
      <c r="D10849"/>
      <c r="E10849"/>
      <c r="F10849"/>
      <c r="G10849"/>
      <c r="H10849"/>
      <c r="I10849"/>
      <c r="J10849"/>
      <c r="K10849"/>
    </row>
    <row r="10850" spans="1:11" ht="15">
      <c r="A10850"/>
      <c r="B10850"/>
      <c r="C10850"/>
      <c r="D10850"/>
      <c r="E10850"/>
      <c r="F10850"/>
      <c r="G10850"/>
      <c r="H10850"/>
      <c r="I10850"/>
      <c r="J10850"/>
      <c r="K10850"/>
    </row>
    <row r="10851" spans="1:11" ht="15">
      <c r="A10851"/>
      <c r="B10851"/>
      <c r="C10851"/>
      <c r="D10851"/>
      <c r="E10851"/>
      <c r="F10851"/>
      <c r="G10851"/>
      <c r="H10851"/>
      <c r="I10851"/>
      <c r="J10851"/>
      <c r="K10851"/>
    </row>
    <row r="10852" spans="1:11" ht="15">
      <c r="A10852"/>
      <c r="B10852"/>
      <c r="C10852"/>
      <c r="D10852"/>
      <c r="E10852"/>
      <c r="F10852"/>
      <c r="G10852"/>
      <c r="H10852"/>
      <c r="I10852"/>
      <c r="J10852"/>
      <c r="K10852"/>
    </row>
    <row r="10853" spans="1:11" ht="15">
      <c r="A10853"/>
      <c r="B10853"/>
      <c r="C10853"/>
      <c r="D10853"/>
      <c r="E10853"/>
      <c r="F10853"/>
      <c r="G10853"/>
      <c r="H10853"/>
      <c r="I10853"/>
      <c r="J10853"/>
      <c r="K10853"/>
    </row>
    <row r="10854" spans="1:11" ht="15">
      <c r="A10854"/>
      <c r="B10854"/>
      <c r="C10854"/>
      <c r="D10854"/>
      <c r="E10854"/>
      <c r="F10854"/>
      <c r="G10854"/>
      <c r="H10854"/>
      <c r="I10854"/>
      <c r="J10854"/>
      <c r="K10854"/>
    </row>
    <row r="10855" spans="1:11" ht="15">
      <c r="A10855"/>
      <c r="B10855"/>
      <c r="C10855"/>
      <c r="D10855"/>
      <c r="E10855"/>
      <c r="F10855"/>
      <c r="G10855"/>
      <c r="H10855"/>
      <c r="I10855"/>
      <c r="J10855"/>
      <c r="K10855"/>
    </row>
    <row r="10856" spans="1:11" ht="15">
      <c r="A10856"/>
      <c r="B10856"/>
      <c r="C10856"/>
      <c r="D10856"/>
      <c r="E10856"/>
      <c r="F10856"/>
      <c r="G10856"/>
      <c r="H10856"/>
      <c r="I10856"/>
      <c r="J10856"/>
      <c r="K10856"/>
    </row>
    <row r="10857" spans="1:11" ht="15">
      <c r="A10857"/>
      <c r="B10857"/>
      <c r="C10857"/>
      <c r="D10857"/>
      <c r="E10857"/>
      <c r="F10857"/>
      <c r="G10857"/>
      <c r="H10857"/>
      <c r="I10857"/>
      <c r="J10857"/>
      <c r="K10857"/>
    </row>
    <row r="10858" spans="1:11" ht="15">
      <c r="A10858"/>
      <c r="B10858"/>
      <c r="C10858"/>
      <c r="D10858"/>
      <c r="E10858"/>
      <c r="F10858"/>
      <c r="G10858"/>
      <c r="H10858"/>
      <c r="I10858"/>
      <c r="J10858"/>
      <c r="K10858"/>
    </row>
    <row r="10859" spans="1:11" ht="15">
      <c r="A10859"/>
      <c r="B10859"/>
      <c r="C10859"/>
      <c r="D10859"/>
      <c r="E10859"/>
      <c r="F10859"/>
      <c r="G10859"/>
      <c r="H10859"/>
      <c r="I10859"/>
      <c r="J10859"/>
      <c r="K10859"/>
    </row>
    <row r="10860" spans="1:11" ht="15">
      <c r="A10860"/>
      <c r="B10860"/>
      <c r="C10860"/>
      <c r="D10860"/>
      <c r="E10860"/>
      <c r="F10860"/>
      <c r="G10860"/>
      <c r="H10860"/>
      <c r="I10860"/>
      <c r="J10860"/>
      <c r="K10860"/>
    </row>
    <row r="10861" spans="1:11" ht="15">
      <c r="A10861"/>
      <c r="B10861"/>
      <c r="C10861"/>
      <c r="D10861"/>
      <c r="E10861"/>
      <c r="F10861"/>
      <c r="G10861"/>
      <c r="H10861"/>
      <c r="I10861"/>
      <c r="J10861"/>
      <c r="K10861"/>
    </row>
    <row r="10862" spans="1:11" ht="15">
      <c r="A10862"/>
      <c r="B10862"/>
      <c r="C10862"/>
      <c r="D10862"/>
      <c r="E10862"/>
      <c r="F10862"/>
      <c r="G10862"/>
      <c r="H10862"/>
      <c r="I10862"/>
      <c r="J10862"/>
      <c r="K10862"/>
    </row>
    <row r="10863" spans="1:11" ht="15">
      <c r="A10863"/>
      <c r="B10863"/>
      <c r="C10863"/>
      <c r="D10863"/>
      <c r="E10863"/>
      <c r="F10863"/>
      <c r="G10863"/>
      <c r="H10863"/>
      <c r="I10863"/>
      <c r="J10863"/>
      <c r="K10863"/>
    </row>
    <row r="10864" spans="1:11" ht="15">
      <c r="A10864"/>
      <c r="B10864"/>
      <c r="C10864"/>
      <c r="D10864"/>
      <c r="E10864"/>
      <c r="F10864"/>
      <c r="G10864"/>
      <c r="H10864"/>
      <c r="I10864"/>
      <c r="J10864"/>
      <c r="K10864"/>
    </row>
    <row r="10865" spans="1:11" ht="15">
      <c r="A10865"/>
      <c r="B10865"/>
      <c r="C10865"/>
      <c r="D10865"/>
      <c r="E10865"/>
      <c r="F10865"/>
      <c r="G10865"/>
      <c r="H10865"/>
      <c r="I10865"/>
      <c r="J10865"/>
      <c r="K10865"/>
    </row>
    <row r="10866" spans="1:11" ht="15">
      <c r="A10866"/>
      <c r="B10866"/>
      <c r="C10866"/>
      <c r="D10866"/>
      <c r="E10866"/>
      <c r="F10866"/>
      <c r="G10866"/>
      <c r="H10866"/>
      <c r="I10866"/>
      <c r="J10866"/>
      <c r="K10866"/>
    </row>
    <row r="10867" spans="1:11" ht="15">
      <c r="A10867"/>
      <c r="B10867"/>
      <c r="C10867"/>
      <c r="D10867"/>
      <c r="E10867"/>
      <c r="F10867"/>
      <c r="G10867"/>
      <c r="H10867"/>
      <c r="I10867"/>
      <c r="J10867"/>
      <c r="K10867"/>
    </row>
    <row r="10868" spans="1:11" ht="15">
      <c r="A10868"/>
      <c r="B10868"/>
      <c r="C10868"/>
      <c r="D10868"/>
      <c r="E10868"/>
      <c r="F10868"/>
      <c r="G10868"/>
      <c r="H10868"/>
      <c r="I10868"/>
      <c r="J10868"/>
      <c r="K10868"/>
    </row>
    <row r="10869" spans="1:11" ht="15">
      <c r="A10869"/>
      <c r="B10869"/>
      <c r="C10869"/>
      <c r="D10869"/>
      <c r="E10869"/>
      <c r="F10869"/>
      <c r="G10869"/>
      <c r="H10869"/>
      <c r="I10869"/>
      <c r="J10869"/>
      <c r="K10869"/>
    </row>
    <row r="10870" spans="1:11" ht="15">
      <c r="A10870"/>
      <c r="B10870"/>
      <c r="C10870"/>
      <c r="D10870"/>
      <c r="E10870"/>
      <c r="F10870"/>
      <c r="G10870"/>
      <c r="H10870"/>
      <c r="I10870"/>
      <c r="J10870"/>
      <c r="K10870"/>
    </row>
    <row r="10871" spans="1:11" ht="15">
      <c r="A10871"/>
      <c r="B10871"/>
      <c r="C10871"/>
      <c r="D10871"/>
      <c r="E10871"/>
      <c r="F10871"/>
      <c r="G10871"/>
      <c r="H10871"/>
      <c r="I10871"/>
      <c r="J10871"/>
      <c r="K10871"/>
    </row>
    <row r="10872" spans="1:11" ht="15">
      <c r="A10872"/>
      <c r="B10872"/>
      <c r="C10872"/>
      <c r="D10872"/>
      <c r="E10872"/>
      <c r="F10872"/>
      <c r="G10872"/>
      <c r="H10872"/>
      <c r="I10872"/>
      <c r="J10872"/>
      <c r="K10872"/>
    </row>
    <row r="10873" spans="1:11" ht="15">
      <c r="A10873"/>
      <c r="B10873"/>
      <c r="C10873"/>
      <c r="D10873"/>
      <c r="E10873"/>
      <c r="F10873"/>
      <c r="G10873"/>
      <c r="H10873"/>
      <c r="I10873"/>
      <c r="J10873"/>
      <c r="K10873"/>
    </row>
    <row r="10874" spans="1:11" ht="15">
      <c r="A10874"/>
      <c r="B10874"/>
      <c r="C10874"/>
      <c r="D10874"/>
      <c r="E10874"/>
      <c r="F10874"/>
      <c r="G10874"/>
      <c r="H10874"/>
      <c r="I10874"/>
      <c r="J10874"/>
      <c r="K10874"/>
    </row>
    <row r="10875" spans="1:11" ht="15">
      <c r="A10875"/>
      <c r="B10875"/>
      <c r="C10875"/>
      <c r="D10875"/>
      <c r="E10875"/>
      <c r="F10875"/>
      <c r="G10875"/>
      <c r="H10875"/>
      <c r="I10875"/>
      <c r="J10875"/>
      <c r="K10875"/>
    </row>
    <row r="10876" spans="1:11" ht="15">
      <c r="A10876"/>
      <c r="B10876"/>
      <c r="C10876"/>
      <c r="D10876"/>
      <c r="E10876"/>
      <c r="F10876"/>
      <c r="G10876"/>
      <c r="H10876"/>
      <c r="I10876"/>
      <c r="J10876"/>
      <c r="K10876"/>
    </row>
    <row r="10877" spans="1:11" ht="15">
      <c r="A10877"/>
      <c r="B10877"/>
      <c r="C10877"/>
      <c r="D10877"/>
      <c r="E10877"/>
      <c r="F10877"/>
      <c r="G10877"/>
      <c r="H10877"/>
      <c r="I10877"/>
      <c r="J10877"/>
      <c r="K10877"/>
    </row>
    <row r="10878" spans="1:11" ht="15">
      <c r="A10878"/>
      <c r="B10878"/>
      <c r="C10878"/>
      <c r="D10878"/>
      <c r="E10878"/>
      <c r="F10878"/>
      <c r="G10878"/>
      <c r="H10878"/>
      <c r="I10878"/>
      <c r="J10878"/>
      <c r="K10878"/>
    </row>
    <row r="10879" spans="1:11" ht="15">
      <c r="A10879"/>
      <c r="B10879"/>
      <c r="C10879"/>
      <c r="D10879"/>
      <c r="E10879"/>
      <c r="F10879"/>
      <c r="G10879"/>
      <c r="H10879"/>
      <c r="I10879"/>
      <c r="J10879"/>
      <c r="K10879"/>
    </row>
    <row r="10880" spans="1:11" ht="15">
      <c r="A10880"/>
      <c r="B10880"/>
      <c r="C10880"/>
      <c r="D10880"/>
      <c r="E10880"/>
      <c r="F10880"/>
      <c r="G10880"/>
      <c r="H10880"/>
      <c r="I10880"/>
      <c r="J10880"/>
      <c r="K10880"/>
    </row>
    <row r="10881" spans="1:11" ht="15">
      <c r="A10881"/>
      <c r="B10881"/>
      <c r="C10881"/>
      <c r="D10881"/>
      <c r="E10881"/>
      <c r="F10881"/>
      <c r="G10881"/>
      <c r="H10881"/>
      <c r="I10881"/>
      <c r="J10881"/>
      <c r="K10881"/>
    </row>
    <row r="10882" spans="1:11" ht="15">
      <c r="A10882"/>
      <c r="B10882"/>
      <c r="C10882"/>
      <c r="D10882"/>
      <c r="E10882"/>
      <c r="F10882"/>
      <c r="G10882"/>
      <c r="H10882"/>
      <c r="I10882"/>
      <c r="J10882"/>
      <c r="K10882"/>
    </row>
    <row r="10883" spans="1:11" ht="15">
      <c r="A10883"/>
      <c r="B10883"/>
      <c r="C10883"/>
      <c r="D10883"/>
      <c r="E10883"/>
      <c r="F10883"/>
      <c r="G10883"/>
      <c r="H10883"/>
      <c r="I10883"/>
      <c r="J10883"/>
      <c r="K10883"/>
    </row>
    <row r="10884" spans="1:11" ht="15">
      <c r="A10884"/>
      <c r="B10884"/>
      <c r="C10884"/>
      <c r="D10884"/>
      <c r="E10884"/>
      <c r="F10884"/>
      <c r="G10884"/>
      <c r="H10884"/>
      <c r="I10884"/>
      <c r="J10884"/>
      <c r="K10884"/>
    </row>
    <row r="10885" spans="1:11" ht="15">
      <c r="A10885"/>
      <c r="B10885"/>
      <c r="C10885"/>
      <c r="D10885"/>
      <c r="E10885"/>
      <c r="F10885"/>
      <c r="G10885"/>
      <c r="H10885"/>
      <c r="I10885"/>
      <c r="J10885"/>
      <c r="K10885"/>
    </row>
    <row r="10886" spans="1:11" ht="15">
      <c r="A10886"/>
      <c r="B10886"/>
      <c r="C10886"/>
      <c r="D10886"/>
      <c r="E10886"/>
      <c r="F10886"/>
      <c r="G10886"/>
      <c r="H10886"/>
      <c r="I10886"/>
      <c r="J10886"/>
      <c r="K10886"/>
    </row>
    <row r="10887" spans="1:11" ht="15">
      <c r="A10887"/>
      <c r="B10887"/>
      <c r="C10887"/>
      <c r="D10887"/>
      <c r="E10887"/>
      <c r="F10887"/>
      <c r="G10887"/>
      <c r="H10887"/>
      <c r="I10887"/>
      <c r="J10887"/>
      <c r="K10887"/>
    </row>
    <row r="10888" spans="1:11" ht="15">
      <c r="A10888"/>
      <c r="B10888"/>
      <c r="C10888"/>
      <c r="D10888"/>
      <c r="E10888"/>
      <c r="F10888"/>
      <c r="G10888"/>
      <c r="H10888"/>
      <c r="I10888"/>
      <c r="J10888"/>
      <c r="K10888"/>
    </row>
    <row r="10889" spans="1:11" ht="15">
      <c r="A10889"/>
      <c r="B10889"/>
      <c r="C10889"/>
      <c r="D10889"/>
      <c r="E10889"/>
      <c r="F10889"/>
      <c r="G10889"/>
      <c r="H10889"/>
      <c r="I10889"/>
      <c r="J10889"/>
      <c r="K10889"/>
    </row>
    <row r="10890" spans="1:11" ht="15">
      <c r="A10890"/>
      <c r="B10890"/>
      <c r="C10890"/>
      <c r="D10890"/>
      <c r="E10890"/>
      <c r="F10890"/>
      <c r="G10890"/>
      <c r="H10890"/>
      <c r="I10890"/>
      <c r="J10890"/>
      <c r="K10890"/>
    </row>
    <row r="10891" spans="1:11" ht="15">
      <c r="A10891"/>
      <c r="B10891"/>
      <c r="C10891"/>
      <c r="D10891"/>
      <c r="E10891"/>
      <c r="F10891"/>
      <c r="G10891"/>
      <c r="H10891"/>
      <c r="I10891"/>
      <c r="J10891"/>
      <c r="K10891"/>
    </row>
    <row r="10892" spans="1:11" ht="15">
      <c r="A10892"/>
      <c r="B10892"/>
      <c r="C10892"/>
      <c r="D10892"/>
      <c r="E10892"/>
      <c r="F10892"/>
      <c r="G10892"/>
      <c r="H10892"/>
      <c r="I10892"/>
      <c r="J10892"/>
      <c r="K10892"/>
    </row>
    <row r="10893" spans="1:11" ht="15">
      <c r="A10893"/>
      <c r="B10893"/>
      <c r="C10893"/>
      <c r="D10893"/>
      <c r="E10893"/>
      <c r="F10893"/>
      <c r="G10893"/>
      <c r="H10893"/>
      <c r="I10893"/>
      <c r="J10893"/>
      <c r="K10893"/>
    </row>
    <row r="10894" spans="1:11" ht="15">
      <c r="A10894"/>
      <c r="B10894"/>
      <c r="C10894"/>
      <c r="D10894"/>
      <c r="E10894"/>
      <c r="F10894"/>
      <c r="G10894"/>
      <c r="H10894"/>
      <c r="I10894"/>
      <c r="J10894"/>
      <c r="K10894"/>
    </row>
    <row r="10895" spans="1:11" ht="15">
      <c r="A10895"/>
      <c r="B10895"/>
      <c r="C10895"/>
      <c r="D10895"/>
      <c r="E10895"/>
      <c r="F10895"/>
      <c r="G10895"/>
      <c r="H10895"/>
      <c r="I10895"/>
      <c r="J10895"/>
      <c r="K10895"/>
    </row>
    <row r="10896" spans="1:11" ht="15">
      <c r="A10896"/>
      <c r="B10896"/>
      <c r="C10896"/>
      <c r="D10896"/>
      <c r="E10896"/>
      <c r="F10896"/>
      <c r="G10896"/>
      <c r="H10896"/>
      <c r="I10896"/>
      <c r="J10896"/>
      <c r="K10896"/>
    </row>
    <row r="10897" spans="1:11" ht="15">
      <c r="A10897"/>
      <c r="B10897"/>
      <c r="C10897"/>
      <c r="D10897"/>
      <c r="E10897"/>
      <c r="F10897"/>
      <c r="G10897"/>
      <c r="H10897"/>
      <c r="I10897"/>
      <c r="J10897"/>
      <c r="K10897"/>
    </row>
    <row r="10898" spans="1:11" ht="15">
      <c r="A10898"/>
      <c r="B10898"/>
      <c r="C10898"/>
      <c r="D10898"/>
      <c r="E10898"/>
      <c r="F10898"/>
      <c r="G10898"/>
      <c r="H10898"/>
      <c r="I10898"/>
      <c r="J10898"/>
      <c r="K10898"/>
    </row>
    <row r="10899" spans="1:11" ht="15">
      <c r="A10899"/>
      <c r="B10899"/>
      <c r="C10899"/>
      <c r="D10899"/>
      <c r="E10899"/>
      <c r="F10899"/>
      <c r="G10899"/>
      <c r="H10899"/>
      <c r="I10899"/>
      <c r="J10899"/>
      <c r="K10899"/>
    </row>
    <row r="10900" spans="1:11" ht="15">
      <c r="A10900"/>
      <c r="B10900"/>
      <c r="C10900"/>
      <c r="D10900"/>
      <c r="E10900"/>
      <c r="F10900"/>
      <c r="G10900"/>
      <c r="H10900"/>
      <c r="I10900"/>
      <c r="J10900"/>
      <c r="K10900"/>
    </row>
    <row r="10901" spans="1:11" ht="15">
      <c r="A10901"/>
      <c r="B10901"/>
      <c r="C10901"/>
      <c r="D10901"/>
      <c r="E10901"/>
      <c r="F10901"/>
      <c r="G10901"/>
      <c r="H10901"/>
      <c r="I10901"/>
      <c r="J10901"/>
      <c r="K10901"/>
    </row>
    <row r="10902" spans="1:11" ht="15">
      <c r="A10902"/>
      <c r="B10902"/>
      <c r="C10902"/>
      <c r="D10902"/>
      <c r="E10902"/>
      <c r="F10902"/>
      <c r="G10902"/>
      <c r="H10902"/>
      <c r="I10902"/>
      <c r="J10902"/>
      <c r="K10902"/>
    </row>
    <row r="10903" spans="1:11" ht="15">
      <c r="A10903"/>
      <c r="B10903"/>
      <c r="C10903"/>
      <c r="D10903"/>
      <c r="E10903"/>
      <c r="F10903"/>
      <c r="G10903"/>
      <c r="H10903"/>
      <c r="I10903"/>
      <c r="J10903"/>
      <c r="K10903"/>
    </row>
    <row r="10904" spans="1:11" ht="15">
      <c r="A10904"/>
      <c r="B10904"/>
      <c r="C10904"/>
      <c r="D10904"/>
      <c r="E10904"/>
      <c r="F10904"/>
      <c r="G10904"/>
      <c r="H10904"/>
      <c r="I10904"/>
      <c r="J10904"/>
      <c r="K10904"/>
    </row>
    <row r="10905" spans="1:11" ht="15">
      <c r="A10905"/>
      <c r="B10905"/>
      <c r="C10905"/>
      <c r="D10905"/>
      <c r="E10905"/>
      <c r="F10905"/>
      <c r="G10905"/>
      <c r="H10905"/>
      <c r="I10905"/>
      <c r="J10905"/>
      <c r="K10905"/>
    </row>
    <row r="10906" spans="1:11" ht="15">
      <c r="A10906"/>
      <c r="B10906"/>
      <c r="C10906"/>
      <c r="D10906"/>
      <c r="E10906"/>
      <c r="F10906"/>
      <c r="G10906"/>
      <c r="H10906"/>
      <c r="I10906"/>
      <c r="J10906"/>
      <c r="K10906"/>
    </row>
    <row r="10907" spans="1:11" ht="15">
      <c r="A10907"/>
      <c r="B10907"/>
      <c r="C10907"/>
      <c r="D10907"/>
      <c r="E10907"/>
      <c r="F10907"/>
      <c r="G10907"/>
      <c r="H10907"/>
      <c r="I10907"/>
      <c r="J10907"/>
      <c r="K10907"/>
    </row>
    <row r="10908" spans="1:11" ht="15">
      <c r="A10908"/>
      <c r="B10908"/>
      <c r="C10908"/>
      <c r="D10908"/>
      <c r="E10908"/>
      <c r="F10908"/>
      <c r="G10908"/>
      <c r="H10908"/>
      <c r="I10908"/>
      <c r="J10908"/>
      <c r="K10908"/>
    </row>
    <row r="10909" spans="1:11" ht="15">
      <c r="A10909"/>
      <c r="B10909"/>
      <c r="C10909"/>
      <c r="D10909"/>
      <c r="E10909"/>
      <c r="F10909"/>
      <c r="G10909"/>
      <c r="H10909"/>
      <c r="I10909"/>
      <c r="J10909"/>
      <c r="K10909"/>
    </row>
    <row r="10910" spans="1:11" ht="15">
      <c r="A10910"/>
      <c r="B10910"/>
      <c r="C10910"/>
      <c r="D10910"/>
      <c r="E10910"/>
      <c r="F10910"/>
      <c r="G10910"/>
      <c r="H10910"/>
      <c r="I10910"/>
      <c r="J10910"/>
      <c r="K10910"/>
    </row>
    <row r="10911" spans="1:11" ht="15">
      <c r="A10911"/>
      <c r="B10911"/>
      <c r="C10911"/>
      <c r="D10911"/>
      <c r="E10911"/>
      <c r="F10911"/>
      <c r="G10911"/>
      <c r="H10911"/>
      <c r="I10911"/>
      <c r="J10911"/>
      <c r="K10911"/>
    </row>
    <row r="10912" spans="1:11" ht="15">
      <c r="A10912"/>
      <c r="B10912"/>
      <c r="C10912"/>
      <c r="D10912"/>
      <c r="E10912"/>
      <c r="F10912"/>
      <c r="G10912"/>
      <c r="H10912"/>
      <c r="I10912"/>
      <c r="J10912"/>
      <c r="K10912"/>
    </row>
    <row r="10913" spans="1:11" ht="15">
      <c r="A10913"/>
      <c r="B10913"/>
      <c r="C10913"/>
      <c r="D10913"/>
      <c r="E10913"/>
      <c r="F10913"/>
      <c r="G10913"/>
      <c r="H10913"/>
      <c r="I10913"/>
      <c r="J10913"/>
      <c r="K10913"/>
    </row>
    <row r="10914" spans="1:11" ht="15">
      <c r="A10914"/>
      <c r="B10914"/>
      <c r="C10914"/>
      <c r="D10914"/>
      <c r="E10914"/>
      <c r="F10914"/>
      <c r="G10914"/>
      <c r="H10914"/>
      <c r="I10914"/>
      <c r="J10914"/>
      <c r="K10914"/>
    </row>
    <row r="10915" spans="1:11" ht="15">
      <c r="A10915"/>
      <c r="B10915"/>
      <c r="C10915"/>
      <c r="D10915"/>
      <c r="E10915"/>
      <c r="F10915"/>
      <c r="G10915"/>
      <c r="H10915"/>
      <c r="I10915"/>
      <c r="J10915"/>
      <c r="K10915"/>
    </row>
    <row r="10916" spans="1:11" ht="15">
      <c r="A10916"/>
      <c r="B10916"/>
      <c r="C10916"/>
      <c r="D10916"/>
      <c r="E10916"/>
      <c r="F10916"/>
      <c r="G10916"/>
      <c r="H10916"/>
      <c r="I10916"/>
      <c r="J10916"/>
      <c r="K10916"/>
    </row>
    <row r="10917" spans="1:11" ht="15">
      <c r="A10917"/>
      <c r="B10917"/>
      <c r="C10917"/>
      <c r="D10917"/>
      <c r="E10917"/>
      <c r="F10917"/>
      <c r="G10917"/>
      <c r="H10917"/>
      <c r="I10917"/>
      <c r="J10917"/>
      <c r="K10917"/>
    </row>
    <row r="10918" spans="1:11" ht="15">
      <c r="A10918"/>
      <c r="B10918"/>
      <c r="C10918"/>
      <c r="D10918"/>
      <c r="E10918"/>
      <c r="F10918"/>
      <c r="G10918"/>
      <c r="H10918"/>
      <c r="I10918"/>
      <c r="J10918"/>
      <c r="K10918"/>
    </row>
    <row r="10919" spans="1:11" ht="15">
      <c r="A10919"/>
      <c r="B10919"/>
      <c r="C10919"/>
      <c r="D10919"/>
      <c r="E10919"/>
      <c r="F10919"/>
      <c r="G10919"/>
      <c r="H10919"/>
      <c r="I10919"/>
      <c r="J10919"/>
      <c r="K10919"/>
    </row>
    <row r="10920" spans="1:11" ht="15">
      <c r="A10920"/>
      <c r="B10920"/>
      <c r="C10920"/>
      <c r="D10920"/>
      <c r="E10920"/>
      <c r="F10920"/>
      <c r="G10920"/>
      <c r="H10920"/>
      <c r="I10920"/>
      <c r="J10920"/>
      <c r="K10920"/>
    </row>
    <row r="10921" spans="1:11" ht="15">
      <c r="A10921"/>
      <c r="B10921"/>
      <c r="C10921"/>
      <c r="D10921"/>
      <c r="E10921"/>
      <c r="F10921"/>
      <c r="G10921"/>
      <c r="H10921"/>
      <c r="I10921"/>
      <c r="J10921"/>
      <c r="K10921"/>
    </row>
    <row r="10922" spans="1:11" ht="15">
      <c r="A10922"/>
      <c r="B10922"/>
      <c r="C10922"/>
      <c r="D10922"/>
      <c r="E10922"/>
      <c r="F10922"/>
      <c r="G10922"/>
      <c r="H10922"/>
      <c r="I10922"/>
      <c r="J10922"/>
      <c r="K10922"/>
    </row>
    <row r="10923" spans="1:11" ht="15">
      <c r="A10923"/>
      <c r="B10923"/>
      <c r="C10923"/>
      <c r="D10923"/>
      <c r="E10923"/>
      <c r="F10923"/>
      <c r="G10923"/>
      <c r="H10923"/>
      <c r="I10923"/>
      <c r="J10923"/>
      <c r="K10923"/>
    </row>
    <row r="10924" spans="1:11" ht="15">
      <c r="A10924"/>
      <c r="B10924"/>
      <c r="C10924"/>
      <c r="D10924"/>
      <c r="E10924"/>
      <c r="F10924"/>
      <c r="G10924"/>
      <c r="H10924"/>
      <c r="I10924"/>
      <c r="J10924"/>
      <c r="K10924"/>
    </row>
    <row r="10925" spans="1:11" ht="15">
      <c r="A10925"/>
      <c r="B10925"/>
      <c r="C10925"/>
      <c r="D10925"/>
      <c r="E10925"/>
      <c r="F10925"/>
      <c r="G10925"/>
      <c r="H10925"/>
      <c r="I10925"/>
      <c r="J10925"/>
      <c r="K10925"/>
    </row>
    <row r="10926" spans="1:11" ht="15">
      <c r="A10926"/>
      <c r="B10926"/>
      <c r="C10926"/>
      <c r="D10926"/>
      <c r="E10926"/>
      <c r="F10926"/>
      <c r="G10926"/>
      <c r="H10926"/>
      <c r="I10926"/>
      <c r="J10926"/>
      <c r="K10926"/>
    </row>
    <row r="10927" spans="1:11" ht="15">
      <c r="A10927"/>
      <c r="B10927"/>
      <c r="C10927"/>
      <c r="D10927"/>
      <c r="E10927"/>
      <c r="F10927"/>
      <c r="G10927"/>
      <c r="H10927"/>
      <c r="I10927"/>
      <c r="J10927"/>
      <c r="K10927"/>
    </row>
    <row r="10928" spans="1:11" ht="15">
      <c r="A10928"/>
      <c r="B10928"/>
      <c r="C10928"/>
      <c r="D10928"/>
      <c r="E10928"/>
      <c r="F10928"/>
      <c r="G10928"/>
      <c r="H10928"/>
      <c r="I10928"/>
      <c r="J10928"/>
      <c r="K10928"/>
    </row>
    <row r="10929" spans="1:11" ht="15">
      <c r="A10929"/>
      <c r="B10929"/>
      <c r="C10929"/>
      <c r="D10929"/>
      <c r="E10929"/>
      <c r="F10929"/>
      <c r="G10929"/>
      <c r="H10929"/>
      <c r="I10929"/>
      <c r="J10929"/>
      <c r="K10929"/>
    </row>
    <row r="10930" spans="1:11" ht="15">
      <c r="A10930"/>
      <c r="B10930"/>
      <c r="C10930"/>
      <c r="D10930"/>
      <c r="E10930"/>
      <c r="F10930"/>
      <c r="G10930"/>
      <c r="H10930"/>
      <c r="I10930"/>
      <c r="J10930"/>
      <c r="K10930"/>
    </row>
    <row r="10931" spans="1:11" ht="15">
      <c r="A10931"/>
      <c r="B10931"/>
      <c r="C10931"/>
      <c r="D10931"/>
      <c r="E10931"/>
      <c r="F10931"/>
      <c r="G10931"/>
      <c r="H10931"/>
      <c r="I10931"/>
      <c r="J10931"/>
      <c r="K10931"/>
    </row>
    <row r="10932" spans="1:11" ht="15">
      <c r="A10932"/>
      <c r="B10932"/>
      <c r="C10932"/>
      <c r="D10932"/>
      <c r="E10932"/>
      <c r="F10932"/>
      <c r="G10932"/>
      <c r="H10932"/>
      <c r="I10932"/>
      <c r="J10932"/>
      <c r="K10932"/>
    </row>
    <row r="10933" spans="1:11" ht="15">
      <c r="A10933"/>
      <c r="B10933"/>
      <c r="C10933"/>
      <c r="D10933"/>
      <c r="E10933"/>
      <c r="F10933"/>
      <c r="G10933"/>
      <c r="H10933"/>
      <c r="I10933"/>
      <c r="J10933"/>
      <c r="K10933"/>
    </row>
    <row r="10934" spans="1:11" ht="15">
      <c r="A10934"/>
      <c r="B10934"/>
      <c r="C10934"/>
      <c r="D10934"/>
      <c r="E10934"/>
      <c r="F10934"/>
      <c r="G10934"/>
      <c r="H10934"/>
      <c r="I10934"/>
      <c r="J10934"/>
      <c r="K10934"/>
    </row>
    <row r="10935" spans="1:11" ht="15">
      <c r="A10935"/>
      <c r="B10935"/>
      <c r="C10935"/>
      <c r="D10935"/>
      <c r="E10935"/>
      <c r="F10935"/>
      <c r="G10935"/>
      <c r="H10935"/>
      <c r="I10935"/>
      <c r="J10935"/>
      <c r="K10935"/>
    </row>
    <row r="10936" spans="1:11" ht="15">
      <c r="A10936"/>
      <c r="B10936"/>
      <c r="C10936"/>
      <c r="D10936"/>
      <c r="E10936"/>
      <c r="F10936"/>
      <c r="G10936"/>
      <c r="H10936"/>
      <c r="I10936"/>
      <c r="J10936"/>
      <c r="K10936"/>
    </row>
    <row r="10937" spans="1:11" ht="15">
      <c r="A10937"/>
      <c r="B10937"/>
      <c r="C10937"/>
      <c r="D10937"/>
      <c r="E10937"/>
      <c r="F10937"/>
      <c r="G10937"/>
      <c r="H10937"/>
      <c r="I10937"/>
      <c r="J10937"/>
      <c r="K10937"/>
    </row>
    <row r="10938" spans="1:11" ht="15">
      <c r="A10938"/>
      <c r="B10938"/>
      <c r="C10938"/>
      <c r="D10938"/>
      <c r="E10938"/>
      <c r="F10938"/>
      <c r="G10938"/>
      <c r="H10938"/>
      <c r="I10938"/>
      <c r="J10938"/>
      <c r="K10938"/>
    </row>
    <row r="10939" spans="1:11" ht="15">
      <c r="A10939"/>
      <c r="B10939"/>
      <c r="C10939"/>
      <c r="D10939"/>
      <c r="E10939"/>
      <c r="F10939"/>
      <c r="G10939"/>
      <c r="H10939"/>
      <c r="I10939"/>
      <c r="J10939"/>
      <c r="K10939"/>
    </row>
    <row r="10940" spans="1:11" ht="15">
      <c r="A10940"/>
      <c r="B10940"/>
      <c r="C10940"/>
      <c r="D10940"/>
      <c r="E10940"/>
      <c r="F10940"/>
      <c r="G10940"/>
      <c r="H10940"/>
      <c r="I10940"/>
      <c r="J10940"/>
      <c r="K10940"/>
    </row>
    <row r="10941" spans="1:11" ht="15">
      <c r="A10941"/>
      <c r="B10941"/>
      <c r="C10941"/>
      <c r="D10941"/>
      <c r="E10941"/>
      <c r="F10941"/>
      <c r="G10941"/>
      <c r="H10941"/>
      <c r="I10941"/>
      <c r="J10941"/>
      <c r="K10941"/>
    </row>
    <row r="10942" spans="1:11" ht="15">
      <c r="A10942"/>
      <c r="B10942"/>
      <c r="C10942"/>
      <c r="D10942"/>
      <c r="E10942"/>
      <c r="F10942"/>
      <c r="G10942"/>
      <c r="H10942"/>
      <c r="I10942"/>
      <c r="J10942"/>
      <c r="K10942"/>
    </row>
    <row r="10943" spans="1:11" ht="15">
      <c r="A10943"/>
      <c r="B10943"/>
      <c r="C10943"/>
      <c r="D10943"/>
      <c r="E10943"/>
      <c r="F10943"/>
      <c r="G10943"/>
      <c r="H10943"/>
      <c r="I10943"/>
      <c r="J10943"/>
      <c r="K10943"/>
    </row>
    <row r="10944" spans="1:11" ht="15">
      <c r="A10944"/>
      <c r="B10944"/>
      <c r="C10944"/>
      <c r="D10944"/>
      <c r="E10944"/>
      <c r="F10944"/>
      <c r="G10944"/>
      <c r="H10944"/>
      <c r="I10944"/>
      <c r="J10944"/>
      <c r="K10944"/>
    </row>
    <row r="10945" spans="1:11" ht="15">
      <c r="A10945"/>
      <c r="B10945"/>
      <c r="C10945"/>
      <c r="D10945"/>
      <c r="E10945"/>
      <c r="F10945"/>
      <c r="G10945"/>
      <c r="H10945"/>
      <c r="I10945"/>
      <c r="J10945"/>
      <c r="K10945"/>
    </row>
    <row r="10946" spans="1:11" ht="15">
      <c r="A10946"/>
      <c r="B10946"/>
      <c r="C10946"/>
      <c r="D10946"/>
      <c r="E10946"/>
      <c r="F10946"/>
      <c r="G10946"/>
      <c r="H10946"/>
      <c r="I10946"/>
      <c r="J10946"/>
      <c r="K10946"/>
    </row>
    <row r="10947" spans="1:11" ht="15">
      <c r="A10947"/>
      <c r="B10947"/>
      <c r="C10947"/>
      <c r="D10947"/>
      <c r="E10947"/>
      <c r="F10947"/>
      <c r="G10947"/>
      <c r="H10947"/>
      <c r="I10947"/>
      <c r="J10947"/>
      <c r="K10947"/>
    </row>
    <row r="10948" spans="1:11" ht="15">
      <c r="A10948"/>
      <c r="B10948"/>
      <c r="C10948"/>
      <c r="D10948"/>
      <c r="E10948"/>
      <c r="F10948"/>
      <c r="G10948"/>
      <c r="H10948"/>
      <c r="I10948"/>
      <c r="J10948"/>
      <c r="K10948"/>
    </row>
    <row r="10949" spans="1:11" ht="15">
      <c r="A10949"/>
      <c r="B10949"/>
      <c r="C10949"/>
      <c r="D10949"/>
      <c r="E10949"/>
      <c r="F10949"/>
      <c r="G10949"/>
      <c r="H10949"/>
      <c r="I10949"/>
      <c r="J10949"/>
      <c r="K10949"/>
    </row>
    <row r="10950" spans="1:11" ht="15">
      <c r="A10950"/>
      <c r="B10950"/>
      <c r="C10950"/>
      <c r="D10950"/>
      <c r="E10950"/>
      <c r="F10950"/>
      <c r="G10950"/>
      <c r="H10950"/>
      <c r="I10950"/>
      <c r="J10950"/>
      <c r="K10950"/>
    </row>
    <row r="10951" spans="1:11" ht="15">
      <c r="A10951"/>
      <c r="B10951"/>
      <c r="C10951"/>
      <c r="D10951"/>
      <c r="E10951"/>
      <c r="F10951"/>
      <c r="G10951"/>
      <c r="H10951"/>
      <c r="I10951"/>
      <c r="J10951"/>
      <c r="K10951"/>
    </row>
    <row r="10952" spans="1:11" ht="15">
      <c r="A10952"/>
      <c r="B10952"/>
      <c r="C10952"/>
      <c r="D10952"/>
      <c r="E10952"/>
      <c r="F10952"/>
      <c r="G10952"/>
      <c r="H10952"/>
      <c r="I10952"/>
      <c r="J10952"/>
      <c r="K10952"/>
    </row>
    <row r="10953" spans="1:11" ht="15">
      <c r="A10953"/>
      <c r="B10953"/>
      <c r="C10953"/>
      <c r="D10953"/>
      <c r="E10953"/>
      <c r="F10953"/>
      <c r="G10953"/>
      <c r="H10953"/>
      <c r="I10953"/>
      <c r="J10953"/>
      <c r="K10953"/>
    </row>
    <row r="10954" spans="1:11" ht="15">
      <c r="A10954"/>
      <c r="B10954"/>
      <c r="C10954"/>
      <c r="D10954"/>
      <c r="E10954"/>
      <c r="F10954"/>
      <c r="G10954"/>
      <c r="H10954"/>
      <c r="I10954"/>
      <c r="J10954"/>
      <c r="K10954"/>
    </row>
    <row r="10955" spans="1:11" ht="15">
      <c r="A10955"/>
      <c r="B10955"/>
      <c r="C10955"/>
      <c r="D10955"/>
      <c r="E10955"/>
      <c r="F10955"/>
      <c r="G10955"/>
      <c r="H10955"/>
      <c r="I10955"/>
      <c r="J10955"/>
      <c r="K10955"/>
    </row>
    <row r="10956" spans="1:11" ht="15">
      <c r="A10956"/>
      <c r="B10956"/>
      <c r="C10956"/>
      <c r="D10956"/>
      <c r="E10956"/>
      <c r="F10956"/>
      <c r="G10956"/>
      <c r="H10956"/>
      <c r="I10956"/>
      <c r="J10956"/>
      <c r="K10956"/>
    </row>
    <row r="10957" spans="1:11" ht="15">
      <c r="A10957"/>
      <c r="B10957"/>
      <c r="C10957"/>
      <c r="D10957"/>
      <c r="E10957"/>
      <c r="F10957"/>
      <c r="G10957"/>
      <c r="H10957"/>
      <c r="I10957"/>
      <c r="J10957"/>
      <c r="K10957"/>
    </row>
    <row r="10958" spans="1:11" ht="15">
      <c r="A10958"/>
      <c r="B10958"/>
      <c r="C10958"/>
      <c r="D10958"/>
      <c r="E10958"/>
      <c r="F10958"/>
      <c r="G10958"/>
      <c r="H10958"/>
      <c r="I10958"/>
      <c r="J10958"/>
      <c r="K10958"/>
    </row>
    <row r="10959" spans="1:11" ht="15">
      <c r="A10959"/>
      <c r="B10959"/>
      <c r="C10959"/>
      <c r="D10959"/>
      <c r="E10959"/>
      <c r="F10959"/>
      <c r="G10959"/>
      <c r="H10959"/>
      <c r="I10959"/>
      <c r="J10959"/>
      <c r="K10959"/>
    </row>
    <row r="10960" spans="1:11" ht="15">
      <c r="A10960"/>
      <c r="B10960"/>
      <c r="C10960"/>
      <c r="D10960"/>
      <c r="E10960"/>
      <c r="F10960"/>
      <c r="G10960"/>
      <c r="H10960"/>
      <c r="I10960"/>
      <c r="J10960"/>
      <c r="K10960"/>
    </row>
    <row r="10961" spans="1:11" ht="15">
      <c r="A10961"/>
      <c r="B10961"/>
      <c r="C10961"/>
      <c r="D10961"/>
      <c r="E10961"/>
      <c r="F10961"/>
      <c r="G10961"/>
      <c r="H10961"/>
      <c r="I10961"/>
      <c r="J10961"/>
      <c r="K10961"/>
    </row>
    <row r="10962" spans="1:11" ht="15">
      <c r="A10962"/>
      <c r="B10962"/>
      <c r="C10962"/>
      <c r="D10962"/>
      <c r="E10962"/>
      <c r="F10962"/>
      <c r="G10962"/>
      <c r="H10962"/>
      <c r="I10962"/>
      <c r="J10962"/>
      <c r="K10962"/>
    </row>
    <row r="10963" spans="1:11" ht="15">
      <c r="A10963"/>
      <c r="B10963"/>
      <c r="C10963"/>
      <c r="D10963"/>
      <c r="E10963"/>
      <c r="F10963"/>
      <c r="G10963"/>
      <c r="H10963"/>
      <c r="I10963"/>
      <c r="J10963"/>
      <c r="K10963"/>
    </row>
    <row r="10964" spans="1:11" ht="15">
      <c r="A10964"/>
      <c r="B10964"/>
      <c r="C10964"/>
      <c r="D10964"/>
      <c r="E10964"/>
      <c r="F10964"/>
      <c r="G10964"/>
      <c r="H10964"/>
      <c r="I10964"/>
      <c r="J10964"/>
      <c r="K10964"/>
    </row>
    <row r="10965" spans="1:11" ht="15">
      <c r="A10965"/>
      <c r="B10965"/>
      <c r="C10965"/>
      <c r="D10965"/>
      <c r="E10965"/>
      <c r="F10965"/>
      <c r="G10965"/>
      <c r="H10965"/>
      <c r="I10965"/>
      <c r="J10965"/>
      <c r="K10965"/>
    </row>
    <row r="10966" spans="1:11" ht="15">
      <c r="A10966"/>
      <c r="B10966"/>
      <c r="C10966"/>
      <c r="D10966"/>
      <c r="E10966"/>
      <c r="F10966"/>
      <c r="G10966"/>
      <c r="H10966"/>
      <c r="I10966"/>
      <c r="J10966"/>
      <c r="K10966"/>
    </row>
    <row r="10967" spans="1:11" ht="15">
      <c r="A10967"/>
      <c r="B10967"/>
      <c r="C10967"/>
      <c r="D10967"/>
      <c r="E10967"/>
      <c r="F10967"/>
      <c r="G10967"/>
      <c r="H10967"/>
      <c r="I10967"/>
      <c r="J10967"/>
      <c r="K10967"/>
    </row>
    <row r="10968" spans="1:11" ht="15">
      <c r="A10968"/>
      <c r="B10968"/>
      <c r="C10968"/>
      <c r="D10968"/>
      <c r="E10968"/>
      <c r="F10968"/>
      <c r="G10968"/>
      <c r="H10968"/>
      <c r="I10968"/>
      <c r="J10968"/>
      <c r="K10968"/>
    </row>
    <row r="10969" spans="1:11" ht="15">
      <c r="A10969"/>
      <c r="B10969"/>
      <c r="C10969"/>
      <c r="D10969"/>
      <c r="E10969"/>
      <c r="F10969"/>
      <c r="G10969"/>
      <c r="H10969"/>
      <c r="I10969"/>
      <c r="J10969"/>
      <c r="K10969"/>
    </row>
    <row r="10970" spans="1:11" ht="15">
      <c r="A10970"/>
      <c r="B10970"/>
      <c r="C10970"/>
      <c r="D10970"/>
      <c r="E10970"/>
      <c r="F10970"/>
      <c r="G10970"/>
      <c r="H10970"/>
      <c r="I10970"/>
      <c r="J10970"/>
      <c r="K10970"/>
    </row>
    <row r="10971" spans="1:11" ht="15">
      <c r="A10971"/>
      <c r="B10971"/>
      <c r="C10971"/>
      <c r="D10971"/>
      <c r="E10971"/>
      <c r="F10971"/>
      <c r="G10971"/>
      <c r="H10971"/>
      <c r="I10971"/>
      <c r="J10971"/>
      <c r="K10971"/>
    </row>
    <row r="10972" spans="1:11" ht="15">
      <c r="A10972"/>
      <c r="B10972"/>
      <c r="C10972"/>
      <c r="D10972"/>
      <c r="E10972"/>
      <c r="F10972"/>
      <c r="G10972"/>
      <c r="H10972"/>
      <c r="I10972"/>
      <c r="J10972"/>
      <c r="K10972"/>
    </row>
    <row r="10973" spans="1:11" ht="15">
      <c r="A10973"/>
      <c r="B10973"/>
      <c r="C10973"/>
      <c r="D10973"/>
      <c r="E10973"/>
      <c r="F10973"/>
      <c r="G10973"/>
      <c r="H10973"/>
      <c r="I10973"/>
      <c r="J10973"/>
      <c r="K10973"/>
    </row>
    <row r="10974" spans="1:11" ht="15">
      <c r="A10974"/>
      <c r="B10974"/>
      <c r="C10974"/>
      <c r="D10974"/>
      <c r="E10974"/>
      <c r="F10974"/>
      <c r="G10974"/>
      <c r="H10974"/>
      <c r="I10974"/>
      <c r="J10974"/>
      <c r="K10974"/>
    </row>
    <row r="10975" spans="1:11" ht="15">
      <c r="A10975"/>
      <c r="B10975"/>
      <c r="C10975"/>
      <c r="D10975"/>
      <c r="E10975"/>
      <c r="F10975"/>
      <c r="G10975"/>
      <c r="H10975"/>
      <c r="I10975"/>
      <c r="J10975"/>
      <c r="K10975"/>
    </row>
    <row r="10976" spans="1:11" ht="15">
      <c r="A10976"/>
      <c r="B10976"/>
      <c r="C10976"/>
      <c r="D10976"/>
      <c r="E10976"/>
      <c r="F10976"/>
      <c r="G10976"/>
      <c r="H10976"/>
      <c r="I10976"/>
      <c r="J10976"/>
      <c r="K10976"/>
    </row>
    <row r="10977" spans="1:11" ht="15">
      <c r="A10977"/>
      <c r="B10977"/>
      <c r="C10977"/>
      <c r="D10977"/>
      <c r="E10977"/>
      <c r="F10977"/>
      <c r="G10977"/>
      <c r="H10977"/>
      <c r="I10977"/>
      <c r="J10977"/>
      <c r="K10977"/>
    </row>
    <row r="10978" spans="1:11" ht="15">
      <c r="A10978"/>
      <c r="B10978"/>
      <c r="C10978"/>
      <c r="D10978"/>
      <c r="E10978"/>
      <c r="F10978"/>
      <c r="G10978"/>
      <c r="H10978"/>
      <c r="I10978"/>
      <c r="J10978"/>
      <c r="K10978"/>
    </row>
    <row r="10979" spans="1:11" ht="15">
      <c r="A10979"/>
      <c r="B10979"/>
      <c r="C10979"/>
      <c r="D10979"/>
      <c r="E10979"/>
      <c r="F10979"/>
      <c r="G10979"/>
      <c r="H10979"/>
      <c r="I10979"/>
      <c r="J10979"/>
      <c r="K10979"/>
    </row>
    <row r="10980" spans="1:11" ht="15">
      <c r="A10980"/>
      <c r="B10980"/>
      <c r="C10980"/>
      <c r="D10980"/>
      <c r="E10980"/>
      <c r="F10980"/>
      <c r="G10980"/>
      <c r="H10980"/>
      <c r="I10980"/>
      <c r="J10980"/>
      <c r="K10980"/>
    </row>
    <row r="10981" spans="1:11" ht="15">
      <c r="A10981"/>
      <c r="B10981"/>
      <c r="C10981"/>
      <c r="D10981"/>
      <c r="E10981"/>
      <c r="F10981"/>
      <c r="G10981"/>
      <c r="H10981"/>
      <c r="I10981"/>
      <c r="J10981"/>
      <c r="K10981"/>
    </row>
    <row r="10982" spans="1:11" ht="15">
      <c r="A10982"/>
      <c r="B10982"/>
      <c r="C10982"/>
      <c r="D10982"/>
      <c r="E10982"/>
      <c r="F10982"/>
      <c r="G10982"/>
      <c r="H10982"/>
      <c r="I10982"/>
      <c r="J10982"/>
      <c r="K10982"/>
    </row>
    <row r="10983" spans="1:11" ht="15">
      <c r="A10983"/>
      <c r="B10983"/>
      <c r="C10983"/>
      <c r="D10983"/>
      <c r="E10983"/>
      <c r="F10983"/>
      <c r="G10983"/>
      <c r="H10983"/>
      <c r="I10983"/>
      <c r="J10983"/>
      <c r="K10983"/>
    </row>
    <row r="10984" spans="1:11" ht="15">
      <c r="A10984"/>
      <c r="B10984"/>
      <c r="C10984"/>
      <c r="D10984"/>
      <c r="E10984"/>
      <c r="F10984"/>
      <c r="G10984"/>
      <c r="H10984"/>
      <c r="I10984"/>
      <c r="J10984"/>
      <c r="K10984"/>
    </row>
    <row r="10985" spans="1:11" ht="15">
      <c r="A10985"/>
      <c r="B10985"/>
      <c r="C10985"/>
      <c r="D10985"/>
      <c r="E10985"/>
      <c r="F10985"/>
      <c r="G10985"/>
      <c r="H10985"/>
      <c r="I10985"/>
      <c r="J10985"/>
      <c r="K10985"/>
    </row>
    <row r="10986" spans="1:11" ht="15">
      <c r="A10986"/>
      <c r="B10986"/>
      <c r="C10986"/>
      <c r="D10986"/>
      <c r="E10986"/>
      <c r="F10986"/>
      <c r="G10986"/>
      <c r="H10986"/>
      <c r="I10986"/>
      <c r="J10986"/>
      <c r="K10986"/>
    </row>
    <row r="10987" spans="1:11" ht="15">
      <c r="A10987"/>
      <c r="B10987"/>
      <c r="C10987"/>
      <c r="D10987"/>
      <c r="E10987"/>
      <c r="F10987"/>
      <c r="G10987"/>
      <c r="H10987"/>
      <c r="I10987"/>
      <c r="J10987"/>
      <c r="K10987"/>
    </row>
    <row r="10988" spans="1:11" ht="15">
      <c r="A10988"/>
      <c r="B10988"/>
      <c r="C10988"/>
      <c r="D10988"/>
      <c r="E10988"/>
      <c r="F10988"/>
      <c r="G10988"/>
      <c r="H10988"/>
      <c r="I10988"/>
      <c r="J10988"/>
      <c r="K10988"/>
    </row>
    <row r="10989" spans="1:11" ht="15">
      <c r="A10989"/>
      <c r="B10989"/>
      <c r="C10989"/>
      <c r="D10989"/>
      <c r="E10989"/>
      <c r="F10989"/>
      <c r="G10989"/>
      <c r="H10989"/>
      <c r="I10989"/>
      <c r="J10989"/>
      <c r="K10989"/>
    </row>
    <row r="10990" spans="1:11" ht="15">
      <c r="A10990"/>
      <c r="B10990"/>
      <c r="C10990"/>
      <c r="D10990"/>
      <c r="E10990"/>
      <c r="F10990"/>
      <c r="G10990"/>
      <c r="H10990"/>
      <c r="I10990"/>
      <c r="J10990"/>
      <c r="K10990"/>
    </row>
    <row r="10991" spans="1:11" ht="15">
      <c r="A10991"/>
      <c r="B10991"/>
      <c r="C10991"/>
      <c r="D10991"/>
      <c r="E10991"/>
      <c r="F10991"/>
      <c r="G10991"/>
      <c r="H10991"/>
      <c r="I10991"/>
      <c r="J10991"/>
      <c r="K10991"/>
    </row>
    <row r="10992" spans="1:11" ht="15">
      <c r="A10992"/>
      <c r="B10992"/>
      <c r="C10992"/>
      <c r="D10992"/>
      <c r="E10992"/>
      <c r="F10992"/>
      <c r="G10992"/>
      <c r="H10992"/>
      <c r="I10992"/>
      <c r="J10992"/>
      <c r="K10992"/>
    </row>
    <row r="10993" spans="1:11" ht="15">
      <c r="A10993"/>
      <c r="B10993"/>
      <c r="C10993"/>
      <c r="D10993"/>
      <c r="E10993"/>
      <c r="F10993"/>
      <c r="G10993"/>
      <c r="H10993"/>
      <c r="I10993"/>
      <c r="J10993"/>
      <c r="K10993"/>
    </row>
    <row r="10994" spans="1:11" ht="15">
      <c r="A10994"/>
      <c r="B10994"/>
      <c r="C10994"/>
      <c r="D10994"/>
      <c r="E10994"/>
      <c r="F10994"/>
      <c r="G10994"/>
      <c r="H10994"/>
      <c r="I10994"/>
      <c r="J10994"/>
      <c r="K10994"/>
    </row>
    <row r="10995" spans="1:11" ht="15">
      <c r="A10995"/>
      <c r="B10995"/>
      <c r="C10995"/>
      <c r="D10995"/>
      <c r="E10995"/>
      <c r="F10995"/>
      <c r="G10995"/>
      <c r="H10995"/>
      <c r="I10995"/>
      <c r="J10995"/>
      <c r="K10995"/>
    </row>
    <row r="10996" spans="1:11" ht="15">
      <c r="A10996"/>
      <c r="B10996"/>
      <c r="C10996"/>
      <c r="D10996"/>
      <c r="E10996"/>
      <c r="F10996"/>
      <c r="G10996"/>
      <c r="H10996"/>
      <c r="I10996"/>
      <c r="J10996"/>
      <c r="K10996"/>
    </row>
    <row r="10997" spans="1:11" ht="15">
      <c r="A10997"/>
      <c r="B10997"/>
      <c r="C10997"/>
      <c r="D10997"/>
      <c r="E10997"/>
      <c r="F10997"/>
      <c r="G10997"/>
      <c r="H10997"/>
      <c r="I10997"/>
      <c r="J10997"/>
      <c r="K10997"/>
    </row>
    <row r="10998" spans="1:11" ht="15">
      <c r="A10998"/>
      <c r="B10998"/>
      <c r="C10998"/>
      <c r="D10998"/>
      <c r="E10998"/>
      <c r="F10998"/>
      <c r="G10998"/>
      <c r="H10998"/>
      <c r="I10998"/>
      <c r="J10998"/>
      <c r="K10998"/>
    </row>
    <row r="10999" spans="1:11" ht="15">
      <c r="A10999"/>
      <c r="B10999"/>
      <c r="C10999"/>
      <c r="D10999"/>
      <c r="E10999"/>
      <c r="F10999"/>
      <c r="G10999"/>
      <c r="H10999"/>
      <c r="I10999"/>
      <c r="J10999"/>
      <c r="K10999"/>
    </row>
    <row r="11000" spans="1:11" ht="15">
      <c r="A11000"/>
      <c r="B11000"/>
      <c r="C11000"/>
      <c r="D11000"/>
      <c r="E11000"/>
      <c r="F11000"/>
      <c r="G11000"/>
      <c r="H11000"/>
      <c r="I11000"/>
      <c r="J11000"/>
      <c r="K11000"/>
    </row>
    <row r="11001" spans="1:11" ht="15">
      <c r="A11001"/>
      <c r="B11001"/>
      <c r="C11001"/>
      <c r="D11001"/>
      <c r="E11001"/>
      <c r="F11001"/>
      <c r="G11001"/>
      <c r="H11001"/>
      <c r="I11001"/>
      <c r="J11001"/>
      <c r="K11001"/>
    </row>
    <row r="11002" spans="1:11" ht="15">
      <c r="A11002"/>
      <c r="B11002"/>
      <c r="C11002"/>
      <c r="D11002"/>
      <c r="E11002"/>
      <c r="F11002"/>
      <c r="G11002"/>
      <c r="H11002"/>
      <c r="I11002"/>
      <c r="J11002"/>
      <c r="K11002"/>
    </row>
    <row r="11003" spans="1:11" ht="15">
      <c r="A11003"/>
      <c r="B11003"/>
      <c r="C11003"/>
      <c r="D11003"/>
      <c r="E11003"/>
      <c r="F11003"/>
      <c r="G11003"/>
      <c r="H11003"/>
      <c r="I11003"/>
      <c r="J11003"/>
      <c r="K11003"/>
    </row>
    <row r="11004" spans="1:11" ht="15">
      <c r="A11004"/>
      <c r="B11004"/>
      <c r="C11004"/>
      <c r="D11004"/>
      <c r="E11004"/>
      <c r="F11004"/>
      <c r="G11004"/>
      <c r="H11004"/>
      <c r="I11004"/>
      <c r="J11004"/>
      <c r="K11004"/>
    </row>
    <row r="11005" spans="1:11" ht="15">
      <c r="A11005"/>
      <c r="B11005"/>
      <c r="C11005"/>
      <c r="D11005"/>
      <c r="E11005"/>
      <c r="F11005"/>
      <c r="G11005"/>
      <c r="H11005"/>
      <c r="I11005"/>
      <c r="J11005"/>
      <c r="K11005"/>
    </row>
    <row r="11006" spans="1:11" ht="15">
      <c r="A11006"/>
      <c r="B11006"/>
      <c r="C11006"/>
      <c r="D11006"/>
      <c r="E11006"/>
      <c r="F11006"/>
      <c r="G11006"/>
      <c r="H11006"/>
      <c r="I11006"/>
      <c r="J11006"/>
      <c r="K11006"/>
    </row>
    <row r="11007" spans="1:11" ht="15">
      <c r="A11007"/>
      <c r="B11007"/>
      <c r="C11007"/>
      <c r="D11007"/>
      <c r="E11007"/>
      <c r="F11007"/>
      <c r="G11007"/>
      <c r="H11007"/>
      <c r="I11007"/>
      <c r="J11007"/>
      <c r="K11007"/>
    </row>
    <row r="11008" spans="1:11" ht="15">
      <c r="A11008"/>
      <c r="B11008"/>
      <c r="C11008"/>
      <c r="D11008"/>
      <c r="E11008"/>
      <c r="F11008"/>
      <c r="G11008"/>
      <c r="H11008"/>
      <c r="I11008"/>
      <c r="J11008"/>
      <c r="K11008"/>
    </row>
    <row r="11009" spans="1:11" ht="15">
      <c r="A11009"/>
      <c r="B11009"/>
      <c r="C11009"/>
      <c r="D11009"/>
      <c r="E11009"/>
      <c r="F11009"/>
      <c r="G11009"/>
      <c r="H11009"/>
      <c r="I11009"/>
      <c r="J11009"/>
      <c r="K11009"/>
    </row>
    <row r="11010" spans="1:11" ht="15">
      <c r="A11010"/>
      <c r="B11010"/>
      <c r="C11010"/>
      <c r="D11010"/>
      <c r="E11010"/>
      <c r="F11010"/>
      <c r="G11010"/>
      <c r="H11010"/>
      <c r="I11010"/>
      <c r="J11010"/>
      <c r="K11010"/>
    </row>
    <row r="11011" spans="1:11" ht="15">
      <c r="A11011"/>
      <c r="B11011"/>
      <c r="C11011"/>
      <c r="D11011"/>
      <c r="E11011"/>
      <c r="F11011"/>
      <c r="G11011"/>
      <c r="H11011"/>
      <c r="I11011"/>
      <c r="J11011"/>
      <c r="K11011"/>
    </row>
    <row r="11012" spans="1:11" ht="15">
      <c r="A11012"/>
      <c r="B11012"/>
      <c r="C11012"/>
      <c r="D11012"/>
      <c r="E11012"/>
      <c r="F11012"/>
      <c r="G11012"/>
      <c r="H11012"/>
      <c r="I11012"/>
      <c r="J11012"/>
      <c r="K11012"/>
    </row>
    <row r="11013" spans="1:11" ht="15">
      <c r="A11013"/>
      <c r="B11013"/>
      <c r="C11013"/>
      <c r="D11013"/>
      <c r="E11013"/>
      <c r="F11013"/>
      <c r="G11013"/>
      <c r="H11013"/>
      <c r="I11013"/>
      <c r="J11013"/>
      <c r="K11013"/>
    </row>
    <row r="11014" spans="1:11" ht="15">
      <c r="A11014"/>
      <c r="B11014"/>
      <c r="C11014"/>
      <c r="D11014"/>
      <c r="E11014"/>
      <c r="F11014"/>
      <c r="G11014"/>
      <c r="H11014"/>
      <c r="I11014"/>
      <c r="J11014"/>
      <c r="K11014"/>
    </row>
    <row r="11015" spans="1:11" ht="15">
      <c r="A11015"/>
      <c r="B11015"/>
      <c r="C11015"/>
      <c r="D11015"/>
      <c r="E11015"/>
      <c r="F11015"/>
      <c r="G11015"/>
      <c r="H11015"/>
      <c r="I11015"/>
      <c r="J11015"/>
      <c r="K11015"/>
    </row>
    <row r="11016" spans="1:11" ht="15">
      <c r="A11016"/>
      <c r="B11016"/>
      <c r="C11016"/>
      <c r="D11016"/>
      <c r="E11016"/>
      <c r="F11016"/>
      <c r="G11016"/>
      <c r="H11016"/>
      <c r="I11016"/>
      <c r="J11016"/>
      <c r="K11016"/>
    </row>
    <row r="11017" spans="1:11" ht="15">
      <c r="A11017"/>
      <c r="B11017"/>
      <c r="C11017"/>
      <c r="D11017"/>
      <c r="E11017"/>
      <c r="F11017"/>
      <c r="G11017"/>
      <c r="H11017"/>
      <c r="I11017"/>
      <c r="J11017"/>
      <c r="K11017"/>
    </row>
    <row r="11018" spans="1:11" ht="15">
      <c r="A11018"/>
      <c r="B11018"/>
      <c r="C11018"/>
      <c r="D11018"/>
      <c r="E11018"/>
      <c r="F11018"/>
      <c r="G11018"/>
      <c r="H11018"/>
      <c r="I11018"/>
      <c r="J11018"/>
      <c r="K11018"/>
    </row>
    <row r="11019" spans="1:11" ht="15">
      <c r="A11019"/>
      <c r="B11019"/>
      <c r="C11019"/>
      <c r="D11019"/>
      <c r="E11019"/>
      <c r="F11019"/>
      <c r="G11019"/>
      <c r="H11019"/>
      <c r="I11019"/>
      <c r="J11019"/>
      <c r="K11019"/>
    </row>
    <row r="11020" spans="1:11" ht="15">
      <c r="A11020"/>
      <c r="B11020"/>
      <c r="C11020"/>
      <c r="D11020"/>
      <c r="E11020"/>
      <c r="F11020"/>
      <c r="G11020"/>
      <c r="H11020"/>
      <c r="I11020"/>
      <c r="J11020"/>
      <c r="K11020"/>
    </row>
    <row r="11021" spans="1:11" ht="15">
      <c r="A11021"/>
      <c r="B11021"/>
      <c r="C11021"/>
      <c r="D11021"/>
      <c r="E11021"/>
      <c r="F11021"/>
      <c r="G11021"/>
      <c r="H11021"/>
      <c r="I11021"/>
      <c r="J11021"/>
      <c r="K11021"/>
    </row>
    <row r="11022" spans="1:11" ht="15">
      <c r="A11022"/>
      <c r="B11022"/>
      <c r="C11022"/>
      <c r="D11022"/>
      <c r="E11022"/>
      <c r="F11022"/>
      <c r="G11022"/>
      <c r="H11022"/>
      <c r="I11022"/>
      <c r="J11022"/>
      <c r="K11022"/>
    </row>
    <row r="11023" spans="1:11" ht="15">
      <c r="A11023"/>
      <c r="B11023"/>
      <c r="C11023"/>
      <c r="D11023"/>
      <c r="E11023"/>
      <c r="F11023"/>
      <c r="G11023"/>
      <c r="H11023"/>
      <c r="I11023"/>
      <c r="J11023"/>
      <c r="K11023"/>
    </row>
    <row r="11024" spans="1:11" ht="15">
      <c r="A11024"/>
      <c r="B11024"/>
      <c r="C11024"/>
      <c r="D11024"/>
      <c r="E11024"/>
      <c r="F11024"/>
      <c r="G11024"/>
      <c r="H11024"/>
      <c r="I11024"/>
      <c r="J11024"/>
      <c r="K11024"/>
    </row>
    <row r="11025" spans="1:11" ht="15">
      <c r="A11025"/>
      <c r="B11025"/>
      <c r="C11025"/>
      <c r="D11025"/>
      <c r="E11025"/>
      <c r="F11025"/>
      <c r="G11025"/>
      <c r="H11025"/>
      <c r="I11025"/>
      <c r="J11025"/>
      <c r="K11025"/>
    </row>
    <row r="11026" spans="1:11" ht="15">
      <c r="A11026"/>
      <c r="B11026"/>
      <c r="C11026"/>
      <c r="D11026"/>
      <c r="E11026"/>
      <c r="F11026"/>
      <c r="G11026"/>
      <c r="H11026"/>
      <c r="I11026"/>
      <c r="J11026"/>
      <c r="K11026"/>
    </row>
    <row r="11027" spans="1:11" ht="15">
      <c r="A11027"/>
      <c r="B11027"/>
      <c r="C11027"/>
      <c r="D11027"/>
      <c r="E11027"/>
      <c r="F11027"/>
      <c r="G11027"/>
      <c r="H11027"/>
      <c r="I11027"/>
      <c r="J11027"/>
      <c r="K11027"/>
    </row>
    <row r="11028" spans="1:11" ht="15">
      <c r="A11028"/>
      <c r="B11028"/>
      <c r="C11028"/>
      <c r="D11028"/>
      <c r="E11028"/>
      <c r="F11028"/>
      <c r="G11028"/>
      <c r="H11028"/>
      <c r="I11028"/>
      <c r="J11028"/>
      <c r="K11028"/>
    </row>
    <row r="11029" spans="1:11" ht="15">
      <c r="A11029"/>
      <c r="B11029"/>
      <c r="C11029"/>
      <c r="D11029"/>
      <c r="E11029"/>
      <c r="F11029"/>
      <c r="G11029"/>
      <c r="H11029"/>
      <c r="I11029"/>
      <c r="J11029"/>
      <c r="K11029"/>
    </row>
    <row r="11030" spans="1:11" ht="15">
      <c r="A11030"/>
      <c r="B11030"/>
      <c r="C11030"/>
      <c r="D11030"/>
      <c r="E11030"/>
      <c r="F11030"/>
      <c r="G11030"/>
      <c r="H11030"/>
      <c r="I11030"/>
      <c r="J11030"/>
      <c r="K11030"/>
    </row>
    <row r="11031" spans="1:11" ht="15">
      <c r="A11031"/>
      <c r="B11031"/>
      <c r="C11031"/>
      <c r="D11031"/>
      <c r="E11031"/>
      <c r="F11031"/>
      <c r="G11031"/>
      <c r="H11031"/>
      <c r="I11031"/>
      <c r="J11031"/>
      <c r="K11031"/>
    </row>
    <row r="11032" spans="1:11" ht="15">
      <c r="A11032"/>
      <c r="B11032"/>
      <c r="C11032"/>
      <c r="D11032"/>
      <c r="E11032"/>
      <c r="F11032"/>
      <c r="G11032"/>
      <c r="H11032"/>
      <c r="I11032"/>
      <c r="J11032"/>
      <c r="K11032"/>
    </row>
    <row r="11033" spans="1:11" ht="15">
      <c r="A11033"/>
      <c r="B11033"/>
      <c r="C11033"/>
      <c r="D11033"/>
      <c r="E11033"/>
      <c r="F11033"/>
      <c r="G11033"/>
      <c r="H11033"/>
      <c r="I11033"/>
      <c r="J11033"/>
      <c r="K11033"/>
    </row>
    <row r="11034" spans="1:11" ht="15">
      <c r="A11034"/>
      <c r="B11034"/>
      <c r="C11034"/>
      <c r="D11034"/>
      <c r="E11034"/>
      <c r="F11034"/>
      <c r="G11034"/>
      <c r="H11034"/>
      <c r="I11034"/>
      <c r="J11034"/>
      <c r="K11034"/>
    </row>
    <row r="11035" spans="1:11" ht="15">
      <c r="A11035"/>
      <c r="B11035"/>
      <c r="C11035"/>
      <c r="D11035"/>
      <c r="E11035"/>
      <c r="F11035"/>
      <c r="G11035"/>
      <c r="H11035"/>
      <c r="I11035"/>
      <c r="J11035"/>
      <c r="K11035"/>
    </row>
    <row r="11036" spans="1:11" ht="15">
      <c r="A11036"/>
      <c r="B11036"/>
      <c r="C11036"/>
      <c r="D11036"/>
      <c r="E11036"/>
      <c r="F11036"/>
      <c r="G11036"/>
      <c r="H11036"/>
      <c r="I11036"/>
      <c r="J11036"/>
      <c r="K11036"/>
    </row>
    <row r="11037" spans="1:11" ht="15">
      <c r="A11037"/>
      <c r="B11037"/>
      <c r="C11037"/>
      <c r="D11037"/>
      <c r="E11037"/>
      <c r="F11037"/>
      <c r="G11037"/>
      <c r="H11037"/>
      <c r="I11037"/>
      <c r="J11037"/>
      <c r="K11037"/>
    </row>
    <row r="11038" spans="1:11" ht="15">
      <c r="A11038"/>
      <c r="B11038"/>
      <c r="C11038"/>
      <c r="D11038"/>
      <c r="E11038"/>
      <c r="F11038"/>
      <c r="G11038"/>
      <c r="H11038"/>
      <c r="I11038"/>
      <c r="J11038"/>
      <c r="K11038"/>
    </row>
    <row r="11039" spans="1:11" ht="15">
      <c r="A11039"/>
      <c r="B11039"/>
      <c r="C11039"/>
      <c r="D11039"/>
      <c r="E11039"/>
      <c r="F11039"/>
      <c r="G11039"/>
      <c r="H11039"/>
      <c r="I11039"/>
      <c r="J11039"/>
      <c r="K11039"/>
    </row>
    <row r="11040" spans="1:11" ht="15">
      <c r="A11040"/>
      <c r="B11040"/>
      <c r="C11040"/>
      <c r="D11040"/>
      <c r="E11040"/>
      <c r="F11040"/>
      <c r="G11040"/>
      <c r="H11040"/>
      <c r="I11040"/>
      <c r="J11040"/>
      <c r="K11040"/>
    </row>
    <row r="11041" spans="1:11" ht="15">
      <c r="A11041"/>
      <c r="B11041"/>
      <c r="C11041"/>
      <c r="D11041"/>
      <c r="E11041"/>
      <c r="F11041"/>
      <c r="G11041"/>
      <c r="H11041"/>
      <c r="I11041"/>
      <c r="J11041"/>
      <c r="K11041"/>
    </row>
    <row r="11042" spans="1:11" ht="15">
      <c r="A11042"/>
      <c r="B11042"/>
      <c r="C11042"/>
      <c r="D11042"/>
      <c r="E11042"/>
      <c r="F11042"/>
      <c r="G11042"/>
      <c r="H11042"/>
      <c r="I11042"/>
      <c r="J11042"/>
      <c r="K11042"/>
    </row>
    <row r="11043" spans="1:11" ht="15">
      <c r="A11043"/>
      <c r="B11043"/>
      <c r="C11043"/>
      <c r="D11043"/>
      <c r="E11043"/>
      <c r="F11043"/>
      <c r="G11043"/>
      <c r="H11043"/>
      <c r="I11043"/>
      <c r="J11043"/>
      <c r="K11043"/>
    </row>
    <row r="11044" spans="1:11" ht="15">
      <c r="A11044"/>
      <c r="B11044"/>
      <c r="C11044"/>
      <c r="D11044"/>
      <c r="E11044"/>
      <c r="F11044"/>
      <c r="G11044"/>
      <c r="H11044"/>
      <c r="I11044"/>
      <c r="J11044"/>
      <c r="K11044"/>
    </row>
    <row r="11045" spans="1:11" ht="15">
      <c r="A11045"/>
      <c r="B11045"/>
      <c r="C11045"/>
      <c r="D11045"/>
      <c r="E11045"/>
      <c r="F11045"/>
      <c r="G11045"/>
      <c r="H11045"/>
      <c r="I11045"/>
      <c r="J11045"/>
      <c r="K11045"/>
    </row>
    <row r="11046" spans="1:11" ht="15">
      <c r="A11046"/>
      <c r="B11046"/>
      <c r="C11046"/>
      <c r="D11046"/>
      <c r="E11046"/>
      <c r="F11046"/>
      <c r="G11046"/>
      <c r="H11046"/>
      <c r="I11046"/>
      <c r="J11046"/>
      <c r="K11046"/>
    </row>
    <row r="11047" spans="1:11" ht="15">
      <c r="A11047"/>
      <c r="B11047"/>
      <c r="C11047"/>
      <c r="D11047"/>
      <c r="E11047"/>
      <c r="F11047"/>
      <c r="G11047"/>
      <c r="H11047"/>
      <c r="I11047"/>
      <c r="J11047"/>
      <c r="K11047"/>
    </row>
    <row r="11048" spans="1:11" ht="15">
      <c r="A11048"/>
      <c r="B11048"/>
      <c r="C11048"/>
      <c r="D11048"/>
      <c r="E11048"/>
      <c r="F11048"/>
      <c r="G11048"/>
      <c r="H11048"/>
      <c r="I11048"/>
      <c r="J11048"/>
      <c r="K11048"/>
    </row>
    <row r="11049" spans="1:11" ht="15">
      <c r="A11049"/>
      <c r="B11049"/>
      <c r="C11049"/>
      <c r="D11049"/>
      <c r="E11049"/>
      <c r="F11049"/>
      <c r="G11049"/>
      <c r="H11049"/>
      <c r="I11049"/>
      <c r="J11049"/>
      <c r="K11049"/>
    </row>
    <row r="11050" spans="1:11" ht="15">
      <c r="A11050"/>
      <c r="B11050"/>
      <c r="C11050"/>
      <c r="D11050"/>
      <c r="E11050"/>
      <c r="F11050"/>
      <c r="G11050"/>
      <c r="H11050"/>
      <c r="I11050"/>
      <c r="J11050"/>
      <c r="K11050"/>
    </row>
    <row r="11051" spans="1:11" ht="15">
      <c r="A11051"/>
      <c r="B11051"/>
      <c r="C11051"/>
      <c r="D11051"/>
      <c r="E11051"/>
      <c r="F11051"/>
      <c r="G11051"/>
      <c r="H11051"/>
      <c r="I11051"/>
      <c r="J11051"/>
      <c r="K11051"/>
    </row>
    <row r="11052" spans="1:11" ht="15">
      <c r="A11052"/>
      <c r="B11052"/>
      <c r="C11052"/>
      <c r="D11052"/>
      <c r="E11052"/>
      <c r="F11052"/>
      <c r="G11052"/>
      <c r="H11052"/>
      <c r="I11052"/>
      <c r="J11052"/>
      <c r="K11052"/>
    </row>
    <row r="11053" spans="1:11" ht="15">
      <c r="A11053"/>
      <c r="B11053"/>
      <c r="C11053"/>
      <c r="D11053"/>
      <c r="E11053"/>
      <c r="F11053"/>
      <c r="G11053"/>
      <c r="H11053"/>
      <c r="I11053"/>
      <c r="J11053"/>
      <c r="K11053"/>
    </row>
    <row r="11054" spans="1:11" ht="15">
      <c r="A11054"/>
      <c r="B11054"/>
      <c r="C11054"/>
      <c r="D11054"/>
      <c r="E11054"/>
      <c r="F11054"/>
      <c r="G11054"/>
      <c r="H11054"/>
      <c r="I11054"/>
      <c r="J11054"/>
      <c r="K11054"/>
    </row>
    <row r="11055" spans="1:11" ht="15">
      <c r="A11055"/>
      <c r="B11055"/>
      <c r="C11055"/>
      <c r="D11055"/>
      <c r="E11055"/>
      <c r="F11055"/>
      <c r="G11055"/>
      <c r="H11055"/>
      <c r="I11055"/>
      <c r="J11055"/>
      <c r="K11055"/>
    </row>
    <row r="11056" spans="1:11" ht="15">
      <c r="A11056"/>
      <c r="B11056"/>
      <c r="C11056"/>
      <c r="D11056"/>
      <c r="E11056"/>
      <c r="F11056"/>
      <c r="G11056"/>
      <c r="H11056"/>
      <c r="I11056"/>
      <c r="J11056"/>
      <c r="K11056"/>
    </row>
    <row r="11057" spans="1:11" ht="15">
      <c r="A11057"/>
      <c r="B11057"/>
      <c r="C11057"/>
      <c r="D11057"/>
      <c r="E11057"/>
      <c r="F11057"/>
      <c r="G11057"/>
      <c r="H11057"/>
      <c r="I11057"/>
      <c r="J11057"/>
      <c r="K11057"/>
    </row>
    <row r="11058" spans="1:11" ht="15">
      <c r="A11058"/>
      <c r="B11058"/>
      <c r="C11058"/>
      <c r="D11058"/>
      <c r="E11058"/>
      <c r="F11058"/>
      <c r="G11058"/>
      <c r="H11058"/>
      <c r="I11058"/>
      <c r="J11058"/>
      <c r="K11058"/>
    </row>
    <row r="11059" spans="1:11" ht="15">
      <c r="A11059"/>
      <c r="B11059"/>
      <c r="C11059"/>
      <c r="D11059"/>
      <c r="E11059"/>
      <c r="F11059"/>
      <c r="G11059"/>
      <c r="H11059"/>
      <c r="I11059"/>
      <c r="J11059"/>
      <c r="K11059"/>
    </row>
    <row r="11060" spans="1:11" ht="15">
      <c r="A11060"/>
      <c r="B11060"/>
      <c r="C11060"/>
      <c r="D11060"/>
      <c r="E11060"/>
      <c r="F11060"/>
      <c r="G11060"/>
      <c r="H11060"/>
      <c r="I11060"/>
      <c r="J11060"/>
      <c r="K11060"/>
    </row>
    <row r="11061" spans="1:11" ht="15">
      <c r="A11061"/>
      <c r="B11061"/>
      <c r="C11061"/>
      <c r="D11061"/>
      <c r="E11061"/>
      <c r="F11061"/>
      <c r="G11061"/>
      <c r="H11061"/>
      <c r="I11061"/>
      <c r="J11061"/>
      <c r="K11061"/>
    </row>
    <row r="11062" spans="1:11" ht="15">
      <c r="A11062"/>
      <c r="B11062"/>
      <c r="C11062"/>
      <c r="D11062"/>
      <c r="E11062"/>
      <c r="F11062"/>
      <c r="G11062"/>
      <c r="H11062"/>
      <c r="I11062"/>
      <c r="J11062"/>
      <c r="K11062"/>
    </row>
    <row r="11063" spans="1:11" ht="15">
      <c r="A11063"/>
      <c r="B11063"/>
      <c r="C11063"/>
      <c r="D11063"/>
      <c r="E11063"/>
      <c r="F11063"/>
      <c r="G11063"/>
      <c r="H11063"/>
      <c r="I11063"/>
      <c r="J11063"/>
      <c r="K11063"/>
    </row>
    <row r="11064" spans="1:11" ht="15">
      <c r="A11064"/>
      <c r="B11064"/>
      <c r="C11064"/>
      <c r="D11064"/>
      <c r="E11064"/>
      <c r="F11064"/>
      <c r="G11064"/>
      <c r="H11064"/>
      <c r="I11064"/>
      <c r="J11064"/>
      <c r="K11064"/>
    </row>
    <row r="11065" spans="1:11" ht="15">
      <c r="A11065"/>
      <c r="B11065"/>
      <c r="C11065"/>
      <c r="D11065"/>
      <c r="E11065"/>
      <c r="F11065"/>
      <c r="G11065"/>
      <c r="H11065"/>
      <c r="I11065"/>
      <c r="J11065"/>
      <c r="K11065"/>
    </row>
    <row r="11066" spans="1:11" ht="15">
      <c r="A11066"/>
      <c r="B11066"/>
      <c r="C11066"/>
      <c r="D11066"/>
      <c r="E11066"/>
      <c r="F11066"/>
      <c r="G11066"/>
      <c r="H11066"/>
      <c r="I11066"/>
      <c r="J11066"/>
      <c r="K11066"/>
    </row>
    <row r="11067" spans="1:11" ht="15">
      <c r="A11067"/>
      <c r="B11067"/>
      <c r="C11067"/>
      <c r="D11067"/>
      <c r="E11067"/>
      <c r="F11067"/>
      <c r="G11067"/>
      <c r="H11067"/>
      <c r="I11067"/>
      <c r="J11067"/>
      <c r="K11067"/>
    </row>
    <row r="11068" spans="1:11" ht="15">
      <c r="A11068"/>
      <c r="B11068"/>
      <c r="C11068"/>
      <c r="D11068"/>
      <c r="E11068"/>
      <c r="F11068"/>
      <c r="G11068"/>
      <c r="H11068"/>
      <c r="I11068"/>
      <c r="J11068"/>
      <c r="K11068"/>
    </row>
    <row r="11069" spans="1:11" ht="15">
      <c r="A11069"/>
      <c r="B11069"/>
      <c r="C11069"/>
      <c r="D11069"/>
      <c r="E11069"/>
      <c r="F11069"/>
      <c r="G11069"/>
      <c r="H11069"/>
      <c r="I11069"/>
      <c r="J11069"/>
      <c r="K11069"/>
    </row>
    <row r="11070" spans="1:11" ht="15">
      <c r="A11070"/>
      <c r="B11070"/>
      <c r="C11070"/>
      <c r="D11070"/>
      <c r="E11070"/>
      <c r="F11070"/>
      <c r="G11070"/>
      <c r="H11070"/>
      <c r="I11070"/>
      <c r="J11070"/>
      <c r="K11070"/>
    </row>
    <row r="11071" spans="1:11" ht="15">
      <c r="A11071"/>
      <c r="B11071"/>
      <c r="C11071"/>
      <c r="D11071"/>
      <c r="E11071"/>
      <c r="F11071"/>
      <c r="G11071"/>
      <c r="H11071"/>
      <c r="I11071"/>
      <c r="J11071"/>
      <c r="K11071"/>
    </row>
    <row r="11072" spans="1:11" ht="15">
      <c r="A11072"/>
      <c r="B11072"/>
      <c r="C11072"/>
      <c r="D11072"/>
      <c r="E11072"/>
      <c r="F11072"/>
      <c r="G11072"/>
      <c r="H11072"/>
      <c r="I11072"/>
      <c r="J11072"/>
      <c r="K11072"/>
    </row>
    <row r="11073" spans="1:11" ht="15">
      <c r="A11073"/>
      <c r="B11073"/>
      <c r="C11073"/>
      <c r="D11073"/>
      <c r="E11073"/>
      <c r="F11073"/>
      <c r="G11073"/>
      <c r="H11073"/>
      <c r="I11073"/>
      <c r="J11073"/>
      <c r="K11073"/>
    </row>
    <row r="11074" spans="1:11" ht="15">
      <c r="A11074"/>
      <c r="B11074"/>
      <c r="C11074"/>
      <c r="D11074"/>
      <c r="E11074"/>
      <c r="F11074"/>
      <c r="G11074"/>
      <c r="H11074"/>
      <c r="I11074"/>
      <c r="J11074"/>
      <c r="K11074"/>
    </row>
    <row r="11075" spans="1:11" ht="15">
      <c r="A11075"/>
      <c r="B11075"/>
      <c r="C11075"/>
      <c r="D11075"/>
      <c r="E11075"/>
      <c r="F11075"/>
      <c r="G11075"/>
      <c r="H11075"/>
      <c r="I11075"/>
      <c r="J11075"/>
      <c r="K11075"/>
    </row>
    <row r="11076" spans="1:11" ht="15">
      <c r="A11076"/>
      <c r="B11076"/>
      <c r="C11076"/>
      <c r="D11076"/>
      <c r="E11076"/>
      <c r="F11076"/>
      <c r="G11076"/>
      <c r="H11076"/>
      <c r="I11076"/>
      <c r="J11076"/>
      <c r="K11076"/>
    </row>
    <row r="11077" spans="1:11" ht="15">
      <c r="A11077"/>
      <c r="B11077"/>
      <c r="C11077"/>
      <c r="D11077"/>
      <c r="E11077"/>
      <c r="F11077"/>
      <c r="G11077"/>
      <c r="H11077"/>
      <c r="I11077"/>
      <c r="J11077"/>
      <c r="K11077"/>
    </row>
    <row r="11078" spans="1:11" ht="15">
      <c r="A11078"/>
      <c r="B11078"/>
      <c r="C11078"/>
      <c r="D11078"/>
      <c r="E11078"/>
      <c r="F11078"/>
      <c r="G11078"/>
      <c r="H11078"/>
      <c r="I11078"/>
      <c r="J11078"/>
      <c r="K11078"/>
    </row>
    <row r="11079" spans="1:11" ht="15">
      <c r="A11079"/>
      <c r="B11079"/>
      <c r="C11079"/>
      <c r="D11079"/>
      <c r="E11079"/>
      <c r="F11079"/>
      <c r="G11079"/>
      <c r="H11079"/>
      <c r="I11079"/>
      <c r="J11079"/>
      <c r="K11079"/>
    </row>
    <row r="11080" spans="1:11" ht="15">
      <c r="A11080"/>
      <c r="B11080"/>
      <c r="C11080"/>
      <c r="D11080"/>
      <c r="E11080"/>
      <c r="F11080"/>
      <c r="G11080"/>
      <c r="H11080"/>
      <c r="I11080"/>
      <c r="J11080"/>
      <c r="K11080"/>
    </row>
    <row r="11081" spans="1:11" ht="15">
      <c r="A11081"/>
      <c r="B11081"/>
      <c r="C11081"/>
      <c r="D11081"/>
      <c r="E11081"/>
      <c r="F11081"/>
      <c r="G11081"/>
      <c r="H11081"/>
      <c r="I11081"/>
      <c r="J11081"/>
      <c r="K11081"/>
    </row>
    <row r="11082" spans="1:11" ht="15">
      <c r="A11082"/>
      <c r="B11082"/>
      <c r="C11082"/>
      <c r="D11082"/>
      <c r="E11082"/>
      <c r="F11082"/>
      <c r="G11082"/>
      <c r="H11082"/>
      <c r="I11082"/>
      <c r="J11082"/>
      <c r="K11082"/>
    </row>
    <row r="11083" spans="1:11" ht="15">
      <c r="A11083"/>
      <c r="B11083"/>
      <c r="C11083"/>
      <c r="D11083"/>
      <c r="E11083"/>
      <c r="F11083"/>
      <c r="G11083"/>
      <c r="H11083"/>
      <c r="I11083"/>
      <c r="J11083"/>
      <c r="K11083"/>
    </row>
    <row r="11084" spans="1:11" ht="15">
      <c r="A11084"/>
      <c r="B11084"/>
      <c r="C11084"/>
      <c r="D11084"/>
      <c r="E11084"/>
      <c r="F11084"/>
      <c r="G11084"/>
      <c r="H11084"/>
      <c r="I11084"/>
      <c r="J11084"/>
      <c r="K11084"/>
    </row>
    <row r="11085" spans="1:11" ht="15">
      <c r="A11085"/>
      <c r="B11085"/>
      <c r="C11085"/>
      <c r="D11085"/>
      <c r="E11085"/>
      <c r="F11085"/>
      <c r="G11085"/>
      <c r="H11085"/>
      <c r="I11085"/>
      <c r="J11085"/>
      <c r="K11085"/>
    </row>
    <row r="11086" spans="1:11" ht="15">
      <c r="A11086"/>
      <c r="B11086"/>
      <c r="C11086"/>
      <c r="D11086"/>
      <c r="E11086"/>
      <c r="F11086"/>
      <c r="G11086"/>
      <c r="H11086"/>
      <c r="I11086"/>
      <c r="J11086"/>
      <c r="K11086"/>
    </row>
    <row r="11087" spans="1:11" ht="15">
      <c r="A11087"/>
      <c r="B11087"/>
      <c r="C11087"/>
      <c r="D11087"/>
      <c r="E11087"/>
      <c r="F11087"/>
      <c r="G11087"/>
      <c r="H11087"/>
      <c r="I11087"/>
      <c r="J11087"/>
      <c r="K11087"/>
    </row>
    <row r="11088" spans="1:11" ht="15">
      <c r="A11088"/>
      <c r="B11088"/>
      <c r="C11088"/>
      <c r="D11088"/>
      <c r="E11088"/>
      <c r="F11088"/>
      <c r="G11088"/>
      <c r="H11088"/>
      <c r="I11088"/>
      <c r="J11088"/>
      <c r="K11088"/>
    </row>
    <row r="11089" spans="1:11" ht="15">
      <c r="A11089"/>
      <c r="B11089"/>
      <c r="C11089"/>
      <c r="D11089"/>
      <c r="E11089"/>
      <c r="F11089"/>
      <c r="G11089"/>
      <c r="H11089"/>
      <c r="I11089"/>
      <c r="J11089"/>
      <c r="K11089"/>
    </row>
    <row r="11090" spans="1:11" ht="15">
      <c r="A11090"/>
      <c r="B11090"/>
      <c r="C11090"/>
      <c r="D11090"/>
      <c r="E11090"/>
      <c r="F11090"/>
      <c r="G11090"/>
      <c r="H11090"/>
      <c r="I11090"/>
      <c r="J11090"/>
      <c r="K11090"/>
    </row>
    <row r="11091" spans="1:11" ht="15">
      <c r="A11091"/>
      <c r="B11091"/>
      <c r="C11091"/>
      <c r="D11091"/>
      <c r="E11091"/>
      <c r="F11091"/>
      <c r="G11091"/>
      <c r="H11091"/>
      <c r="I11091"/>
      <c r="J11091"/>
      <c r="K11091"/>
    </row>
    <row r="11092" spans="1:11" ht="15">
      <c r="A11092"/>
      <c r="B11092"/>
      <c r="C11092"/>
      <c r="D11092"/>
      <c r="E11092"/>
      <c r="F11092"/>
      <c r="G11092"/>
      <c r="H11092"/>
      <c r="I11092"/>
      <c r="J11092"/>
      <c r="K11092"/>
    </row>
    <row r="11093" spans="1:11" ht="15">
      <c r="A11093"/>
      <c r="B11093"/>
      <c r="C11093"/>
      <c r="D11093"/>
      <c r="E11093"/>
      <c r="F11093"/>
      <c r="G11093"/>
      <c r="H11093"/>
      <c r="I11093"/>
      <c r="J11093"/>
      <c r="K11093"/>
    </row>
    <row r="11094" spans="1:11" ht="15">
      <c r="A11094"/>
      <c r="B11094"/>
      <c r="C11094"/>
      <c r="D11094"/>
      <c r="E11094"/>
      <c r="F11094"/>
      <c r="G11094"/>
      <c r="H11094"/>
      <c r="I11094"/>
      <c r="J11094"/>
      <c r="K11094"/>
    </row>
    <row r="11095" spans="1:11" ht="15">
      <c r="A11095"/>
      <c r="B11095"/>
      <c r="C11095"/>
      <c r="D11095"/>
      <c r="E11095"/>
      <c r="F11095"/>
      <c r="G11095"/>
      <c r="H11095"/>
      <c r="I11095"/>
      <c r="J11095"/>
      <c r="K11095"/>
    </row>
    <row r="11096" spans="1:11" ht="15">
      <c r="A11096"/>
      <c r="B11096"/>
      <c r="C11096"/>
      <c r="D11096"/>
      <c r="E11096"/>
      <c r="F11096"/>
      <c r="G11096"/>
      <c r="H11096"/>
      <c r="I11096"/>
      <c r="J11096"/>
      <c r="K11096"/>
    </row>
    <row r="11097" spans="1:11" ht="15">
      <c r="A11097"/>
      <c r="B11097"/>
      <c r="C11097"/>
      <c r="D11097"/>
      <c r="E11097"/>
      <c r="F11097"/>
      <c r="G11097"/>
      <c r="H11097"/>
      <c r="I11097"/>
      <c r="J11097"/>
      <c r="K11097"/>
    </row>
    <row r="11098" spans="1:11" ht="15">
      <c r="A11098"/>
      <c r="B11098"/>
      <c r="C11098"/>
      <c r="D11098"/>
      <c r="E11098"/>
      <c r="F11098"/>
      <c r="G11098"/>
      <c r="H11098"/>
      <c r="I11098"/>
      <c r="J11098"/>
      <c r="K11098"/>
    </row>
    <row r="11099" spans="1:11" ht="15">
      <c r="A11099"/>
      <c r="B11099"/>
      <c r="C11099"/>
      <c r="D11099"/>
      <c r="E11099"/>
      <c r="F11099"/>
      <c r="G11099"/>
      <c r="H11099"/>
      <c r="I11099"/>
      <c r="J11099"/>
      <c r="K11099"/>
    </row>
    <row r="11100" spans="1:11" ht="15">
      <c r="A11100"/>
      <c r="B11100"/>
      <c r="C11100"/>
      <c r="D11100"/>
      <c r="E11100"/>
      <c r="F11100"/>
      <c r="G11100"/>
      <c r="H11100"/>
      <c r="I11100"/>
      <c r="J11100"/>
      <c r="K11100"/>
    </row>
    <row r="11101" spans="1:11" ht="15">
      <c r="A11101"/>
      <c r="B11101"/>
      <c r="C11101"/>
      <c r="D11101"/>
      <c r="E11101"/>
      <c r="F11101"/>
      <c r="G11101"/>
      <c r="H11101"/>
      <c r="I11101"/>
      <c r="J11101"/>
      <c r="K11101"/>
    </row>
    <row r="11102" spans="1:11" ht="15">
      <c r="A11102"/>
      <c r="B11102"/>
      <c r="C11102"/>
      <c r="D11102"/>
      <c r="E11102"/>
      <c r="F11102"/>
      <c r="G11102"/>
      <c r="H11102"/>
      <c r="I11102"/>
      <c r="J11102"/>
      <c r="K11102"/>
    </row>
    <row r="11103" spans="1:11" ht="15">
      <c r="A11103"/>
      <c r="B11103"/>
      <c r="C11103"/>
      <c r="D11103"/>
      <c r="E11103"/>
      <c r="F11103"/>
      <c r="G11103"/>
      <c r="H11103"/>
      <c r="I11103"/>
      <c r="J11103"/>
      <c r="K11103"/>
    </row>
    <row r="11104" spans="1:11" ht="15">
      <c r="A11104"/>
      <c r="B11104"/>
      <c r="C11104"/>
      <c r="D11104"/>
      <c r="E11104"/>
      <c r="F11104"/>
      <c r="G11104"/>
      <c r="H11104"/>
      <c r="I11104"/>
      <c r="J11104"/>
      <c r="K11104"/>
    </row>
    <row r="11105" spans="1:11" ht="15">
      <c r="A11105"/>
      <c r="B11105"/>
      <c r="C11105"/>
      <c r="D11105"/>
      <c r="E11105"/>
      <c r="F11105"/>
      <c r="G11105"/>
      <c r="H11105"/>
      <c r="I11105"/>
      <c r="J11105"/>
      <c r="K11105"/>
    </row>
    <row r="11106" spans="1:11" ht="15">
      <c r="A11106"/>
      <c r="B11106"/>
      <c r="C11106"/>
      <c r="D11106"/>
      <c r="E11106"/>
      <c r="F11106"/>
      <c r="G11106"/>
      <c r="H11106"/>
      <c r="I11106"/>
      <c r="J11106"/>
      <c r="K11106"/>
    </row>
    <row r="11107" spans="1:11" ht="15">
      <c r="A11107"/>
      <c r="B11107"/>
      <c r="C11107"/>
      <c r="D11107"/>
      <c r="E11107"/>
      <c r="F11107"/>
      <c r="G11107"/>
      <c r="H11107"/>
      <c r="I11107"/>
      <c r="J11107"/>
      <c r="K11107"/>
    </row>
    <row r="11108" spans="1:11" ht="15">
      <c r="A11108"/>
      <c r="B11108"/>
      <c r="C11108"/>
      <c r="D11108"/>
      <c r="E11108"/>
      <c r="F11108"/>
      <c r="G11108"/>
      <c r="H11108"/>
      <c r="I11108"/>
      <c r="J11108"/>
      <c r="K11108"/>
    </row>
    <row r="11109" spans="1:11" ht="15">
      <c r="A11109"/>
      <c r="B11109"/>
      <c r="C11109"/>
      <c r="D11109"/>
      <c r="E11109"/>
      <c r="F11109"/>
      <c r="G11109"/>
      <c r="H11109"/>
      <c r="I11109"/>
      <c r="J11109"/>
      <c r="K11109"/>
    </row>
    <row r="11110" spans="1:11" ht="15">
      <c r="A11110"/>
      <c r="B11110"/>
      <c r="C11110"/>
      <c r="D11110"/>
      <c r="E11110"/>
      <c r="F11110"/>
      <c r="G11110"/>
      <c r="H11110"/>
      <c r="I11110"/>
      <c r="J11110"/>
      <c r="K11110"/>
    </row>
    <row r="11111" spans="1:11" ht="15">
      <c r="A11111"/>
      <c r="B11111"/>
      <c r="C11111"/>
      <c r="D11111"/>
      <c r="E11111"/>
      <c r="F11111"/>
      <c r="G11111"/>
      <c r="H11111"/>
      <c r="I11111"/>
      <c r="J11111"/>
      <c r="K11111"/>
    </row>
    <row r="11112" spans="1:11" ht="15">
      <c r="A11112"/>
      <c r="B11112"/>
      <c r="C11112"/>
      <c r="D11112"/>
      <c r="E11112"/>
      <c r="F11112"/>
      <c r="G11112"/>
      <c r="H11112"/>
      <c r="I11112"/>
      <c r="J11112"/>
      <c r="K11112"/>
    </row>
    <row r="11113" spans="1:11" ht="15">
      <c r="A11113"/>
      <c r="B11113"/>
      <c r="C11113"/>
      <c r="D11113"/>
      <c r="E11113"/>
      <c r="F11113"/>
      <c r="G11113"/>
      <c r="H11113"/>
      <c r="I11113"/>
      <c r="J11113"/>
      <c r="K11113"/>
    </row>
    <row r="11114" spans="1:11" ht="15">
      <c r="A11114"/>
      <c r="B11114"/>
      <c r="C11114"/>
      <c r="D11114"/>
      <c r="E11114"/>
      <c r="F11114"/>
      <c r="G11114"/>
      <c r="H11114"/>
      <c r="I11114"/>
      <c r="J11114"/>
      <c r="K11114"/>
    </row>
    <row r="11115" spans="1:11" ht="15">
      <c r="A11115"/>
      <c r="B11115"/>
      <c r="C11115"/>
      <c r="D11115"/>
      <c r="E11115"/>
      <c r="F11115"/>
      <c r="G11115"/>
      <c r="H11115"/>
      <c r="I11115"/>
      <c r="J11115"/>
      <c r="K11115"/>
    </row>
    <row r="11116" spans="1:11" ht="15">
      <c r="A11116"/>
      <c r="B11116"/>
      <c r="C11116"/>
      <c r="D11116"/>
      <c r="E11116"/>
      <c r="F11116"/>
      <c r="G11116"/>
      <c r="H11116"/>
      <c r="I11116"/>
      <c r="J11116"/>
      <c r="K11116"/>
    </row>
    <row r="11117" spans="1:11" ht="15">
      <c r="A11117"/>
      <c r="B11117"/>
      <c r="C11117"/>
      <c r="D11117"/>
      <c r="E11117"/>
      <c r="F11117"/>
      <c r="G11117"/>
      <c r="H11117"/>
      <c r="I11117"/>
      <c r="J11117"/>
      <c r="K11117"/>
    </row>
    <row r="11118" spans="1:11" ht="15">
      <c r="A11118"/>
      <c r="B11118"/>
      <c r="C11118"/>
      <c r="D11118"/>
      <c r="E11118"/>
      <c r="F11118"/>
      <c r="G11118"/>
      <c r="H11118"/>
      <c r="I11118"/>
      <c r="J11118"/>
      <c r="K11118"/>
    </row>
    <row r="11119" spans="1:11" ht="15">
      <c r="A11119"/>
      <c r="B11119"/>
      <c r="C11119"/>
      <c r="D11119"/>
      <c r="E11119"/>
      <c r="F11119"/>
      <c r="G11119"/>
      <c r="H11119"/>
      <c r="I11119"/>
      <c r="J11119"/>
      <c r="K11119"/>
    </row>
    <row r="11120" spans="1:11" ht="15">
      <c r="A11120"/>
      <c r="B11120"/>
      <c r="C11120"/>
      <c r="D11120"/>
      <c r="E11120"/>
      <c r="F11120"/>
      <c r="G11120"/>
      <c r="H11120"/>
      <c r="I11120"/>
      <c r="J11120"/>
      <c r="K11120"/>
    </row>
    <row r="11121" spans="1:11" ht="15">
      <c r="A11121"/>
      <c r="B11121"/>
      <c r="C11121"/>
      <c r="D11121"/>
      <c r="E11121"/>
      <c r="F11121"/>
      <c r="G11121"/>
      <c r="H11121"/>
      <c r="I11121"/>
      <c r="J11121"/>
      <c r="K11121"/>
    </row>
    <row r="11122" spans="1:11" ht="15">
      <c r="A11122"/>
      <c r="B11122"/>
      <c r="C11122"/>
      <c r="D11122"/>
      <c r="E11122"/>
      <c r="F11122"/>
      <c r="G11122"/>
      <c r="H11122"/>
      <c r="I11122"/>
      <c r="J11122"/>
      <c r="K11122"/>
    </row>
    <row r="11123" spans="1:11" ht="15">
      <c r="A11123"/>
      <c r="B11123"/>
      <c r="C11123"/>
      <c r="D11123"/>
      <c r="E11123"/>
      <c r="F11123"/>
      <c r="G11123"/>
      <c r="H11123"/>
      <c r="I11123"/>
      <c r="J11123"/>
      <c r="K11123"/>
    </row>
    <row r="11124" spans="1:11" ht="15">
      <c r="A11124"/>
      <c r="B11124"/>
      <c r="C11124"/>
      <c r="D11124"/>
      <c r="E11124"/>
      <c r="F11124"/>
      <c r="G11124"/>
      <c r="H11124"/>
      <c r="I11124"/>
      <c r="J11124"/>
      <c r="K11124"/>
    </row>
    <row r="11125" spans="1:11" ht="15">
      <c r="A11125"/>
      <c r="B11125"/>
      <c r="C11125"/>
      <c r="D11125"/>
      <c r="E11125"/>
      <c r="F11125"/>
      <c r="G11125"/>
      <c r="H11125"/>
      <c r="I11125"/>
      <c r="J11125"/>
      <c r="K11125"/>
    </row>
    <row r="11126" spans="1:11" ht="15">
      <c r="A11126"/>
      <c r="B11126"/>
      <c r="C11126"/>
      <c r="D11126"/>
      <c r="E11126"/>
      <c r="F11126"/>
      <c r="G11126"/>
      <c r="H11126"/>
      <c r="I11126"/>
      <c r="J11126"/>
      <c r="K11126"/>
    </row>
    <row r="11127" spans="1:11" ht="15">
      <c r="A11127"/>
      <c r="B11127"/>
      <c r="C11127"/>
      <c r="D11127"/>
      <c r="E11127"/>
      <c r="F11127"/>
      <c r="G11127"/>
      <c r="H11127"/>
      <c r="I11127"/>
      <c r="J11127"/>
      <c r="K11127"/>
    </row>
    <row r="11128" spans="1:11" ht="15">
      <c r="A11128"/>
      <c r="B11128"/>
      <c r="C11128"/>
      <c r="D11128"/>
      <c r="E11128"/>
      <c r="F11128"/>
      <c r="G11128"/>
      <c r="H11128"/>
      <c r="I11128"/>
      <c r="J11128"/>
      <c r="K11128"/>
    </row>
    <row r="11129" spans="1:11" ht="15">
      <c r="A11129"/>
      <c r="B11129"/>
      <c r="C11129"/>
      <c r="D11129"/>
      <c r="E11129"/>
      <c r="F11129"/>
      <c r="G11129"/>
      <c r="H11129"/>
      <c r="I11129"/>
      <c r="J11129"/>
      <c r="K11129"/>
    </row>
    <row r="11130" spans="1:11" ht="15">
      <c r="A11130"/>
      <c r="B11130"/>
      <c r="C11130"/>
      <c r="D11130"/>
      <c r="E11130"/>
      <c r="F11130"/>
      <c r="G11130"/>
      <c r="H11130"/>
      <c r="I11130"/>
      <c r="J11130"/>
      <c r="K11130"/>
    </row>
    <row r="11131" spans="1:11" ht="15">
      <c r="A11131"/>
      <c r="B11131"/>
      <c r="C11131"/>
      <c r="D11131"/>
      <c r="E11131"/>
      <c r="F11131"/>
      <c r="G11131"/>
      <c r="H11131"/>
      <c r="I11131"/>
      <c r="J11131"/>
      <c r="K11131"/>
    </row>
    <row r="11132" spans="1:11" ht="15">
      <c r="A11132"/>
      <c r="B11132"/>
      <c r="C11132"/>
      <c r="D11132"/>
      <c r="E11132"/>
      <c r="F11132"/>
      <c r="G11132"/>
      <c r="H11132"/>
      <c r="I11132"/>
      <c r="J11132"/>
      <c r="K11132"/>
    </row>
    <row r="11133" spans="1:11" ht="15">
      <c r="A11133"/>
      <c r="B11133"/>
      <c r="C11133"/>
      <c r="D11133"/>
      <c r="E11133"/>
      <c r="F11133"/>
      <c r="G11133"/>
      <c r="H11133"/>
      <c r="I11133"/>
      <c r="J11133"/>
      <c r="K11133"/>
    </row>
    <row r="11134" spans="1:11" ht="15">
      <c r="A11134"/>
      <c r="B11134"/>
      <c r="C11134"/>
      <c r="D11134"/>
      <c r="E11134"/>
      <c r="F11134"/>
      <c r="G11134"/>
      <c r="H11134"/>
      <c r="I11134"/>
      <c r="J11134"/>
      <c r="K11134"/>
    </row>
    <row r="11135" spans="1:11" ht="15">
      <c r="A11135"/>
      <c r="B11135"/>
      <c r="C11135"/>
      <c r="D11135"/>
      <c r="E11135"/>
      <c r="F11135"/>
      <c r="G11135"/>
      <c r="H11135"/>
      <c r="I11135"/>
      <c r="J11135"/>
      <c r="K11135"/>
    </row>
    <row r="11136" spans="1:11" ht="15">
      <c r="A11136"/>
      <c r="B11136"/>
      <c r="C11136"/>
      <c r="D11136"/>
      <c r="E11136"/>
      <c r="F11136"/>
      <c r="G11136"/>
      <c r="H11136"/>
      <c r="I11136"/>
      <c r="J11136"/>
      <c r="K11136"/>
    </row>
    <row r="11137" spans="1:11" ht="15">
      <c r="A11137"/>
      <c r="B11137"/>
      <c r="C11137"/>
      <c r="D11137"/>
      <c r="E11137"/>
      <c r="F11137"/>
      <c r="G11137"/>
      <c r="H11137"/>
      <c r="I11137"/>
      <c r="J11137"/>
      <c r="K11137"/>
    </row>
    <row r="11138" spans="1:11" ht="15">
      <c r="A11138"/>
      <c r="B11138"/>
      <c r="C11138"/>
      <c r="D11138"/>
      <c r="E11138"/>
      <c r="F11138"/>
      <c r="G11138"/>
      <c r="H11138"/>
      <c r="I11138"/>
      <c r="J11138"/>
      <c r="K11138"/>
    </row>
    <row r="11139" spans="1:11" ht="15">
      <c r="A11139"/>
      <c r="B11139"/>
      <c r="C11139"/>
      <c r="D11139"/>
      <c r="E11139"/>
      <c r="F11139"/>
      <c r="G11139"/>
      <c r="H11139"/>
      <c r="I11139"/>
      <c r="J11139"/>
      <c r="K11139"/>
    </row>
    <row r="11140" spans="1:11" ht="15">
      <c r="A11140"/>
      <c r="B11140"/>
      <c r="C11140"/>
      <c r="D11140"/>
      <c r="E11140"/>
      <c r="F11140"/>
      <c r="G11140"/>
      <c r="H11140"/>
      <c r="I11140"/>
      <c r="J11140"/>
      <c r="K11140"/>
    </row>
    <row r="11141" spans="1:11" ht="15">
      <c r="A11141"/>
      <c r="B11141"/>
      <c r="C11141"/>
      <c r="D11141"/>
      <c r="E11141"/>
      <c r="F11141"/>
      <c r="G11141"/>
      <c r="H11141"/>
      <c r="I11141"/>
      <c r="J11141"/>
      <c r="K11141"/>
    </row>
    <row r="11142" spans="1:11" ht="15">
      <c r="A11142"/>
      <c r="B11142"/>
      <c r="C11142"/>
      <c r="D11142"/>
      <c r="E11142"/>
      <c r="F11142"/>
      <c r="G11142"/>
      <c r="H11142"/>
      <c r="I11142"/>
      <c r="J11142"/>
      <c r="K11142"/>
    </row>
    <row r="11143" spans="1:11" ht="15">
      <c r="A11143"/>
      <c r="B11143"/>
      <c r="C11143"/>
      <c r="D11143"/>
      <c r="E11143"/>
      <c r="F11143"/>
      <c r="G11143"/>
      <c r="H11143"/>
      <c r="I11143"/>
      <c r="J11143"/>
      <c r="K11143"/>
    </row>
    <row r="11144" spans="1:11" ht="15">
      <c r="A11144"/>
      <c r="B11144"/>
      <c r="C11144"/>
      <c r="D11144"/>
      <c r="E11144"/>
      <c r="F11144"/>
      <c r="G11144"/>
      <c r="H11144"/>
      <c r="I11144"/>
      <c r="J11144"/>
      <c r="K11144"/>
    </row>
    <row r="11145" spans="1:11" ht="15">
      <c r="A11145"/>
      <c r="B11145"/>
      <c r="C11145"/>
      <c r="D11145"/>
      <c r="E11145"/>
      <c r="F11145"/>
      <c r="G11145"/>
      <c r="H11145"/>
      <c r="I11145"/>
      <c r="J11145"/>
      <c r="K11145"/>
    </row>
    <row r="11146" spans="1:11" ht="15">
      <c r="A11146"/>
      <c r="B11146"/>
      <c r="C11146"/>
      <c r="D11146"/>
      <c r="E11146"/>
      <c r="F11146"/>
      <c r="G11146"/>
      <c r="H11146"/>
      <c r="I11146"/>
      <c r="J11146"/>
      <c r="K11146"/>
    </row>
    <row r="11147" spans="1:11" ht="15">
      <c r="A11147"/>
      <c r="B11147"/>
      <c r="C11147"/>
      <c r="D11147"/>
      <c r="E11147"/>
      <c r="F11147"/>
      <c r="G11147"/>
      <c r="H11147"/>
      <c r="I11147"/>
      <c r="J11147"/>
      <c r="K11147"/>
    </row>
    <row r="11148" spans="1:11" ht="15">
      <c r="A11148"/>
      <c r="B11148"/>
      <c r="C11148"/>
      <c r="D11148"/>
      <c r="E11148"/>
      <c r="F11148"/>
      <c r="G11148"/>
      <c r="H11148"/>
      <c r="I11148"/>
      <c r="J11148"/>
      <c r="K11148"/>
    </row>
    <row r="11149" spans="1:11" ht="15">
      <c r="A11149"/>
      <c r="B11149"/>
      <c r="C11149"/>
      <c r="D11149"/>
      <c r="E11149"/>
      <c r="F11149"/>
      <c r="G11149"/>
      <c r="H11149"/>
      <c r="I11149"/>
      <c r="J11149"/>
      <c r="K11149"/>
    </row>
    <row r="11150" spans="1:11" ht="15">
      <c r="A11150"/>
      <c r="B11150"/>
      <c r="C11150"/>
      <c r="D11150"/>
      <c r="E11150"/>
      <c r="F11150"/>
      <c r="G11150"/>
      <c r="H11150"/>
      <c r="I11150"/>
      <c r="J11150"/>
      <c r="K11150"/>
    </row>
    <row r="11151" spans="1:11" ht="15">
      <c r="A11151"/>
      <c r="B11151"/>
      <c r="C11151"/>
      <c r="D11151"/>
      <c r="E11151"/>
      <c r="F11151"/>
      <c r="G11151"/>
      <c r="H11151"/>
      <c r="I11151"/>
      <c r="J11151"/>
      <c r="K11151"/>
    </row>
    <row r="11152" spans="1:11" ht="15">
      <c r="A11152"/>
      <c r="B11152"/>
      <c r="C11152"/>
      <c r="D11152"/>
      <c r="E11152"/>
      <c r="F11152"/>
      <c r="G11152"/>
      <c r="H11152"/>
      <c r="I11152"/>
      <c r="J11152"/>
      <c r="K11152"/>
    </row>
    <row r="11153" spans="1:11" ht="15">
      <c r="A11153"/>
      <c r="B11153"/>
      <c r="C11153"/>
      <c r="D11153"/>
      <c r="E11153"/>
      <c r="F11153"/>
      <c r="G11153"/>
      <c r="H11153"/>
      <c r="I11153"/>
      <c r="J11153"/>
      <c r="K11153"/>
    </row>
    <row r="11154" spans="1:11" ht="15">
      <c r="A11154"/>
      <c r="B11154"/>
      <c r="C11154"/>
      <c r="D11154"/>
      <c r="E11154"/>
      <c r="F11154"/>
      <c r="G11154"/>
      <c r="H11154"/>
      <c r="I11154"/>
      <c r="J11154"/>
      <c r="K11154"/>
    </row>
    <row r="11155" spans="1:11" ht="15">
      <c r="A11155"/>
      <c r="B11155"/>
      <c r="C11155"/>
      <c r="D11155"/>
      <c r="E11155"/>
      <c r="F11155"/>
      <c r="G11155"/>
      <c r="H11155"/>
      <c r="I11155"/>
      <c r="J11155"/>
      <c r="K11155"/>
    </row>
    <row r="11156" spans="1:11" ht="15">
      <c r="A11156"/>
      <c r="B11156"/>
      <c r="C11156"/>
      <c r="D11156"/>
      <c r="E11156"/>
      <c r="F11156"/>
      <c r="G11156"/>
      <c r="H11156"/>
      <c r="I11156"/>
      <c r="J11156"/>
      <c r="K11156"/>
    </row>
    <row r="11157" spans="1:11" ht="15">
      <c r="A11157"/>
      <c r="B11157"/>
      <c r="C11157"/>
      <c r="D11157"/>
      <c r="E11157"/>
      <c r="F11157"/>
      <c r="G11157"/>
      <c r="H11157"/>
      <c r="I11157"/>
      <c r="J11157"/>
      <c r="K11157"/>
    </row>
    <row r="11158" spans="1:11" ht="15">
      <c r="A11158"/>
      <c r="B11158"/>
      <c r="C11158"/>
      <c r="D11158"/>
      <c r="E11158"/>
      <c r="F11158"/>
      <c r="G11158"/>
      <c r="H11158"/>
      <c r="I11158"/>
      <c r="J11158"/>
      <c r="K11158"/>
    </row>
    <row r="11159" spans="1:11" ht="15">
      <c r="A11159"/>
      <c r="B11159"/>
      <c r="C11159"/>
      <c r="D11159"/>
      <c r="E11159"/>
      <c r="F11159"/>
      <c r="G11159"/>
      <c r="H11159"/>
      <c r="I11159"/>
      <c r="J11159"/>
      <c r="K11159"/>
    </row>
    <row r="11160" spans="1:11" ht="15">
      <c r="A11160"/>
      <c r="B11160"/>
      <c r="C11160"/>
      <c r="D11160"/>
      <c r="E11160"/>
      <c r="F11160"/>
      <c r="G11160"/>
      <c r="H11160"/>
      <c r="I11160"/>
      <c r="J11160"/>
      <c r="K11160"/>
    </row>
    <row r="11161" spans="1:11" ht="15">
      <c r="A11161"/>
      <c r="B11161"/>
      <c r="C11161"/>
      <c r="D11161"/>
      <c r="E11161"/>
      <c r="F11161"/>
      <c r="G11161"/>
      <c r="H11161"/>
      <c r="I11161"/>
      <c r="J11161"/>
      <c r="K11161"/>
    </row>
    <row r="11162" spans="1:11" ht="15">
      <c r="A11162"/>
      <c r="B11162"/>
      <c r="C11162"/>
      <c r="D11162"/>
      <c r="E11162"/>
      <c r="F11162"/>
      <c r="G11162"/>
      <c r="H11162"/>
      <c r="I11162"/>
      <c r="J11162"/>
      <c r="K11162"/>
    </row>
    <row r="11163" spans="1:11" ht="15">
      <c r="A11163"/>
      <c r="B11163"/>
      <c r="C11163"/>
      <c r="D11163"/>
      <c r="E11163"/>
      <c r="F11163"/>
      <c r="G11163"/>
      <c r="H11163"/>
      <c r="I11163"/>
      <c r="J11163"/>
      <c r="K11163"/>
    </row>
    <row r="11164" spans="1:11" ht="15">
      <c r="A11164"/>
      <c r="B11164"/>
      <c r="C11164"/>
      <c r="D11164"/>
      <c r="E11164"/>
      <c r="F11164"/>
      <c r="G11164"/>
      <c r="H11164"/>
      <c r="I11164"/>
      <c r="J11164"/>
      <c r="K11164"/>
    </row>
    <row r="11165" spans="1:11" ht="15">
      <c r="A11165"/>
      <c r="B11165"/>
      <c r="C11165"/>
      <c r="D11165"/>
      <c r="E11165"/>
      <c r="F11165"/>
      <c r="G11165"/>
      <c r="H11165"/>
      <c r="I11165"/>
      <c r="J11165"/>
      <c r="K11165"/>
    </row>
    <row r="11166" spans="1:11" ht="15">
      <c r="A11166"/>
      <c r="B11166"/>
      <c r="C11166"/>
      <c r="D11166"/>
      <c r="E11166"/>
      <c r="F11166"/>
      <c r="G11166"/>
      <c r="H11166"/>
      <c r="I11166"/>
      <c r="J11166"/>
      <c r="K11166"/>
    </row>
    <row r="11167" spans="1:11" ht="15">
      <c r="A11167"/>
      <c r="B11167"/>
      <c r="C11167"/>
      <c r="D11167"/>
      <c r="E11167"/>
      <c r="F11167"/>
      <c r="G11167"/>
      <c r="H11167"/>
      <c r="I11167"/>
      <c r="J11167"/>
      <c r="K11167"/>
    </row>
    <row r="11168" spans="1:11" ht="15">
      <c r="A11168"/>
      <c r="B11168"/>
      <c r="C11168"/>
      <c r="D11168"/>
      <c r="E11168"/>
      <c r="F11168"/>
      <c r="G11168"/>
      <c r="H11168"/>
      <c r="I11168"/>
      <c r="J11168"/>
      <c r="K11168"/>
    </row>
    <row r="11169" spans="1:11" ht="15">
      <c r="A11169"/>
      <c r="B11169"/>
      <c r="C11169"/>
      <c r="D11169"/>
      <c r="E11169"/>
      <c r="F11169"/>
      <c r="G11169"/>
      <c r="H11169"/>
      <c r="I11169"/>
      <c r="J11169"/>
      <c r="K11169"/>
    </row>
    <row r="11170" spans="1:11" ht="15">
      <c r="A11170"/>
      <c r="B11170"/>
      <c r="C11170"/>
      <c r="D11170"/>
      <c r="E11170"/>
      <c r="F11170"/>
      <c r="G11170"/>
      <c r="H11170"/>
      <c r="I11170"/>
      <c r="J11170"/>
      <c r="K11170"/>
    </row>
    <row r="11171" spans="1:11" ht="15">
      <c r="A11171"/>
      <c r="B11171"/>
      <c r="C11171"/>
      <c r="D11171"/>
      <c r="E11171"/>
      <c r="F11171"/>
      <c r="G11171"/>
      <c r="H11171"/>
      <c r="I11171"/>
      <c r="J11171"/>
      <c r="K11171"/>
    </row>
    <row r="11172" spans="1:11" ht="15">
      <c r="A11172"/>
      <c r="B11172"/>
      <c r="C11172"/>
      <c r="D11172"/>
      <c r="E11172"/>
      <c r="F11172"/>
      <c r="G11172"/>
      <c r="H11172"/>
      <c r="I11172"/>
      <c r="J11172"/>
      <c r="K11172"/>
    </row>
    <row r="11173" spans="1:11" ht="15">
      <c r="A11173"/>
      <c r="B11173"/>
      <c r="C11173"/>
      <c r="D11173"/>
      <c r="E11173"/>
      <c r="F11173"/>
      <c r="G11173"/>
      <c r="H11173"/>
      <c r="I11173"/>
      <c r="J11173"/>
      <c r="K11173"/>
    </row>
    <row r="11174" spans="1:11" ht="15">
      <c r="A11174"/>
      <c r="B11174"/>
      <c r="C11174"/>
      <c r="D11174"/>
      <c r="E11174"/>
      <c r="F11174"/>
      <c r="G11174"/>
      <c r="H11174"/>
      <c r="I11174"/>
      <c r="J11174"/>
      <c r="K11174"/>
    </row>
    <row r="11175" spans="1:11" ht="15">
      <c r="A11175"/>
      <c r="B11175"/>
      <c r="C11175"/>
      <c r="D11175"/>
      <c r="E11175"/>
      <c r="F11175"/>
      <c r="G11175"/>
      <c r="H11175"/>
      <c r="I11175"/>
      <c r="J11175"/>
      <c r="K11175"/>
    </row>
    <row r="11176" spans="1:11" ht="15">
      <c r="A11176"/>
      <c r="B11176"/>
      <c r="C11176"/>
      <c r="D11176"/>
      <c r="E11176"/>
      <c r="F11176"/>
      <c r="G11176"/>
      <c r="H11176"/>
      <c r="I11176"/>
      <c r="J11176"/>
      <c r="K11176"/>
    </row>
    <row r="11177" spans="1:11" ht="15">
      <c r="A11177"/>
      <c r="B11177"/>
      <c r="C11177"/>
      <c r="D11177"/>
      <c r="E11177"/>
      <c r="F11177"/>
      <c r="G11177"/>
      <c r="H11177"/>
      <c r="I11177"/>
      <c r="J11177"/>
      <c r="K11177"/>
    </row>
    <row r="11178" spans="1:11" ht="15">
      <c r="A11178"/>
      <c r="B11178"/>
      <c r="C11178"/>
      <c r="D11178"/>
      <c r="E11178"/>
      <c r="F11178"/>
      <c r="G11178"/>
      <c r="H11178"/>
      <c r="I11178"/>
      <c r="J11178"/>
      <c r="K11178"/>
    </row>
    <row r="11179" spans="1:11" ht="15">
      <c r="A11179"/>
      <c r="B11179"/>
      <c r="C11179"/>
      <c r="D11179"/>
      <c r="E11179"/>
      <c r="F11179"/>
      <c r="G11179"/>
      <c r="H11179"/>
      <c r="I11179"/>
      <c r="J11179"/>
      <c r="K11179"/>
    </row>
    <row r="11180" spans="1:11" ht="15">
      <c r="A11180"/>
      <c r="B11180"/>
      <c r="C11180"/>
      <c r="D11180"/>
      <c r="E11180"/>
      <c r="F11180"/>
      <c r="G11180"/>
      <c r="H11180"/>
      <c r="I11180"/>
      <c r="J11180"/>
      <c r="K11180"/>
    </row>
    <row r="11181" spans="1:11" ht="15">
      <c r="A11181"/>
      <c r="B11181"/>
      <c r="C11181"/>
      <c r="D11181"/>
      <c r="E11181"/>
      <c r="F11181"/>
      <c r="G11181"/>
      <c r="H11181"/>
      <c r="I11181"/>
      <c r="J11181"/>
      <c r="K11181"/>
    </row>
    <row r="11182" spans="1:11" ht="15">
      <c r="A11182"/>
      <c r="B11182"/>
      <c r="C11182"/>
      <c r="D11182"/>
      <c r="E11182"/>
      <c r="F11182"/>
      <c r="G11182"/>
      <c r="H11182"/>
      <c r="I11182"/>
      <c r="J11182"/>
      <c r="K11182"/>
    </row>
    <row r="11183" spans="1:11" ht="15">
      <c r="A11183"/>
      <c r="B11183"/>
      <c r="C11183"/>
      <c r="D11183"/>
      <c r="E11183"/>
      <c r="F11183"/>
      <c r="G11183"/>
      <c r="H11183"/>
      <c r="I11183"/>
      <c r="J11183"/>
      <c r="K11183"/>
    </row>
    <row r="11184" spans="1:11" ht="15">
      <c r="A11184"/>
      <c r="B11184"/>
      <c r="C11184"/>
      <c r="D11184"/>
      <c r="E11184"/>
      <c r="F11184"/>
      <c r="G11184"/>
      <c r="H11184"/>
      <c r="I11184"/>
      <c r="J11184"/>
      <c r="K11184"/>
    </row>
    <row r="11185" spans="1:11" ht="15">
      <c r="A11185"/>
      <c r="B11185"/>
      <c r="C11185"/>
      <c r="D11185"/>
      <c r="E11185"/>
      <c r="F11185"/>
      <c r="G11185"/>
      <c r="H11185"/>
      <c r="I11185"/>
      <c r="J11185"/>
      <c r="K11185"/>
    </row>
    <row r="11186" spans="1:11" ht="15">
      <c r="A11186"/>
      <c r="B11186"/>
      <c r="C11186"/>
      <c r="D11186"/>
      <c r="E11186"/>
      <c r="F11186"/>
      <c r="G11186"/>
      <c r="H11186"/>
      <c r="I11186"/>
      <c r="J11186"/>
      <c r="K11186"/>
    </row>
    <row r="11187" spans="1:11" ht="15">
      <c r="A11187"/>
      <c r="B11187"/>
      <c r="C11187"/>
      <c r="D11187"/>
      <c r="E11187"/>
      <c r="F11187"/>
      <c r="G11187"/>
      <c r="H11187"/>
      <c r="I11187"/>
      <c r="J11187"/>
      <c r="K11187"/>
    </row>
    <row r="11188" spans="1:11" ht="15">
      <c r="A11188"/>
      <c r="B11188"/>
      <c r="C11188"/>
      <c r="D11188"/>
      <c r="E11188"/>
      <c r="F11188"/>
      <c r="G11188"/>
      <c r="H11188"/>
      <c r="I11188"/>
      <c r="J11188"/>
      <c r="K11188"/>
    </row>
    <row r="11189" spans="1:11" ht="15">
      <c r="A11189"/>
      <c r="B11189"/>
      <c r="C11189"/>
      <c r="D11189"/>
      <c r="E11189"/>
      <c r="F11189"/>
      <c r="G11189"/>
      <c r="H11189"/>
      <c r="I11189"/>
      <c r="J11189"/>
      <c r="K11189"/>
    </row>
    <row r="11190" spans="1:11" ht="15">
      <c r="A11190"/>
      <c r="B11190"/>
      <c r="C11190"/>
      <c r="D11190"/>
      <c r="E11190"/>
      <c r="F11190"/>
      <c r="G11190"/>
      <c r="H11190"/>
      <c r="I11190"/>
      <c r="J11190"/>
      <c r="K11190"/>
    </row>
    <row r="11191" spans="1:11" ht="15">
      <c r="A11191"/>
      <c r="B11191"/>
      <c r="C11191"/>
      <c r="D11191"/>
      <c r="E11191"/>
      <c r="F11191"/>
      <c r="G11191"/>
      <c r="H11191"/>
      <c r="I11191"/>
      <c r="J11191"/>
      <c r="K11191"/>
    </row>
    <row r="11192" spans="1:11" ht="15">
      <c r="A11192"/>
      <c r="B11192"/>
      <c r="C11192"/>
      <c r="D11192"/>
      <c r="E11192"/>
      <c r="F11192"/>
      <c r="G11192"/>
      <c r="H11192"/>
      <c r="I11192"/>
      <c r="J11192"/>
      <c r="K11192"/>
    </row>
    <row r="11193" spans="1:11" ht="15">
      <c r="A11193"/>
      <c r="B11193"/>
      <c r="C11193"/>
      <c r="D11193"/>
      <c r="E11193"/>
      <c r="F11193"/>
      <c r="G11193"/>
      <c r="H11193"/>
      <c r="I11193"/>
      <c r="J11193"/>
      <c r="K11193"/>
    </row>
    <row r="11194" spans="1:11" ht="15">
      <c r="A11194"/>
      <c r="B11194"/>
      <c r="C11194"/>
      <c r="D11194"/>
      <c r="E11194"/>
      <c r="F11194"/>
      <c r="G11194"/>
      <c r="H11194"/>
      <c r="I11194"/>
      <c r="J11194"/>
      <c r="K11194"/>
    </row>
    <row r="11195" spans="1:11" ht="15">
      <c r="A11195"/>
      <c r="B11195"/>
      <c r="C11195"/>
      <c r="D11195"/>
      <c r="E11195"/>
      <c r="F11195"/>
      <c r="G11195"/>
      <c r="H11195"/>
      <c r="I11195"/>
      <c r="J11195"/>
      <c r="K11195"/>
    </row>
    <row r="11196" spans="1:11" ht="15">
      <c r="A11196"/>
      <c r="B11196"/>
      <c r="C11196"/>
      <c r="D11196"/>
      <c r="E11196"/>
      <c r="F11196"/>
      <c r="G11196"/>
      <c r="H11196"/>
      <c r="I11196"/>
      <c r="J11196"/>
      <c r="K11196"/>
    </row>
    <row r="11197" spans="1:11" ht="15">
      <c r="A11197"/>
      <c r="B11197"/>
      <c r="C11197"/>
      <c r="D11197"/>
      <c r="E11197"/>
      <c r="F11197"/>
      <c r="G11197"/>
      <c r="H11197"/>
      <c r="I11197"/>
      <c r="J11197"/>
      <c r="K11197"/>
    </row>
    <row r="11198" spans="1:11" ht="15">
      <c r="A11198"/>
      <c r="B11198"/>
      <c r="C11198"/>
      <c r="D11198"/>
      <c r="E11198"/>
      <c r="F11198"/>
      <c r="G11198"/>
      <c r="H11198"/>
      <c r="I11198"/>
      <c r="J11198"/>
      <c r="K11198"/>
    </row>
    <row r="11199" spans="1:11" ht="15">
      <c r="A11199"/>
      <c r="B11199"/>
      <c r="C11199"/>
      <c r="D11199"/>
      <c r="E11199"/>
      <c r="F11199"/>
      <c r="G11199"/>
      <c r="H11199"/>
      <c r="I11199"/>
      <c r="J11199"/>
      <c r="K11199"/>
    </row>
    <row r="11200" spans="1:11" ht="15">
      <c r="A11200"/>
      <c r="B11200"/>
      <c r="C11200"/>
      <c r="D11200"/>
      <c r="E11200"/>
      <c r="F11200"/>
      <c r="G11200"/>
      <c r="H11200"/>
      <c r="I11200"/>
      <c r="J11200"/>
      <c r="K11200"/>
    </row>
    <row r="11201" spans="1:11" ht="15">
      <c r="A11201"/>
      <c r="B11201"/>
      <c r="C11201"/>
      <c r="D11201"/>
      <c r="E11201"/>
      <c r="F11201"/>
      <c r="G11201"/>
      <c r="H11201"/>
      <c r="I11201"/>
      <c r="J11201"/>
      <c r="K11201"/>
    </row>
    <row r="11202" spans="1:11" ht="15">
      <c r="A11202"/>
      <c r="B11202"/>
      <c r="C11202"/>
      <c r="D11202"/>
      <c r="E11202"/>
      <c r="F11202"/>
      <c r="G11202"/>
      <c r="H11202"/>
      <c r="I11202"/>
      <c r="J11202"/>
      <c r="K11202"/>
    </row>
    <row r="11203" spans="1:11" ht="15">
      <c r="A11203"/>
      <c r="B11203"/>
      <c r="C11203"/>
      <c r="D11203"/>
      <c r="E11203"/>
      <c r="F11203"/>
      <c r="G11203"/>
      <c r="H11203"/>
      <c r="I11203"/>
      <c r="J11203"/>
      <c r="K11203"/>
    </row>
    <row r="11204" spans="1:11" ht="15">
      <c r="A11204"/>
      <c r="B11204"/>
      <c r="C11204"/>
      <c r="D11204"/>
      <c r="E11204"/>
      <c r="F11204"/>
      <c r="G11204"/>
      <c r="H11204"/>
      <c r="I11204"/>
      <c r="J11204"/>
      <c r="K11204"/>
    </row>
    <row r="11205" spans="1:11" ht="15">
      <c r="A11205"/>
      <c r="B11205"/>
      <c r="C11205"/>
      <c r="D11205"/>
      <c r="E11205"/>
      <c r="F11205"/>
      <c r="G11205"/>
      <c r="H11205"/>
      <c r="I11205"/>
      <c r="J11205"/>
      <c r="K11205"/>
    </row>
    <row r="11206" spans="1:11" ht="15">
      <c r="A11206"/>
      <c r="B11206"/>
      <c r="C11206"/>
      <c r="D11206"/>
      <c r="E11206"/>
      <c r="F11206"/>
      <c r="G11206"/>
      <c r="H11206"/>
      <c r="I11206"/>
      <c r="J11206"/>
      <c r="K11206"/>
    </row>
    <row r="11207" spans="1:11" ht="15">
      <c r="A11207"/>
      <c r="B11207"/>
      <c r="C11207"/>
      <c r="D11207"/>
      <c r="E11207"/>
      <c r="F11207"/>
      <c r="G11207"/>
      <c r="H11207"/>
      <c r="I11207"/>
      <c r="J11207"/>
      <c r="K11207"/>
    </row>
    <row r="11208" spans="1:11" ht="15">
      <c r="A11208"/>
      <c r="B11208"/>
      <c r="C11208"/>
      <c r="D11208"/>
      <c r="E11208"/>
      <c r="F11208"/>
      <c r="G11208"/>
      <c r="H11208"/>
      <c r="I11208"/>
      <c r="J11208"/>
      <c r="K11208"/>
    </row>
    <row r="11209" spans="1:11" ht="15">
      <c r="A11209"/>
      <c r="B11209"/>
      <c r="C11209"/>
      <c r="D11209"/>
      <c r="E11209"/>
      <c r="F11209"/>
      <c r="G11209"/>
      <c r="H11209"/>
      <c r="I11209"/>
      <c r="J11209"/>
      <c r="K11209"/>
    </row>
    <row r="11210" spans="1:11" ht="15">
      <c r="A11210"/>
      <c r="B11210"/>
      <c r="C11210"/>
      <c r="D11210"/>
      <c r="E11210"/>
      <c r="F11210"/>
      <c r="G11210"/>
      <c r="H11210"/>
      <c r="I11210"/>
      <c r="J11210"/>
      <c r="K11210"/>
    </row>
    <row r="11211" spans="1:11" ht="15">
      <c r="A11211"/>
      <c r="B11211"/>
      <c r="C11211"/>
      <c r="D11211"/>
      <c r="E11211"/>
      <c r="F11211"/>
      <c r="G11211"/>
      <c r="H11211"/>
      <c r="I11211"/>
      <c r="J11211"/>
      <c r="K11211"/>
    </row>
    <row r="11212" spans="1:11" ht="15">
      <c r="A11212"/>
      <c r="B11212"/>
      <c r="C11212"/>
      <c r="D11212"/>
      <c r="E11212"/>
      <c r="F11212"/>
      <c r="G11212"/>
      <c r="H11212"/>
      <c r="I11212"/>
      <c r="J11212"/>
      <c r="K11212"/>
    </row>
    <row r="11213" spans="1:11" ht="15">
      <c r="A11213"/>
      <c r="B11213"/>
      <c r="C11213"/>
      <c r="D11213"/>
      <c r="E11213"/>
      <c r="F11213"/>
      <c r="G11213"/>
      <c r="H11213"/>
      <c r="I11213"/>
      <c r="J11213"/>
      <c r="K11213"/>
    </row>
    <row r="11214" spans="1:11" ht="15">
      <c r="A11214"/>
      <c r="B11214"/>
      <c r="C11214"/>
      <c r="D11214"/>
      <c r="E11214"/>
      <c r="F11214"/>
      <c r="G11214"/>
      <c r="H11214"/>
      <c r="I11214"/>
      <c r="J11214"/>
      <c r="K11214"/>
    </row>
    <row r="11215" spans="1:11" ht="15">
      <c r="A11215"/>
      <c r="B11215"/>
      <c r="C11215"/>
      <c r="D11215"/>
      <c r="E11215"/>
      <c r="F11215"/>
      <c r="G11215"/>
      <c r="H11215"/>
      <c r="I11215"/>
      <c r="J11215"/>
      <c r="K11215"/>
    </row>
    <row r="11216" spans="1:11" ht="15">
      <c r="A11216"/>
      <c r="B11216"/>
      <c r="C11216"/>
      <c r="D11216"/>
      <c r="E11216"/>
      <c r="F11216"/>
      <c r="G11216"/>
      <c r="H11216"/>
      <c r="I11216"/>
      <c r="J11216"/>
      <c r="K11216"/>
    </row>
    <row r="11217" spans="1:11" ht="15">
      <c r="A11217"/>
      <c r="B11217"/>
      <c r="C11217"/>
      <c r="D11217"/>
      <c r="E11217"/>
      <c r="F11217"/>
      <c r="G11217"/>
      <c r="H11217"/>
      <c r="I11217"/>
      <c r="J11217"/>
      <c r="K11217"/>
    </row>
    <row r="11218" spans="1:11" ht="15">
      <c r="A11218"/>
      <c r="B11218"/>
      <c r="C11218"/>
      <c r="D11218"/>
      <c r="E11218"/>
      <c r="F11218"/>
      <c r="G11218"/>
      <c r="H11218"/>
      <c r="I11218"/>
      <c r="J11218"/>
      <c r="K11218"/>
    </row>
    <row r="11219" spans="1:11" ht="15">
      <c r="A11219"/>
      <c r="B11219"/>
      <c r="C11219"/>
      <c r="D11219"/>
      <c r="E11219"/>
      <c r="F11219"/>
      <c r="G11219"/>
      <c r="H11219"/>
      <c r="I11219"/>
      <c r="J11219"/>
      <c r="K11219"/>
    </row>
    <row r="11220" spans="1:11" ht="15">
      <c r="A11220"/>
      <c r="B11220"/>
      <c r="C11220"/>
      <c r="D11220"/>
      <c r="E11220"/>
      <c r="F11220"/>
      <c r="G11220"/>
      <c r="H11220"/>
      <c r="I11220"/>
      <c r="J11220"/>
      <c r="K11220"/>
    </row>
    <row r="11221" spans="1:11" ht="15">
      <c r="A11221"/>
      <c r="B11221"/>
      <c r="C11221"/>
      <c r="D11221"/>
      <c r="E11221"/>
      <c r="F11221"/>
      <c r="G11221"/>
      <c r="H11221"/>
      <c r="I11221"/>
      <c r="J11221"/>
      <c r="K11221"/>
    </row>
    <row r="11222" spans="1:11" ht="15">
      <c r="A11222"/>
      <c r="B11222"/>
      <c r="C11222"/>
      <c r="D11222"/>
      <c r="E11222"/>
      <c r="F11222"/>
      <c r="G11222"/>
      <c r="H11222"/>
      <c r="I11222"/>
      <c r="J11222"/>
      <c r="K11222"/>
    </row>
    <row r="11223" spans="1:11" ht="15">
      <c r="A11223"/>
      <c r="B11223"/>
      <c r="C11223"/>
      <c r="D11223"/>
      <c r="E11223"/>
      <c r="F11223"/>
      <c r="G11223"/>
      <c r="H11223"/>
      <c r="I11223"/>
      <c r="J11223"/>
      <c r="K11223"/>
    </row>
    <row r="11224" spans="1:11" ht="15">
      <c r="A11224"/>
      <c r="B11224"/>
      <c r="C11224"/>
      <c r="D11224"/>
      <c r="E11224"/>
      <c r="F11224"/>
      <c r="G11224"/>
      <c r="H11224"/>
      <c r="I11224"/>
      <c r="J11224"/>
      <c r="K11224"/>
    </row>
    <row r="11225" spans="1:11" ht="15">
      <c r="A11225"/>
      <c r="B11225"/>
      <c r="C11225"/>
      <c r="D11225"/>
      <c r="E11225"/>
      <c r="F11225"/>
      <c r="G11225"/>
      <c r="H11225"/>
      <c r="I11225"/>
      <c r="J11225"/>
      <c r="K11225"/>
    </row>
    <row r="11226" spans="1:11" ht="15">
      <c r="A11226"/>
      <c r="B11226"/>
      <c r="C11226"/>
      <c r="D11226"/>
      <c r="E11226"/>
      <c r="F11226"/>
      <c r="G11226"/>
      <c r="H11226"/>
      <c r="I11226"/>
      <c r="J11226"/>
      <c r="K11226"/>
    </row>
    <row r="11227" spans="1:11" ht="15">
      <c r="A11227"/>
      <c r="B11227"/>
      <c r="C11227"/>
      <c r="D11227"/>
      <c r="E11227"/>
      <c r="F11227"/>
      <c r="G11227"/>
      <c r="H11227"/>
      <c r="I11227"/>
      <c r="J11227"/>
      <c r="K11227"/>
    </row>
    <row r="11228" spans="1:11" ht="15">
      <c r="A11228"/>
      <c r="B11228"/>
      <c r="C11228"/>
      <c r="D11228"/>
      <c r="E11228"/>
      <c r="F11228"/>
      <c r="G11228"/>
      <c r="H11228"/>
      <c r="I11228"/>
      <c r="J11228"/>
      <c r="K11228"/>
    </row>
    <row r="11229" spans="1:11" ht="15">
      <c r="A11229"/>
      <c r="B11229"/>
      <c r="C11229"/>
      <c r="D11229"/>
      <c r="E11229"/>
      <c r="F11229"/>
      <c r="G11229"/>
      <c r="H11229"/>
      <c r="I11229"/>
      <c r="J11229"/>
      <c r="K11229"/>
    </row>
    <row r="11230" spans="1:11" ht="15">
      <c r="A11230"/>
      <c r="B11230"/>
      <c r="C11230"/>
      <c r="D11230"/>
      <c r="E11230"/>
      <c r="F11230"/>
      <c r="G11230"/>
      <c r="H11230"/>
      <c r="I11230"/>
      <c r="J11230"/>
      <c r="K11230"/>
    </row>
    <row r="11231" spans="1:11" ht="15">
      <c r="A11231"/>
      <c r="B11231"/>
      <c r="C11231"/>
      <c r="D11231"/>
      <c r="E11231"/>
      <c r="F11231"/>
      <c r="G11231"/>
      <c r="H11231"/>
      <c r="I11231"/>
      <c r="J11231"/>
      <c r="K11231"/>
    </row>
    <row r="11232" spans="1:11" ht="15">
      <c r="A11232"/>
      <c r="B11232"/>
      <c r="C11232"/>
      <c r="D11232"/>
      <c r="E11232"/>
      <c r="F11232"/>
      <c r="G11232"/>
      <c r="H11232"/>
      <c r="I11232"/>
      <c r="J11232"/>
      <c r="K11232"/>
    </row>
    <row r="11233" spans="1:11" ht="15">
      <c r="A11233"/>
      <c r="B11233"/>
      <c r="C11233"/>
      <c r="D11233"/>
      <c r="E11233"/>
      <c r="F11233"/>
      <c r="G11233"/>
      <c r="H11233"/>
      <c r="I11233"/>
      <c r="J11233"/>
      <c r="K11233"/>
    </row>
    <row r="11234" spans="1:11" ht="15">
      <c r="A11234"/>
      <c r="B11234"/>
      <c r="C11234"/>
      <c r="D11234"/>
      <c r="E11234"/>
      <c r="F11234"/>
      <c r="G11234"/>
      <c r="H11234"/>
      <c r="I11234"/>
      <c r="J11234"/>
      <c r="K11234"/>
    </row>
    <row r="11235" spans="1:11" ht="15">
      <c r="A11235"/>
      <c r="B11235"/>
      <c r="C11235"/>
      <c r="D11235"/>
      <c r="E11235"/>
      <c r="F11235"/>
      <c r="G11235"/>
      <c r="H11235"/>
      <c r="I11235"/>
      <c r="J11235"/>
      <c r="K11235"/>
    </row>
    <row r="11236" spans="1:11" ht="15">
      <c r="A11236"/>
      <c r="B11236"/>
      <c r="C11236"/>
      <c r="D11236"/>
      <c r="E11236"/>
      <c r="F11236"/>
      <c r="G11236"/>
      <c r="H11236"/>
      <c r="I11236"/>
      <c r="J11236"/>
      <c r="K11236"/>
    </row>
    <row r="11237" spans="1:11" ht="15">
      <c r="A11237"/>
      <c r="B11237"/>
      <c r="C11237"/>
      <c r="D11237"/>
      <c r="E11237"/>
      <c r="F11237"/>
      <c r="G11237"/>
      <c r="H11237"/>
      <c r="I11237"/>
      <c r="J11237"/>
      <c r="K11237"/>
    </row>
    <row r="11238" spans="1:11" ht="15">
      <c r="A11238"/>
      <c r="B11238"/>
      <c r="C11238"/>
      <c r="D11238"/>
      <c r="E11238"/>
      <c r="F11238"/>
      <c r="G11238"/>
      <c r="H11238"/>
      <c r="I11238"/>
      <c r="J11238"/>
      <c r="K11238"/>
    </row>
    <row r="11239" spans="1:11" ht="15">
      <c r="A11239"/>
      <c r="B11239"/>
      <c r="C11239"/>
      <c r="D11239"/>
      <c r="E11239"/>
      <c r="F11239"/>
      <c r="G11239"/>
      <c r="H11239"/>
      <c r="I11239"/>
      <c r="J11239"/>
      <c r="K11239"/>
    </row>
    <row r="11240" spans="1:11" ht="15">
      <c r="A11240"/>
      <c r="B11240"/>
      <c r="C11240"/>
      <c r="D11240"/>
      <c r="E11240"/>
      <c r="F11240"/>
      <c r="G11240"/>
      <c r="H11240"/>
      <c r="I11240"/>
      <c r="J11240"/>
      <c r="K11240"/>
    </row>
    <row r="11241" spans="1:11" ht="15">
      <c r="A11241"/>
      <c r="B11241"/>
      <c r="C11241"/>
      <c r="D11241"/>
      <c r="E11241"/>
      <c r="F11241"/>
      <c r="G11241"/>
      <c r="H11241"/>
      <c r="I11241"/>
      <c r="J11241"/>
      <c r="K11241"/>
    </row>
    <row r="11242" spans="1:11" ht="15">
      <c r="A11242"/>
      <c r="B11242"/>
      <c r="C11242"/>
      <c r="D11242"/>
      <c r="E11242"/>
      <c r="F11242"/>
      <c r="G11242"/>
      <c r="H11242"/>
      <c r="I11242"/>
      <c r="J11242"/>
      <c r="K11242"/>
    </row>
    <row r="11243" spans="1:11" ht="15">
      <c r="A11243"/>
      <c r="B11243"/>
      <c r="C11243"/>
      <c r="D11243"/>
      <c r="E11243"/>
      <c r="F11243"/>
      <c r="G11243"/>
      <c r="H11243"/>
      <c r="I11243"/>
      <c r="J11243"/>
      <c r="K11243"/>
    </row>
    <row r="11244" spans="1:11" ht="15">
      <c r="A11244"/>
      <c r="B11244"/>
      <c r="C11244"/>
      <c r="D11244"/>
      <c r="E11244"/>
      <c r="F11244"/>
      <c r="G11244"/>
      <c r="H11244"/>
      <c r="I11244"/>
      <c r="J11244"/>
      <c r="K11244"/>
    </row>
    <row r="11245" spans="1:11" ht="15">
      <c r="A11245"/>
      <c r="B11245"/>
      <c r="C11245"/>
      <c r="D11245"/>
      <c r="E11245"/>
      <c r="F11245"/>
      <c r="G11245"/>
      <c r="H11245"/>
      <c r="I11245"/>
      <c r="J11245"/>
      <c r="K11245"/>
    </row>
    <row r="11246" spans="1:11" ht="15">
      <c r="A11246"/>
      <c r="B11246"/>
      <c r="C11246"/>
      <c r="D11246"/>
      <c r="E11246"/>
      <c r="F11246"/>
      <c r="G11246"/>
      <c r="H11246"/>
      <c r="I11246"/>
      <c r="J11246"/>
      <c r="K11246"/>
    </row>
    <row r="11247" spans="1:11" ht="15">
      <c r="A11247"/>
      <c r="B11247"/>
      <c r="C11247"/>
      <c r="D11247"/>
      <c r="E11247"/>
      <c r="F11247"/>
      <c r="G11247"/>
      <c r="H11247"/>
      <c r="I11247"/>
      <c r="J11247"/>
      <c r="K11247"/>
    </row>
    <row r="11248" spans="1:11" ht="15">
      <c r="A11248"/>
      <c r="B11248"/>
      <c r="C11248"/>
      <c r="D11248"/>
      <c r="E11248"/>
      <c r="F11248"/>
      <c r="G11248"/>
      <c r="H11248"/>
      <c r="I11248"/>
      <c r="J11248"/>
      <c r="K11248"/>
    </row>
    <row r="11249" spans="1:11" ht="15">
      <c r="A11249"/>
      <c r="B11249"/>
      <c r="C11249"/>
      <c r="D11249"/>
      <c r="E11249"/>
      <c r="F11249"/>
      <c r="G11249"/>
      <c r="H11249"/>
      <c r="I11249"/>
      <c r="J11249"/>
      <c r="K11249"/>
    </row>
    <row r="11250" spans="1:11" ht="15">
      <c r="A11250"/>
      <c r="B11250"/>
      <c r="C11250"/>
      <c r="D11250"/>
      <c r="E11250"/>
      <c r="F11250"/>
      <c r="G11250"/>
      <c r="H11250"/>
      <c r="I11250"/>
      <c r="J11250"/>
      <c r="K11250"/>
    </row>
    <row r="11251" spans="1:11" ht="15">
      <c r="A11251"/>
      <c r="B11251"/>
      <c r="C11251"/>
      <c r="D11251"/>
      <c r="E11251"/>
      <c r="F11251"/>
      <c r="G11251"/>
      <c r="H11251"/>
      <c r="I11251"/>
      <c r="J11251"/>
      <c r="K11251"/>
    </row>
    <row r="11252" spans="1:11" ht="15">
      <c r="A11252"/>
      <c r="B11252"/>
      <c r="C11252"/>
      <c r="D11252"/>
      <c r="E11252"/>
      <c r="F11252"/>
      <c r="G11252"/>
      <c r="H11252"/>
      <c r="I11252"/>
      <c r="J11252"/>
      <c r="K11252"/>
    </row>
    <row r="11253" spans="1:11" ht="15">
      <c r="A11253"/>
      <c r="B11253"/>
      <c r="C11253"/>
      <c r="D11253"/>
      <c r="E11253"/>
      <c r="F11253"/>
      <c r="G11253"/>
      <c r="H11253"/>
      <c r="I11253"/>
      <c r="J11253"/>
      <c r="K11253"/>
    </row>
    <row r="11254" spans="1:11" ht="15">
      <c r="A11254"/>
      <c r="B11254"/>
      <c r="C11254"/>
      <c r="D11254"/>
      <c r="E11254"/>
      <c r="F11254"/>
      <c r="G11254"/>
      <c r="H11254"/>
      <c r="I11254"/>
      <c r="J11254"/>
      <c r="K11254"/>
    </row>
    <row r="11255" spans="1:11" ht="15">
      <c r="A11255"/>
      <c r="B11255"/>
      <c r="C11255"/>
      <c r="D11255"/>
      <c r="E11255"/>
      <c r="F11255"/>
      <c r="G11255"/>
      <c r="H11255"/>
      <c r="I11255"/>
      <c r="J11255"/>
      <c r="K11255"/>
    </row>
    <row r="11256" spans="1:11" ht="15">
      <c r="A11256"/>
      <c r="B11256"/>
      <c r="C11256"/>
      <c r="D11256"/>
      <c r="E11256"/>
      <c r="F11256"/>
      <c r="G11256"/>
      <c r="H11256"/>
      <c r="I11256"/>
      <c r="J11256"/>
      <c r="K11256"/>
    </row>
    <row r="11257" spans="1:11" ht="15">
      <c r="A11257"/>
      <c r="B11257"/>
      <c r="C11257"/>
      <c r="D11257"/>
      <c r="E11257"/>
      <c r="F11257"/>
      <c r="G11257"/>
      <c r="H11257"/>
      <c r="I11257"/>
      <c r="J11257"/>
      <c r="K11257"/>
    </row>
    <row r="11258" spans="1:11" ht="15">
      <c r="A11258"/>
      <c r="B11258"/>
      <c r="C11258"/>
      <c r="D11258"/>
      <c r="E11258"/>
      <c r="F11258"/>
      <c r="G11258"/>
      <c r="H11258"/>
      <c r="I11258"/>
      <c r="J11258"/>
      <c r="K11258"/>
    </row>
    <row r="11259" spans="1:11" ht="15">
      <c r="A11259"/>
      <c r="B11259"/>
      <c r="C11259"/>
      <c r="D11259"/>
      <c r="E11259"/>
      <c r="F11259"/>
      <c r="G11259"/>
      <c r="H11259"/>
      <c r="I11259"/>
      <c r="J11259"/>
      <c r="K11259"/>
    </row>
    <row r="11260" spans="1:11" ht="15">
      <c r="A11260"/>
      <c r="B11260"/>
      <c r="C11260"/>
      <c r="D11260"/>
      <c r="E11260"/>
      <c r="F11260"/>
      <c r="G11260"/>
      <c r="H11260"/>
      <c r="I11260"/>
      <c r="J11260"/>
      <c r="K11260"/>
    </row>
    <row r="11261" spans="1:11" ht="15">
      <c r="A11261"/>
      <c r="B11261"/>
      <c r="C11261"/>
      <c r="D11261"/>
      <c r="E11261"/>
      <c r="F11261"/>
      <c r="G11261"/>
      <c r="H11261"/>
      <c r="I11261"/>
      <c r="J11261"/>
      <c r="K11261"/>
    </row>
    <row r="11262" spans="1:11" ht="15">
      <c r="A11262"/>
      <c r="B11262"/>
      <c r="C11262"/>
      <c r="D11262"/>
      <c r="E11262"/>
      <c r="F11262"/>
      <c r="G11262"/>
      <c r="H11262"/>
      <c r="I11262"/>
      <c r="J11262"/>
      <c r="K11262"/>
    </row>
    <row r="11263" spans="1:11" ht="15">
      <c r="A11263"/>
      <c r="B11263"/>
      <c r="C11263"/>
      <c r="D11263"/>
      <c r="E11263"/>
      <c r="F11263"/>
      <c r="G11263"/>
      <c r="H11263"/>
      <c r="I11263"/>
      <c r="J11263"/>
      <c r="K11263"/>
    </row>
    <row r="11264" spans="1:11" ht="15">
      <c r="A11264"/>
      <c r="B11264"/>
      <c r="C11264"/>
      <c r="D11264"/>
      <c r="E11264"/>
      <c r="F11264"/>
      <c r="G11264"/>
      <c r="H11264"/>
      <c r="I11264"/>
      <c r="J11264"/>
      <c r="K11264"/>
    </row>
    <row r="11265" spans="1:11" ht="15">
      <c r="A11265"/>
      <c r="B11265"/>
      <c r="C11265"/>
      <c r="D11265"/>
      <c r="E11265"/>
      <c r="F11265"/>
      <c r="G11265"/>
      <c r="H11265"/>
      <c r="I11265"/>
      <c r="J11265"/>
      <c r="K11265"/>
    </row>
    <row r="11266" spans="1:11" ht="15">
      <c r="A11266"/>
      <c r="B11266"/>
      <c r="C11266"/>
      <c r="D11266"/>
      <c r="E11266"/>
      <c r="F11266"/>
      <c r="G11266"/>
      <c r="H11266"/>
      <c r="I11266"/>
      <c r="J11266"/>
      <c r="K11266"/>
    </row>
    <row r="11267" spans="1:11" ht="15">
      <c r="A11267"/>
      <c r="B11267"/>
      <c r="C11267"/>
      <c r="D11267"/>
      <c r="E11267"/>
      <c r="F11267"/>
      <c r="G11267"/>
      <c r="H11267"/>
      <c r="I11267"/>
      <c r="J11267"/>
      <c r="K11267"/>
    </row>
    <row r="11268" spans="1:11" ht="15">
      <c r="A11268"/>
      <c r="B11268"/>
      <c r="C11268"/>
      <c r="D11268"/>
      <c r="E11268"/>
      <c r="F11268"/>
      <c r="G11268"/>
      <c r="H11268"/>
      <c r="I11268"/>
      <c r="J11268"/>
      <c r="K11268"/>
    </row>
    <row r="11269" spans="1:11" ht="15">
      <c r="A11269"/>
      <c r="B11269"/>
      <c r="C11269"/>
      <c r="D11269"/>
      <c r="E11269"/>
      <c r="F11269"/>
      <c r="G11269"/>
      <c r="H11269"/>
      <c r="I11269"/>
      <c r="J11269"/>
      <c r="K11269"/>
    </row>
    <row r="11270" spans="1:11" ht="15">
      <c r="A11270"/>
      <c r="B11270"/>
      <c r="C11270"/>
      <c r="D11270"/>
      <c r="E11270"/>
      <c r="F11270"/>
      <c r="G11270"/>
      <c r="H11270"/>
      <c r="I11270"/>
      <c r="J11270"/>
      <c r="K11270"/>
    </row>
    <row r="11271" spans="1:11" ht="15">
      <c r="A11271"/>
      <c r="B11271"/>
      <c r="C11271"/>
      <c r="D11271"/>
      <c r="E11271"/>
      <c r="F11271"/>
      <c r="G11271"/>
      <c r="H11271"/>
      <c r="I11271"/>
      <c r="J11271"/>
      <c r="K11271"/>
    </row>
    <row r="11272" spans="1:11" ht="15">
      <c r="A11272"/>
      <c r="B11272"/>
      <c r="C11272"/>
      <c r="D11272"/>
      <c r="E11272"/>
      <c r="F11272"/>
      <c r="G11272"/>
      <c r="H11272"/>
      <c r="I11272"/>
      <c r="J11272"/>
      <c r="K11272"/>
    </row>
    <row r="11273" spans="1:11" ht="15">
      <c r="A11273"/>
      <c r="B11273"/>
      <c r="C11273"/>
      <c r="D11273"/>
      <c r="E11273"/>
      <c r="F11273"/>
      <c r="G11273"/>
      <c r="H11273"/>
      <c r="I11273"/>
      <c r="J11273"/>
      <c r="K11273"/>
    </row>
    <row r="11274" spans="1:11" ht="15">
      <c r="A11274"/>
      <c r="B11274"/>
      <c r="C11274"/>
      <c r="D11274"/>
      <c r="E11274"/>
      <c r="F11274"/>
      <c r="G11274"/>
      <c r="H11274"/>
      <c r="I11274"/>
      <c r="J11274"/>
      <c r="K11274"/>
    </row>
    <row r="11275" spans="1:11" ht="15">
      <c r="A11275"/>
      <c r="B11275"/>
      <c r="C11275"/>
      <c r="D11275"/>
      <c r="E11275"/>
      <c r="F11275"/>
      <c r="G11275"/>
      <c r="H11275"/>
      <c r="I11275"/>
      <c r="J11275"/>
      <c r="K11275"/>
    </row>
    <row r="11276" spans="1:11" ht="15">
      <c r="A11276"/>
      <c r="B11276"/>
      <c r="C11276"/>
      <c r="D11276"/>
      <c r="E11276"/>
      <c r="F11276"/>
      <c r="G11276"/>
      <c r="H11276"/>
      <c r="I11276"/>
      <c r="J11276"/>
      <c r="K11276"/>
    </row>
    <row r="11277" spans="1:11" ht="15">
      <c r="A11277"/>
      <c r="B11277"/>
      <c r="C11277"/>
      <c r="D11277"/>
      <c r="E11277"/>
      <c r="F11277"/>
      <c r="G11277"/>
      <c r="H11277"/>
      <c r="I11277"/>
      <c r="J11277"/>
      <c r="K11277"/>
    </row>
    <row r="11278" spans="1:11" ht="15">
      <c r="A11278"/>
      <c r="B11278"/>
      <c r="C11278"/>
      <c r="D11278"/>
      <c r="E11278"/>
      <c r="F11278"/>
      <c r="G11278"/>
      <c r="H11278"/>
      <c r="I11278"/>
      <c r="J11278"/>
      <c r="K11278"/>
    </row>
    <row r="11279" spans="1:11" ht="15">
      <c r="A11279"/>
      <c r="B11279"/>
      <c r="C11279"/>
      <c r="D11279"/>
      <c r="E11279"/>
      <c r="F11279"/>
      <c r="G11279"/>
      <c r="H11279"/>
      <c r="I11279"/>
      <c r="J11279"/>
      <c r="K11279"/>
    </row>
    <row r="11280" spans="1:11" ht="15">
      <c r="A11280"/>
      <c r="B11280"/>
      <c r="C11280"/>
      <c r="D11280"/>
      <c r="E11280"/>
      <c r="F11280"/>
      <c r="G11280"/>
      <c r="H11280"/>
      <c r="I11280"/>
      <c r="J11280"/>
      <c r="K11280"/>
    </row>
    <row r="11281" spans="1:11" ht="15">
      <c r="A11281"/>
      <c r="B11281"/>
      <c r="C11281"/>
      <c r="D11281"/>
      <c r="E11281"/>
      <c r="F11281"/>
      <c r="G11281"/>
      <c r="H11281"/>
      <c r="I11281"/>
      <c r="J11281"/>
      <c r="K11281"/>
    </row>
    <row r="11282" spans="1:11" ht="15">
      <c r="A11282"/>
      <c r="B11282"/>
      <c r="C11282"/>
      <c r="D11282"/>
      <c r="E11282"/>
      <c r="F11282"/>
      <c r="G11282"/>
      <c r="H11282"/>
      <c r="I11282"/>
      <c r="J11282"/>
      <c r="K11282"/>
    </row>
    <row r="11283" spans="1:11" ht="15">
      <c r="A11283"/>
      <c r="B11283"/>
      <c r="C11283"/>
      <c r="D11283"/>
      <c r="E11283"/>
      <c r="F11283"/>
      <c r="G11283"/>
      <c r="H11283"/>
      <c r="I11283"/>
      <c r="J11283"/>
      <c r="K11283"/>
    </row>
    <row r="11284" spans="1:11" ht="15">
      <c r="A11284"/>
      <c r="B11284"/>
      <c r="C11284"/>
      <c r="D11284"/>
      <c r="E11284"/>
      <c r="F11284"/>
      <c r="G11284"/>
      <c r="H11284"/>
      <c r="I11284"/>
      <c r="J11284"/>
      <c r="K11284"/>
    </row>
    <row r="11285" spans="1:11" ht="15">
      <c r="A11285"/>
      <c r="B11285"/>
      <c r="C11285"/>
      <c r="D11285"/>
      <c r="E11285"/>
      <c r="F11285"/>
      <c r="G11285"/>
      <c r="H11285"/>
      <c r="I11285"/>
      <c r="J11285"/>
      <c r="K11285"/>
    </row>
    <row r="11286" spans="1:11" ht="15">
      <c r="A11286"/>
      <c r="B11286"/>
      <c r="C11286"/>
      <c r="D11286"/>
      <c r="E11286"/>
      <c r="F11286"/>
      <c r="G11286"/>
      <c r="H11286"/>
      <c r="I11286"/>
      <c r="J11286"/>
      <c r="K11286"/>
    </row>
    <row r="11287" spans="1:11" ht="15">
      <c r="A11287"/>
      <c r="B11287"/>
      <c r="C11287"/>
      <c r="D11287"/>
      <c r="E11287"/>
      <c r="F11287"/>
      <c r="G11287"/>
      <c r="H11287"/>
      <c r="I11287"/>
      <c r="J11287"/>
      <c r="K11287"/>
    </row>
    <row r="11288" spans="1:11" ht="15">
      <c r="A11288"/>
      <c r="B11288"/>
      <c r="C11288"/>
      <c r="D11288"/>
      <c r="E11288"/>
      <c r="F11288"/>
      <c r="G11288"/>
      <c r="H11288"/>
      <c r="I11288"/>
      <c r="J11288"/>
      <c r="K11288"/>
    </row>
    <row r="11289" spans="1:11" ht="15">
      <c r="A11289"/>
      <c r="B11289"/>
      <c r="C11289"/>
      <c r="D11289"/>
      <c r="E11289"/>
      <c r="F11289"/>
      <c r="G11289"/>
      <c r="H11289"/>
      <c r="I11289"/>
      <c r="J11289"/>
      <c r="K11289"/>
    </row>
    <row r="11290" spans="1:11" ht="15">
      <c r="A11290"/>
      <c r="B11290"/>
      <c r="C11290"/>
      <c r="D11290"/>
      <c r="E11290"/>
      <c r="F11290"/>
      <c r="G11290"/>
      <c r="H11290"/>
      <c r="I11290"/>
      <c r="J11290"/>
      <c r="K11290"/>
    </row>
    <row r="11291" spans="1:11" ht="15">
      <c r="A11291"/>
      <c r="B11291"/>
      <c r="C11291"/>
      <c r="D11291"/>
      <c r="E11291"/>
      <c r="F11291"/>
      <c r="G11291"/>
      <c r="H11291"/>
      <c r="I11291"/>
      <c r="J11291"/>
      <c r="K11291"/>
    </row>
    <row r="11292" spans="1:11" ht="15">
      <c r="A11292"/>
      <c r="B11292"/>
      <c r="C11292"/>
      <c r="D11292"/>
      <c r="E11292"/>
      <c r="F11292"/>
      <c r="G11292"/>
      <c r="H11292"/>
      <c r="I11292"/>
      <c r="J11292"/>
      <c r="K11292"/>
    </row>
    <row r="11293" spans="1:11" ht="15">
      <c r="A11293"/>
      <c r="B11293"/>
      <c r="C11293"/>
      <c r="D11293"/>
      <c r="E11293"/>
      <c r="F11293"/>
      <c r="G11293"/>
      <c r="H11293"/>
      <c r="I11293"/>
      <c r="J11293"/>
      <c r="K11293"/>
    </row>
    <row r="11294" spans="1:11" ht="15">
      <c r="A11294"/>
      <c r="B11294"/>
      <c r="C11294"/>
      <c r="D11294"/>
      <c r="E11294"/>
      <c r="F11294"/>
      <c r="G11294"/>
      <c r="H11294"/>
      <c r="I11294"/>
      <c r="J11294"/>
      <c r="K11294"/>
    </row>
    <row r="11295" spans="1:11" ht="15">
      <c r="A11295"/>
      <c r="B11295"/>
      <c r="C11295"/>
      <c r="D11295"/>
      <c r="E11295"/>
      <c r="F11295"/>
      <c r="G11295"/>
      <c r="H11295"/>
      <c r="I11295"/>
      <c r="J11295"/>
      <c r="K11295"/>
    </row>
    <row r="11296" spans="1:11" ht="15">
      <c r="A11296"/>
      <c r="B11296"/>
      <c r="C11296"/>
      <c r="D11296"/>
      <c r="E11296"/>
      <c r="F11296"/>
      <c r="G11296"/>
      <c r="H11296"/>
      <c r="I11296"/>
      <c r="J11296"/>
      <c r="K11296"/>
    </row>
    <row r="11297" spans="1:11" ht="15">
      <c r="A11297"/>
      <c r="B11297"/>
      <c r="C11297"/>
      <c r="D11297"/>
      <c r="E11297"/>
      <c r="F11297"/>
      <c r="G11297"/>
      <c r="H11297"/>
      <c r="I11297"/>
      <c r="J11297"/>
      <c r="K11297"/>
    </row>
    <row r="11298" spans="1:11" ht="15">
      <c r="A11298"/>
      <c r="B11298"/>
      <c r="C11298"/>
      <c r="D11298"/>
      <c r="E11298"/>
      <c r="F11298"/>
      <c r="G11298"/>
      <c r="H11298"/>
      <c r="I11298"/>
      <c r="J11298"/>
      <c r="K11298"/>
    </row>
    <row r="11299" spans="1:11" ht="15">
      <c r="A11299"/>
      <c r="B11299"/>
      <c r="C11299"/>
      <c r="D11299"/>
      <c r="E11299"/>
      <c r="F11299"/>
      <c r="G11299"/>
      <c r="H11299"/>
      <c r="I11299"/>
      <c r="J11299"/>
      <c r="K11299"/>
    </row>
    <row r="11300" spans="1:11" ht="15">
      <c r="A11300"/>
      <c r="B11300"/>
      <c r="C11300"/>
      <c r="D11300"/>
      <c r="E11300"/>
      <c r="F11300"/>
      <c r="G11300"/>
      <c r="H11300"/>
      <c r="I11300"/>
      <c r="J11300"/>
      <c r="K11300"/>
    </row>
    <row r="11301" spans="1:11" ht="15">
      <c r="A11301"/>
      <c r="B11301"/>
      <c r="C11301"/>
      <c r="D11301"/>
      <c r="E11301"/>
      <c r="F11301"/>
      <c r="G11301"/>
      <c r="H11301"/>
      <c r="I11301"/>
      <c r="J11301"/>
      <c r="K11301"/>
    </row>
    <row r="11302" spans="1:11" ht="15">
      <c r="A11302"/>
      <c r="B11302"/>
      <c r="C11302"/>
      <c r="D11302"/>
      <c r="E11302"/>
      <c r="F11302"/>
      <c r="G11302"/>
      <c r="H11302"/>
      <c r="I11302"/>
      <c r="J11302"/>
      <c r="K11302"/>
    </row>
    <row r="11303" spans="1:11" ht="15">
      <c r="A11303"/>
      <c r="B11303"/>
      <c r="C11303"/>
      <c r="D11303"/>
      <c r="E11303"/>
      <c r="F11303"/>
      <c r="G11303"/>
      <c r="H11303"/>
      <c r="I11303"/>
      <c r="J11303"/>
      <c r="K11303"/>
    </row>
    <row r="11304" spans="1:11" ht="15">
      <c r="A11304"/>
      <c r="B11304"/>
      <c r="C11304"/>
      <c r="D11304"/>
      <c r="E11304"/>
      <c r="F11304"/>
      <c r="G11304"/>
      <c r="H11304"/>
      <c r="I11304"/>
      <c r="J11304"/>
      <c r="K11304"/>
    </row>
    <row r="11305" spans="1:11" ht="15">
      <c r="A11305"/>
      <c r="B11305"/>
      <c r="C11305"/>
      <c r="D11305"/>
      <c r="E11305"/>
      <c r="F11305"/>
      <c r="G11305"/>
      <c r="H11305"/>
      <c r="I11305"/>
      <c r="J11305"/>
      <c r="K11305"/>
    </row>
    <row r="11306" spans="1:11" ht="15">
      <c r="A11306"/>
      <c r="B11306"/>
      <c r="C11306"/>
      <c r="D11306"/>
      <c r="E11306"/>
      <c r="F11306"/>
      <c r="G11306"/>
      <c r="H11306"/>
      <c r="I11306"/>
      <c r="J11306"/>
      <c r="K11306"/>
    </row>
    <row r="11307" spans="1:11" ht="15">
      <c r="A11307"/>
      <c r="B11307"/>
      <c r="C11307"/>
      <c r="D11307"/>
      <c r="E11307"/>
      <c r="F11307"/>
      <c r="G11307"/>
      <c r="H11307"/>
      <c r="I11307"/>
      <c r="J11307"/>
      <c r="K11307"/>
    </row>
    <row r="11308" spans="1:11" ht="15">
      <c r="A11308"/>
      <c r="B11308"/>
      <c r="C11308"/>
      <c r="D11308"/>
      <c r="E11308"/>
      <c r="F11308"/>
      <c r="G11308"/>
      <c r="H11308"/>
      <c r="I11308"/>
      <c r="J11308"/>
      <c r="K11308"/>
    </row>
    <row r="11309" spans="1:11" ht="15">
      <c r="A11309"/>
      <c r="B11309"/>
      <c r="C11309"/>
      <c r="D11309"/>
      <c r="E11309"/>
      <c r="F11309"/>
      <c r="G11309"/>
      <c r="H11309"/>
      <c r="I11309"/>
      <c r="J11309"/>
      <c r="K11309"/>
    </row>
    <row r="11310" spans="1:11" ht="15">
      <c r="A11310"/>
      <c r="B11310"/>
      <c r="C11310"/>
      <c r="D11310"/>
      <c r="E11310"/>
      <c r="F11310"/>
      <c r="G11310"/>
      <c r="H11310"/>
      <c r="I11310"/>
      <c r="J11310"/>
      <c r="K11310"/>
    </row>
    <row r="11311" spans="1:11" ht="15">
      <c r="A11311"/>
      <c r="B11311"/>
      <c r="C11311"/>
      <c r="D11311"/>
      <c r="E11311"/>
      <c r="F11311"/>
      <c r="G11311"/>
      <c r="H11311"/>
      <c r="I11311"/>
      <c r="J11311"/>
      <c r="K11311"/>
    </row>
    <row r="11312" spans="1:11" ht="15">
      <c r="A11312"/>
      <c r="B11312"/>
      <c r="C11312"/>
      <c r="D11312"/>
      <c r="E11312"/>
      <c r="F11312"/>
      <c r="G11312"/>
      <c r="H11312"/>
      <c r="I11312"/>
      <c r="J11312"/>
      <c r="K11312"/>
    </row>
    <row r="11313" spans="1:11" ht="15">
      <c r="A11313"/>
      <c r="B11313"/>
      <c r="C11313"/>
      <c r="D11313"/>
      <c r="E11313"/>
      <c r="F11313"/>
      <c r="G11313"/>
      <c r="H11313"/>
      <c r="I11313"/>
      <c r="J11313"/>
      <c r="K11313"/>
    </row>
    <row r="11314" spans="1:11" ht="15">
      <c r="A11314"/>
      <c r="B11314"/>
      <c r="C11314"/>
      <c r="D11314"/>
      <c r="E11314"/>
      <c r="F11314"/>
      <c r="G11314"/>
      <c r="H11314"/>
      <c r="I11314"/>
      <c r="J11314"/>
      <c r="K11314"/>
    </row>
    <row r="11315" spans="1:11" ht="15">
      <c r="A11315"/>
      <c r="B11315"/>
      <c r="C11315"/>
      <c r="D11315"/>
      <c r="E11315"/>
      <c r="F11315"/>
      <c r="G11315"/>
      <c r="H11315"/>
      <c r="I11315"/>
      <c r="J11315"/>
      <c r="K11315"/>
    </row>
    <row r="11316" spans="1:11" ht="15">
      <c r="A11316"/>
      <c r="B11316"/>
      <c r="C11316"/>
      <c r="D11316"/>
      <c r="E11316"/>
      <c r="F11316"/>
      <c r="G11316"/>
      <c r="H11316"/>
      <c r="I11316"/>
      <c r="J11316"/>
      <c r="K11316"/>
    </row>
    <row r="11317" spans="1:11" ht="15">
      <c r="A11317"/>
      <c r="B11317"/>
      <c r="C11317"/>
      <c r="D11317"/>
      <c r="E11317"/>
      <c r="F11317"/>
      <c r="G11317"/>
      <c r="H11317"/>
      <c r="I11317"/>
      <c r="J11317"/>
      <c r="K11317"/>
    </row>
    <row r="11318" spans="1:11" ht="15">
      <c r="A11318"/>
      <c r="B11318"/>
      <c r="C11318"/>
      <c r="D11318"/>
      <c r="E11318"/>
      <c r="F11318"/>
      <c r="G11318"/>
      <c r="H11318"/>
      <c r="I11318"/>
      <c r="J11318"/>
      <c r="K11318"/>
    </row>
    <row r="11319" spans="1:11" ht="15">
      <c r="A11319"/>
      <c r="B11319"/>
      <c r="C11319"/>
      <c r="D11319"/>
      <c r="E11319"/>
      <c r="F11319"/>
      <c r="G11319"/>
      <c r="H11319"/>
      <c r="I11319"/>
      <c r="J11319"/>
      <c r="K11319"/>
    </row>
    <row r="11320" spans="1:11" ht="15">
      <c r="A11320"/>
      <c r="B11320"/>
      <c r="C11320"/>
      <c r="D11320"/>
      <c r="E11320"/>
      <c r="F11320"/>
      <c r="G11320"/>
      <c r="H11320"/>
      <c r="I11320"/>
      <c r="J11320"/>
      <c r="K11320"/>
    </row>
    <row r="11321" spans="1:11" ht="15">
      <c r="A11321"/>
      <c r="B11321"/>
      <c r="C11321"/>
      <c r="D11321"/>
      <c r="E11321"/>
      <c r="F11321"/>
      <c r="G11321"/>
      <c r="H11321"/>
      <c r="I11321"/>
      <c r="J11321"/>
      <c r="K11321"/>
    </row>
    <row r="11322" spans="1:11" ht="15">
      <c r="A11322"/>
      <c r="B11322"/>
      <c r="C11322"/>
      <c r="D11322"/>
      <c r="E11322"/>
      <c r="F11322"/>
      <c r="G11322"/>
      <c r="H11322"/>
      <c r="I11322"/>
      <c r="J11322"/>
      <c r="K11322"/>
    </row>
    <row r="11323" spans="1:11" ht="15">
      <c r="A11323"/>
      <c r="B11323"/>
      <c r="C11323"/>
      <c r="D11323"/>
      <c r="E11323"/>
      <c r="F11323"/>
      <c r="G11323"/>
      <c r="H11323"/>
      <c r="I11323"/>
      <c r="J11323"/>
      <c r="K11323"/>
    </row>
    <row r="11324" spans="1:11" ht="15">
      <c r="A11324"/>
      <c r="B11324"/>
      <c r="C11324"/>
      <c r="D11324"/>
      <c r="E11324"/>
      <c r="F11324"/>
      <c r="G11324"/>
      <c r="H11324"/>
      <c r="I11324"/>
      <c r="J11324"/>
      <c r="K11324"/>
    </row>
    <row r="11325" spans="1:11" ht="15">
      <c r="A11325"/>
      <c r="B11325"/>
      <c r="C11325"/>
      <c r="D11325"/>
      <c r="E11325"/>
      <c r="F11325"/>
      <c r="G11325"/>
      <c r="H11325"/>
      <c r="I11325"/>
      <c r="J11325"/>
      <c r="K11325"/>
    </row>
    <row r="11326" spans="1:11" ht="15">
      <c r="A11326"/>
      <c r="B11326"/>
      <c r="C11326"/>
      <c r="D11326"/>
      <c r="E11326"/>
      <c r="F11326"/>
      <c r="G11326"/>
      <c r="H11326"/>
      <c r="I11326"/>
      <c r="J11326"/>
      <c r="K11326"/>
    </row>
    <row r="11327" spans="1:11" ht="15">
      <c r="A11327"/>
      <c r="B11327"/>
      <c r="C11327"/>
      <c r="D11327"/>
      <c r="E11327"/>
      <c r="F11327"/>
      <c r="G11327"/>
      <c r="H11327"/>
      <c r="I11327"/>
      <c r="J11327"/>
      <c r="K11327"/>
    </row>
    <row r="11328" spans="1:11" ht="15">
      <c r="A11328"/>
      <c r="B11328"/>
      <c r="C11328"/>
      <c r="D11328"/>
      <c r="E11328"/>
      <c r="F11328"/>
      <c r="G11328"/>
      <c r="H11328"/>
      <c r="I11328"/>
      <c r="J11328"/>
      <c r="K11328"/>
    </row>
    <row r="11329" spans="1:11" ht="15">
      <c r="A11329"/>
      <c r="B11329"/>
      <c r="C11329"/>
      <c r="D11329"/>
      <c r="E11329"/>
      <c r="F11329"/>
      <c r="G11329"/>
      <c r="H11329"/>
      <c r="I11329"/>
      <c r="J11329"/>
      <c r="K11329"/>
    </row>
    <row r="11330" spans="1:11" ht="15">
      <c r="A11330"/>
      <c r="B11330"/>
      <c r="C11330"/>
      <c r="D11330"/>
      <c r="E11330"/>
      <c r="F11330"/>
      <c r="G11330"/>
      <c r="H11330"/>
      <c r="I11330"/>
      <c r="J11330"/>
      <c r="K11330"/>
    </row>
    <row r="11331" spans="1:11" ht="15">
      <c r="A11331"/>
      <c r="B11331"/>
      <c r="C11331"/>
      <c r="D11331"/>
      <c r="E11331"/>
      <c r="F11331"/>
      <c r="G11331"/>
      <c r="H11331"/>
      <c r="I11331"/>
      <c r="J11331"/>
      <c r="K11331"/>
    </row>
    <row r="11332" spans="1:11" ht="15">
      <c r="A11332"/>
      <c r="B11332"/>
      <c r="C11332"/>
      <c r="D11332"/>
      <c r="E11332"/>
      <c r="F11332"/>
      <c r="G11332"/>
      <c r="H11332"/>
      <c r="I11332"/>
      <c r="J11332"/>
      <c r="K11332"/>
    </row>
    <row r="11333" spans="1:11" ht="15">
      <c r="A11333"/>
      <c r="B11333"/>
      <c r="C11333"/>
      <c r="D11333"/>
      <c r="E11333"/>
      <c r="F11333"/>
      <c r="G11333"/>
      <c r="H11333"/>
      <c r="I11333"/>
      <c r="J11333"/>
      <c r="K11333"/>
    </row>
    <row r="11334" spans="1:11" ht="15">
      <c r="A11334"/>
      <c r="B11334"/>
      <c r="C11334"/>
      <c r="D11334"/>
      <c r="E11334"/>
      <c r="F11334"/>
      <c r="G11334"/>
      <c r="H11334"/>
      <c r="I11334"/>
      <c r="J11334"/>
      <c r="K11334"/>
    </row>
    <row r="11335" spans="1:11" ht="15">
      <c r="A11335"/>
      <c r="B11335"/>
      <c r="C11335"/>
      <c r="D11335"/>
      <c r="E11335"/>
      <c r="F11335"/>
      <c r="G11335"/>
      <c r="H11335"/>
      <c r="I11335"/>
      <c r="J11335"/>
      <c r="K11335"/>
    </row>
    <row r="11336" spans="1:11" ht="15">
      <c r="A11336"/>
      <c r="B11336"/>
      <c r="C11336"/>
      <c r="D11336"/>
      <c r="E11336"/>
      <c r="F11336"/>
      <c r="G11336"/>
      <c r="H11336"/>
      <c r="I11336"/>
      <c r="J11336"/>
      <c r="K11336"/>
    </row>
    <row r="11337" spans="1:11" ht="15">
      <c r="A11337"/>
      <c r="B11337"/>
      <c r="C11337"/>
      <c r="D11337"/>
      <c r="E11337"/>
      <c r="F11337"/>
      <c r="G11337"/>
      <c r="H11337"/>
      <c r="I11337"/>
      <c r="J11337"/>
      <c r="K11337"/>
    </row>
    <row r="11338" spans="1:11" ht="15">
      <c r="A11338"/>
      <c r="B11338"/>
      <c r="C11338"/>
      <c r="D11338"/>
      <c r="E11338"/>
      <c r="F11338"/>
      <c r="G11338"/>
      <c r="H11338"/>
      <c r="I11338"/>
      <c r="J11338"/>
      <c r="K11338"/>
    </row>
    <row r="11339" spans="1:11" ht="15">
      <c r="A11339"/>
      <c r="B11339"/>
      <c r="C11339"/>
      <c r="D11339"/>
      <c r="E11339"/>
      <c r="F11339"/>
      <c r="G11339"/>
      <c r="H11339"/>
      <c r="I11339"/>
      <c r="J11339"/>
      <c r="K11339"/>
    </row>
    <row r="11340" spans="1:11" ht="15">
      <c r="A11340"/>
      <c r="B11340"/>
      <c r="C11340"/>
      <c r="D11340"/>
      <c r="E11340"/>
      <c r="F11340"/>
      <c r="G11340"/>
      <c r="H11340"/>
      <c r="I11340"/>
      <c r="J11340"/>
      <c r="K11340"/>
    </row>
    <row r="11341" spans="1:11" ht="15">
      <c r="A11341"/>
      <c r="B11341"/>
      <c r="C11341"/>
      <c r="D11341"/>
      <c r="E11341"/>
      <c r="F11341"/>
      <c r="G11341"/>
      <c r="H11341"/>
      <c r="I11341"/>
      <c r="J11341"/>
      <c r="K11341"/>
    </row>
    <row r="11342" spans="1:11" ht="15">
      <c r="A11342"/>
      <c r="B11342"/>
      <c r="C11342"/>
      <c r="D11342"/>
      <c r="E11342"/>
      <c r="F11342"/>
      <c r="G11342"/>
      <c r="H11342"/>
      <c r="I11342"/>
      <c r="J11342"/>
      <c r="K11342"/>
    </row>
    <row r="11343" spans="1:11" ht="15">
      <c r="A11343"/>
      <c r="B11343"/>
      <c r="C11343"/>
      <c r="D11343"/>
      <c r="E11343"/>
      <c r="F11343"/>
      <c r="G11343"/>
      <c r="H11343"/>
      <c r="I11343"/>
      <c r="J11343"/>
      <c r="K11343"/>
    </row>
    <row r="11344" spans="1:11" ht="15">
      <c r="A11344"/>
      <c r="B11344"/>
      <c r="C11344"/>
      <c r="D11344"/>
      <c r="E11344"/>
      <c r="F11344"/>
      <c r="G11344"/>
      <c r="H11344"/>
      <c r="I11344"/>
      <c r="J11344"/>
      <c r="K11344"/>
    </row>
    <row r="11345" spans="1:11" ht="15">
      <c r="A11345"/>
      <c r="B11345"/>
      <c r="C11345"/>
      <c r="D11345"/>
      <c r="E11345"/>
      <c r="F11345"/>
      <c r="G11345"/>
      <c r="H11345"/>
      <c r="I11345"/>
      <c r="J11345"/>
      <c r="K11345"/>
    </row>
    <row r="11346" spans="1:11" ht="15">
      <c r="A11346"/>
      <c r="B11346"/>
      <c r="C11346"/>
      <c r="D11346"/>
      <c r="E11346"/>
      <c r="F11346"/>
      <c r="G11346"/>
      <c r="H11346"/>
      <c r="I11346"/>
      <c r="J11346"/>
      <c r="K11346"/>
    </row>
    <row r="11347" spans="1:11" ht="15">
      <c r="A11347"/>
      <c r="B11347"/>
      <c r="C11347"/>
      <c r="D11347"/>
      <c r="E11347"/>
      <c r="F11347"/>
      <c r="G11347"/>
      <c r="H11347"/>
      <c r="I11347"/>
      <c r="J11347"/>
      <c r="K11347"/>
    </row>
    <row r="11348" spans="1:11" ht="15">
      <c r="A11348"/>
      <c r="B11348"/>
      <c r="C11348"/>
      <c r="D11348"/>
      <c r="E11348"/>
      <c r="F11348"/>
      <c r="G11348"/>
      <c r="H11348"/>
      <c r="I11348"/>
      <c r="J11348"/>
      <c r="K11348"/>
    </row>
    <row r="11349" spans="1:11" ht="15">
      <c r="A11349"/>
      <c r="B11349"/>
      <c r="C11349"/>
      <c r="D11349"/>
      <c r="E11349"/>
      <c r="F11349"/>
      <c r="G11349"/>
      <c r="H11349"/>
      <c r="I11349"/>
      <c r="J11349"/>
      <c r="K11349"/>
    </row>
    <row r="11350" spans="1:11" ht="15">
      <c r="A11350"/>
      <c r="B11350"/>
      <c r="C11350"/>
      <c r="D11350"/>
      <c r="E11350"/>
      <c r="F11350"/>
      <c r="G11350"/>
      <c r="H11350"/>
      <c r="I11350"/>
      <c r="J11350"/>
      <c r="K11350"/>
    </row>
    <row r="11351" spans="1:11" ht="15">
      <c r="A11351"/>
      <c r="B11351"/>
      <c r="C11351"/>
      <c r="D11351"/>
      <c r="E11351"/>
      <c r="F11351"/>
      <c r="G11351"/>
      <c r="H11351"/>
      <c r="I11351"/>
      <c r="J11351"/>
      <c r="K11351"/>
    </row>
    <row r="11352" spans="1:11" ht="15">
      <c r="A11352"/>
      <c r="B11352"/>
      <c r="C11352"/>
      <c r="D11352"/>
      <c r="E11352"/>
      <c r="F11352"/>
      <c r="G11352"/>
      <c r="H11352"/>
      <c r="I11352"/>
      <c r="J11352"/>
      <c r="K11352"/>
    </row>
    <row r="11353" spans="1:11" ht="15">
      <c r="A11353"/>
      <c r="B11353"/>
      <c r="C11353"/>
      <c r="D11353"/>
      <c r="E11353"/>
      <c r="F11353"/>
      <c r="G11353"/>
      <c r="H11353"/>
      <c r="I11353"/>
      <c r="J11353"/>
      <c r="K11353"/>
    </row>
    <row r="11354" spans="1:11" ht="15">
      <c r="A11354"/>
      <c r="B11354"/>
      <c r="C11354"/>
      <c r="D11354"/>
      <c r="E11354"/>
      <c r="F11354"/>
      <c r="G11354"/>
      <c r="H11354"/>
      <c r="I11354"/>
      <c r="J11354"/>
      <c r="K11354"/>
    </row>
    <row r="11355" spans="1:11" ht="15">
      <c r="A11355"/>
      <c r="B11355"/>
      <c r="C11355"/>
      <c r="D11355"/>
      <c r="E11355"/>
      <c r="F11355"/>
      <c r="G11355"/>
      <c r="H11355"/>
      <c r="I11355"/>
      <c r="J11355"/>
      <c r="K11355"/>
    </row>
    <row r="11356" spans="1:11" ht="15">
      <c r="A11356"/>
      <c r="B11356"/>
      <c r="C11356"/>
      <c r="D11356"/>
      <c r="E11356"/>
      <c r="F11356"/>
      <c r="G11356"/>
      <c r="H11356"/>
      <c r="I11356"/>
      <c r="J11356"/>
      <c r="K11356"/>
    </row>
    <row r="11357" spans="1:11" ht="15">
      <c r="A11357"/>
      <c r="B11357"/>
      <c r="C11357"/>
      <c r="D11357"/>
      <c r="E11357"/>
      <c r="F11357"/>
      <c r="G11357"/>
      <c r="H11357"/>
      <c r="I11357"/>
      <c r="J11357"/>
      <c r="K11357"/>
    </row>
    <row r="11358" spans="1:11" ht="15">
      <c r="A11358"/>
      <c r="B11358"/>
      <c r="C11358"/>
      <c r="D11358"/>
      <c r="E11358"/>
      <c r="F11358"/>
      <c r="G11358"/>
      <c r="H11358"/>
      <c r="I11358"/>
      <c r="J11358"/>
      <c r="K11358"/>
    </row>
    <row r="11359" spans="1:11" ht="15">
      <c r="A11359"/>
      <c r="B11359"/>
      <c r="C11359"/>
      <c r="D11359"/>
      <c r="E11359"/>
      <c r="F11359"/>
      <c r="G11359"/>
      <c r="H11359"/>
      <c r="I11359"/>
      <c r="J11359"/>
      <c r="K11359"/>
    </row>
    <row r="11360" spans="1:11" ht="15">
      <c r="A11360"/>
      <c r="B11360"/>
      <c r="C11360"/>
      <c r="D11360"/>
      <c r="E11360"/>
      <c r="F11360"/>
      <c r="G11360"/>
      <c r="H11360"/>
      <c r="I11360"/>
      <c r="J11360"/>
      <c r="K11360"/>
    </row>
    <row r="11361" spans="1:11" ht="15">
      <c r="A11361"/>
      <c r="B11361"/>
      <c r="C11361"/>
      <c r="D11361"/>
      <c r="E11361"/>
      <c r="F11361"/>
      <c r="G11361"/>
      <c r="H11361"/>
      <c r="I11361"/>
      <c r="J11361"/>
      <c r="K11361"/>
    </row>
    <row r="11362" spans="1:11" ht="15">
      <c r="A11362"/>
      <c r="B11362"/>
      <c r="C11362"/>
      <c r="D11362"/>
      <c r="E11362"/>
      <c r="F11362"/>
      <c r="G11362"/>
      <c r="H11362"/>
      <c r="I11362"/>
      <c r="J11362"/>
      <c r="K11362"/>
    </row>
    <row r="11363" spans="1:11" ht="15">
      <c r="A11363"/>
      <c r="B11363"/>
      <c r="C11363"/>
      <c r="D11363"/>
      <c r="E11363"/>
      <c r="F11363"/>
      <c r="G11363"/>
      <c r="H11363"/>
      <c r="I11363"/>
      <c r="J11363"/>
      <c r="K11363"/>
    </row>
    <row r="11364" spans="1:11" ht="15">
      <c r="A11364"/>
      <c r="B11364"/>
      <c r="C11364"/>
      <c r="D11364"/>
      <c r="E11364"/>
      <c r="F11364"/>
      <c r="G11364"/>
      <c r="H11364"/>
      <c r="I11364"/>
      <c r="J11364"/>
      <c r="K11364"/>
    </row>
    <row r="11365" spans="1:11" ht="15">
      <c r="A11365"/>
      <c r="B11365"/>
      <c r="C11365"/>
      <c r="D11365"/>
      <c r="E11365"/>
      <c r="F11365"/>
      <c r="G11365"/>
      <c r="H11365"/>
      <c r="I11365"/>
      <c r="J11365"/>
      <c r="K11365"/>
    </row>
    <row r="11366" spans="1:11" ht="15">
      <c r="A11366"/>
      <c r="B11366"/>
      <c r="C11366"/>
      <c r="D11366"/>
      <c r="E11366"/>
      <c r="F11366"/>
      <c r="G11366"/>
      <c r="H11366"/>
      <c r="I11366"/>
      <c r="J11366"/>
      <c r="K11366"/>
    </row>
    <row r="11367" spans="1:11" ht="15">
      <c r="A11367"/>
      <c r="B11367"/>
      <c r="C11367"/>
      <c r="D11367"/>
      <c r="E11367"/>
      <c r="F11367"/>
      <c r="G11367"/>
      <c r="H11367"/>
      <c r="I11367"/>
      <c r="J11367"/>
      <c r="K11367"/>
    </row>
    <row r="11368" spans="1:11" ht="15">
      <c r="A11368"/>
      <c r="B11368"/>
      <c r="C11368"/>
      <c r="D11368"/>
      <c r="E11368"/>
      <c r="F11368"/>
      <c r="G11368"/>
      <c r="H11368"/>
      <c r="I11368"/>
      <c r="J11368"/>
      <c r="K11368"/>
    </row>
    <row r="11369" spans="1:11" ht="15">
      <c r="A11369"/>
      <c r="B11369"/>
      <c r="C11369"/>
      <c r="D11369"/>
      <c r="E11369"/>
      <c r="F11369"/>
      <c r="G11369"/>
      <c r="H11369"/>
      <c r="I11369"/>
      <c r="J11369"/>
      <c r="K11369"/>
    </row>
    <row r="11370" spans="1:11" ht="15">
      <c r="A11370"/>
      <c r="B11370"/>
      <c r="C11370"/>
      <c r="D11370"/>
      <c r="E11370"/>
      <c r="F11370"/>
      <c r="G11370"/>
      <c r="H11370"/>
      <c r="I11370"/>
      <c r="J11370"/>
      <c r="K11370"/>
    </row>
    <row r="11371" spans="1:11" ht="15">
      <c r="A11371"/>
      <c r="B11371"/>
      <c r="C11371"/>
      <c r="D11371"/>
      <c r="E11371"/>
      <c r="F11371"/>
      <c r="G11371"/>
      <c r="H11371"/>
      <c r="I11371"/>
      <c r="J11371"/>
      <c r="K11371"/>
    </row>
    <row r="11372" spans="1:11" ht="15">
      <c r="A11372"/>
      <c r="B11372"/>
      <c r="C11372"/>
      <c r="D11372"/>
      <c r="E11372"/>
      <c r="F11372"/>
      <c r="G11372"/>
      <c r="H11372"/>
      <c r="I11372"/>
      <c r="J11372"/>
      <c r="K11372"/>
    </row>
    <row r="11373" spans="1:11" ht="15">
      <c r="A11373"/>
      <c r="B11373"/>
      <c r="C11373"/>
      <c r="D11373"/>
      <c r="E11373"/>
      <c r="F11373"/>
      <c r="G11373"/>
      <c r="H11373"/>
      <c r="I11373"/>
      <c r="J11373"/>
      <c r="K11373"/>
    </row>
    <row r="11374" spans="1:11" ht="15">
      <c r="A11374"/>
      <c r="B11374"/>
      <c r="C11374"/>
      <c r="D11374"/>
      <c r="E11374"/>
      <c r="F11374"/>
      <c r="G11374"/>
      <c r="H11374"/>
      <c r="I11374"/>
      <c r="J11374"/>
      <c r="K11374"/>
    </row>
    <row r="11375" spans="1:11" ht="15">
      <c r="A11375"/>
      <c r="B11375"/>
      <c r="C11375"/>
      <c r="D11375"/>
      <c r="E11375"/>
      <c r="F11375"/>
      <c r="G11375"/>
      <c r="H11375"/>
      <c r="I11375"/>
      <c r="J11375"/>
      <c r="K11375"/>
    </row>
    <row r="11376" spans="1:11" ht="15">
      <c r="A11376"/>
      <c r="B11376"/>
      <c r="C11376"/>
      <c r="D11376"/>
      <c r="E11376"/>
      <c r="F11376"/>
      <c r="G11376"/>
      <c r="H11376"/>
      <c r="I11376"/>
      <c r="J11376"/>
      <c r="K11376"/>
    </row>
    <row r="11377" spans="1:11" ht="15">
      <c r="A11377"/>
      <c r="B11377"/>
      <c r="C11377"/>
      <c r="D11377"/>
      <c r="E11377"/>
      <c r="F11377"/>
      <c r="G11377"/>
      <c r="H11377"/>
      <c r="I11377"/>
      <c r="J11377"/>
      <c r="K11377"/>
    </row>
    <row r="11378" spans="1:11" ht="15">
      <c r="A11378"/>
      <c r="B11378"/>
      <c r="C11378"/>
      <c r="D11378"/>
      <c r="E11378"/>
      <c r="F11378"/>
      <c r="G11378"/>
      <c r="H11378"/>
      <c r="I11378"/>
      <c r="J11378"/>
      <c r="K11378"/>
    </row>
    <row r="11379" spans="1:11" ht="15">
      <c r="A11379"/>
      <c r="B11379"/>
      <c r="C11379"/>
      <c r="D11379"/>
      <c r="E11379"/>
      <c r="F11379"/>
      <c r="G11379"/>
      <c r="H11379"/>
      <c r="I11379"/>
      <c r="J11379"/>
      <c r="K11379"/>
    </row>
    <row r="11380" spans="1:11" ht="15">
      <c r="A11380"/>
      <c r="B11380"/>
      <c r="C11380"/>
      <c r="D11380"/>
      <c r="E11380"/>
      <c r="F11380"/>
      <c r="G11380"/>
      <c r="H11380"/>
      <c r="I11380"/>
      <c r="J11380"/>
      <c r="K11380"/>
    </row>
    <row r="11381" spans="1:11" ht="15">
      <c r="A11381"/>
      <c r="B11381"/>
      <c r="C11381"/>
      <c r="D11381"/>
      <c r="E11381"/>
      <c r="F11381"/>
      <c r="G11381"/>
      <c r="H11381"/>
      <c r="I11381"/>
      <c r="J11381"/>
      <c r="K11381"/>
    </row>
    <row r="11382" spans="1:11" ht="15">
      <c r="A11382"/>
      <c r="B11382"/>
      <c r="C11382"/>
      <c r="D11382"/>
      <c r="E11382"/>
      <c r="F11382"/>
      <c r="G11382"/>
      <c r="H11382"/>
      <c r="I11382"/>
      <c r="J11382"/>
      <c r="K11382"/>
    </row>
    <row r="11383" spans="1:11" ht="15">
      <c r="A11383"/>
      <c r="B11383"/>
      <c r="C11383"/>
      <c r="D11383"/>
      <c r="E11383"/>
      <c r="F11383"/>
      <c r="G11383"/>
      <c r="H11383"/>
      <c r="I11383"/>
      <c r="J11383"/>
      <c r="K11383"/>
    </row>
    <row r="11384" spans="1:11" ht="15">
      <c r="A11384"/>
      <c r="B11384"/>
      <c r="C11384"/>
      <c r="D11384"/>
      <c r="E11384"/>
      <c r="F11384"/>
      <c r="G11384"/>
      <c r="H11384"/>
      <c r="I11384"/>
      <c r="J11384"/>
      <c r="K11384"/>
    </row>
    <row r="11385" spans="1:11" ht="15">
      <c r="A11385"/>
      <c r="B11385"/>
      <c r="C11385"/>
      <c r="D11385"/>
      <c r="E11385"/>
      <c r="F11385"/>
      <c r="G11385"/>
      <c r="H11385"/>
      <c r="I11385"/>
      <c r="J11385"/>
      <c r="K11385"/>
    </row>
    <row r="11386" spans="1:11" ht="15">
      <c r="A11386"/>
      <c r="B11386"/>
      <c r="C11386"/>
      <c r="D11386"/>
      <c r="E11386"/>
      <c r="F11386"/>
      <c r="G11386"/>
      <c r="H11386"/>
      <c r="I11386"/>
      <c r="J11386"/>
      <c r="K11386"/>
    </row>
    <row r="11387" spans="1:11" ht="15">
      <c r="A11387"/>
      <c r="B11387"/>
      <c r="C11387"/>
      <c r="D11387"/>
      <c r="E11387"/>
      <c r="F11387"/>
      <c r="G11387"/>
      <c r="H11387"/>
      <c r="I11387"/>
      <c r="J11387"/>
      <c r="K11387"/>
    </row>
    <row r="11388" spans="1:11" ht="15">
      <c r="A11388"/>
      <c r="B11388"/>
      <c r="C11388"/>
      <c r="D11388"/>
      <c r="E11388"/>
      <c r="F11388"/>
      <c r="G11388"/>
      <c r="H11388"/>
      <c r="I11388"/>
      <c r="J11388"/>
      <c r="K11388"/>
    </row>
    <row r="11389" spans="1:11" ht="15">
      <c r="A11389"/>
      <c r="B11389"/>
      <c r="C11389"/>
      <c r="D11389"/>
      <c r="E11389"/>
      <c r="F11389"/>
      <c r="G11389"/>
      <c r="H11389"/>
      <c r="I11389"/>
      <c r="J11389"/>
      <c r="K11389"/>
    </row>
    <row r="11390" spans="1:11" ht="15">
      <c r="A11390"/>
      <c r="B11390"/>
      <c r="C11390"/>
      <c r="D11390"/>
      <c r="E11390"/>
      <c r="F11390"/>
      <c r="G11390"/>
      <c r="H11390"/>
      <c r="I11390"/>
      <c r="J11390"/>
      <c r="K11390"/>
    </row>
    <row r="11391" spans="1:11" ht="15">
      <c r="A11391"/>
      <c r="B11391"/>
      <c r="C11391"/>
      <c r="D11391"/>
      <c r="E11391"/>
      <c r="F11391"/>
      <c r="G11391"/>
      <c r="H11391"/>
      <c r="I11391"/>
      <c r="J11391"/>
      <c r="K11391"/>
    </row>
    <row r="11392" spans="1:11" ht="15">
      <c r="A11392"/>
      <c r="B11392"/>
      <c r="C11392"/>
      <c r="D11392"/>
      <c r="E11392"/>
      <c r="F11392"/>
      <c r="G11392"/>
      <c r="H11392"/>
      <c r="I11392"/>
      <c r="J11392"/>
      <c r="K11392"/>
    </row>
    <row r="11393" spans="1:11" ht="15">
      <c r="A11393"/>
      <c r="B11393"/>
      <c r="C11393"/>
      <c r="D11393"/>
      <c r="E11393"/>
      <c r="F11393"/>
      <c r="G11393"/>
      <c r="H11393"/>
      <c r="I11393"/>
      <c r="J11393"/>
      <c r="K11393"/>
    </row>
    <row r="11394" spans="1:11" ht="15">
      <c r="A11394"/>
      <c r="B11394"/>
      <c r="C11394"/>
      <c r="D11394"/>
      <c r="E11394"/>
      <c r="F11394"/>
      <c r="G11394"/>
      <c r="H11394"/>
      <c r="I11394"/>
      <c r="J11394"/>
      <c r="K11394"/>
    </row>
    <row r="11395" spans="1:11" ht="15">
      <c r="A11395"/>
      <c r="B11395"/>
      <c r="C11395"/>
      <c r="D11395"/>
      <c r="E11395"/>
      <c r="F11395"/>
      <c r="G11395"/>
      <c r="H11395"/>
      <c r="I11395"/>
      <c r="J11395"/>
      <c r="K11395"/>
    </row>
    <row r="11396" spans="1:11" ht="15">
      <c r="A11396"/>
      <c r="B11396"/>
      <c r="C11396"/>
      <c r="D11396"/>
      <c r="E11396"/>
      <c r="F11396"/>
      <c r="G11396"/>
      <c r="H11396"/>
      <c r="I11396"/>
      <c r="J11396"/>
      <c r="K11396"/>
    </row>
    <row r="11397" spans="1:11" ht="15">
      <c r="A11397"/>
      <c r="B11397"/>
      <c r="C11397"/>
      <c r="D11397"/>
      <c r="E11397"/>
      <c r="F11397"/>
      <c r="G11397"/>
      <c r="H11397"/>
      <c r="I11397"/>
      <c r="J11397"/>
      <c r="K11397"/>
    </row>
    <row r="11398" spans="1:11" ht="15">
      <c r="A11398"/>
      <c r="B11398"/>
      <c r="C11398"/>
      <c r="D11398"/>
      <c r="E11398"/>
      <c r="F11398"/>
      <c r="G11398"/>
      <c r="H11398"/>
      <c r="I11398"/>
      <c r="J11398"/>
      <c r="K11398"/>
    </row>
    <row r="11399" spans="1:11" ht="15">
      <c r="A11399"/>
      <c r="B11399"/>
      <c r="C11399"/>
      <c r="D11399"/>
      <c r="E11399"/>
      <c r="F11399"/>
      <c r="G11399"/>
      <c r="H11399"/>
      <c r="I11399"/>
      <c r="J11399"/>
      <c r="K11399"/>
    </row>
    <row r="11400" spans="1:11" ht="15">
      <c r="A11400"/>
      <c r="B11400"/>
      <c r="C11400"/>
      <c r="D11400"/>
      <c r="E11400"/>
      <c r="F11400"/>
      <c r="G11400"/>
      <c r="H11400"/>
      <c r="I11400"/>
      <c r="J11400"/>
      <c r="K11400"/>
    </row>
    <row r="11401" spans="1:11" ht="15">
      <c r="A11401"/>
      <c r="B11401"/>
      <c r="C11401"/>
      <c r="D11401"/>
      <c r="E11401"/>
      <c r="F11401"/>
      <c r="G11401"/>
      <c r="H11401"/>
      <c r="I11401"/>
      <c r="J11401"/>
      <c r="K11401"/>
    </row>
    <row r="11402" spans="1:11" ht="15">
      <c r="A11402"/>
      <c r="B11402"/>
      <c r="C11402"/>
      <c r="D11402"/>
      <c r="E11402"/>
      <c r="F11402"/>
      <c r="G11402"/>
      <c r="H11402"/>
      <c r="I11402"/>
      <c r="J11402"/>
      <c r="K11402"/>
    </row>
    <row r="11403" spans="1:11" ht="15">
      <c r="A11403"/>
      <c r="B11403"/>
      <c r="C11403"/>
      <c r="D11403"/>
      <c r="E11403"/>
      <c r="F11403"/>
      <c r="G11403"/>
      <c r="H11403"/>
      <c r="I11403"/>
      <c r="J11403"/>
      <c r="K11403"/>
    </row>
    <row r="11404" spans="1:11" ht="15">
      <c r="A11404"/>
      <c r="B11404"/>
      <c r="C11404"/>
      <c r="D11404"/>
      <c r="E11404"/>
      <c r="F11404"/>
      <c r="G11404"/>
      <c r="H11404"/>
      <c r="I11404"/>
      <c r="J11404"/>
      <c r="K11404"/>
    </row>
    <row r="11405" spans="1:11" ht="15">
      <c r="A11405"/>
      <c r="B11405"/>
      <c r="C11405"/>
      <c r="D11405"/>
      <c r="E11405"/>
      <c r="F11405"/>
      <c r="G11405"/>
      <c r="H11405"/>
      <c r="I11405"/>
      <c r="J11405"/>
      <c r="K11405"/>
    </row>
    <row r="11406" spans="1:11" ht="15">
      <c r="A11406"/>
      <c r="B11406"/>
      <c r="C11406"/>
      <c r="D11406"/>
      <c r="E11406"/>
      <c r="F11406"/>
      <c r="G11406"/>
      <c r="H11406"/>
      <c r="I11406"/>
      <c r="J11406"/>
      <c r="K11406"/>
    </row>
    <row r="11407" spans="1:11" ht="15">
      <c r="A11407"/>
      <c r="B11407"/>
      <c r="C11407"/>
      <c r="D11407"/>
      <c r="E11407"/>
      <c r="F11407"/>
      <c r="G11407"/>
      <c r="H11407"/>
      <c r="I11407"/>
      <c r="J11407"/>
      <c r="K11407"/>
    </row>
    <row r="11408" spans="1:11" ht="15">
      <c r="A11408"/>
      <c r="B11408"/>
      <c r="C11408"/>
      <c r="D11408"/>
      <c r="E11408"/>
      <c r="F11408"/>
      <c r="G11408"/>
      <c r="H11408"/>
      <c r="I11408"/>
      <c r="J11408"/>
      <c r="K11408"/>
    </row>
    <row r="11409" spans="1:11" ht="15">
      <c r="A11409"/>
      <c r="B11409"/>
      <c r="C11409"/>
      <c r="D11409"/>
      <c r="E11409"/>
      <c r="F11409"/>
      <c r="G11409"/>
      <c r="H11409"/>
      <c r="I11409"/>
      <c r="J11409"/>
      <c r="K11409"/>
    </row>
    <row r="11410" spans="1:11" ht="15">
      <c r="A11410"/>
      <c r="B11410"/>
      <c r="C11410"/>
      <c r="D11410"/>
      <c r="E11410"/>
      <c r="F11410"/>
      <c r="G11410"/>
      <c r="H11410"/>
      <c r="I11410"/>
      <c r="J11410"/>
      <c r="K11410"/>
    </row>
    <row r="11411" spans="1:11" ht="15">
      <c r="A11411"/>
      <c r="B11411"/>
      <c r="C11411"/>
      <c r="D11411"/>
      <c r="E11411"/>
      <c r="F11411"/>
      <c r="G11411"/>
      <c r="H11411"/>
      <c r="I11411"/>
      <c r="J11411"/>
      <c r="K11411"/>
    </row>
    <row r="11412" spans="1:11" ht="15">
      <c r="A11412"/>
      <c r="B11412"/>
      <c r="C11412"/>
      <c r="D11412"/>
      <c r="E11412"/>
      <c r="F11412"/>
      <c r="G11412"/>
      <c r="H11412"/>
      <c r="I11412"/>
      <c r="J11412"/>
      <c r="K11412"/>
    </row>
    <row r="11413" spans="1:11" ht="15">
      <c r="A11413"/>
      <c r="B11413"/>
      <c r="C11413"/>
      <c r="D11413"/>
      <c r="E11413"/>
      <c r="F11413"/>
      <c r="G11413"/>
      <c r="H11413"/>
      <c r="I11413"/>
      <c r="J11413"/>
      <c r="K11413"/>
    </row>
    <row r="11414" spans="1:11" ht="15">
      <c r="A11414"/>
      <c r="B11414"/>
      <c r="C11414"/>
      <c r="D11414"/>
      <c r="E11414"/>
      <c r="F11414"/>
      <c r="G11414"/>
      <c r="H11414"/>
      <c r="I11414"/>
      <c r="J11414"/>
      <c r="K11414"/>
    </row>
    <row r="11415" spans="1:11" ht="15">
      <c r="A11415"/>
      <c r="B11415"/>
      <c r="C11415"/>
      <c r="D11415"/>
      <c r="E11415"/>
      <c r="F11415"/>
      <c r="G11415"/>
      <c r="H11415"/>
      <c r="I11415"/>
      <c r="J11415"/>
      <c r="K11415"/>
    </row>
    <row r="11416" spans="1:11" ht="15">
      <c r="A11416"/>
      <c r="B11416"/>
      <c r="C11416"/>
      <c r="D11416"/>
      <c r="E11416"/>
      <c r="F11416"/>
      <c r="G11416"/>
      <c r="H11416"/>
      <c r="I11416"/>
      <c r="J11416"/>
      <c r="K11416"/>
    </row>
    <row r="11417" spans="1:11" ht="15">
      <c r="A11417"/>
      <c r="B11417"/>
      <c r="C11417"/>
      <c r="D11417"/>
      <c r="E11417"/>
      <c r="F11417"/>
      <c r="G11417"/>
      <c r="H11417"/>
      <c r="I11417"/>
      <c r="J11417"/>
      <c r="K11417"/>
    </row>
    <row r="11418" spans="1:11" ht="15">
      <c r="A11418"/>
      <c r="B11418"/>
      <c r="C11418"/>
      <c r="D11418"/>
      <c r="E11418"/>
      <c r="F11418"/>
      <c r="G11418"/>
      <c r="H11418"/>
      <c r="I11418"/>
      <c r="J11418"/>
      <c r="K11418"/>
    </row>
    <row r="11419" spans="1:11" ht="15">
      <c r="A11419"/>
      <c r="B11419"/>
      <c r="C11419"/>
      <c r="D11419"/>
      <c r="E11419"/>
      <c r="F11419"/>
      <c r="G11419"/>
      <c r="H11419"/>
      <c r="I11419"/>
      <c r="J11419"/>
      <c r="K11419"/>
    </row>
    <row r="11420" spans="1:11" ht="15">
      <c r="A11420"/>
      <c r="B11420"/>
      <c r="C11420"/>
      <c r="D11420"/>
      <c r="E11420"/>
      <c r="F11420"/>
      <c r="G11420"/>
      <c r="H11420"/>
      <c r="I11420"/>
      <c r="J11420"/>
      <c r="K11420"/>
    </row>
    <row r="11421" spans="1:11" ht="15">
      <c r="A11421"/>
      <c r="B11421"/>
      <c r="C11421"/>
      <c r="D11421"/>
      <c r="E11421"/>
      <c r="F11421"/>
      <c r="G11421"/>
      <c r="H11421"/>
      <c r="I11421"/>
      <c r="J11421"/>
      <c r="K11421"/>
    </row>
    <row r="11422" spans="1:11" ht="15">
      <c r="A11422"/>
      <c r="B11422"/>
      <c r="C11422"/>
      <c r="D11422"/>
      <c r="E11422"/>
      <c r="F11422"/>
      <c r="G11422"/>
      <c r="H11422"/>
      <c r="I11422"/>
      <c r="J11422"/>
      <c r="K11422"/>
    </row>
    <row r="11423" spans="1:11" ht="15">
      <c r="A11423"/>
      <c r="B11423"/>
      <c r="C11423"/>
      <c r="D11423"/>
      <c r="E11423"/>
      <c r="F11423"/>
      <c r="G11423"/>
      <c r="H11423"/>
      <c r="I11423"/>
      <c r="J11423"/>
      <c r="K11423"/>
    </row>
    <row r="11424" spans="1:11" ht="15">
      <c r="A11424"/>
      <c r="B11424"/>
      <c r="C11424"/>
      <c r="D11424"/>
      <c r="E11424"/>
      <c r="F11424"/>
      <c r="G11424"/>
      <c r="H11424"/>
      <c r="I11424"/>
      <c r="J11424"/>
      <c r="K11424"/>
    </row>
    <row r="11425" spans="1:11" ht="15">
      <c r="A11425"/>
      <c r="B11425"/>
      <c r="C11425"/>
      <c r="D11425"/>
      <c r="E11425"/>
      <c r="F11425"/>
      <c r="G11425"/>
      <c r="H11425"/>
      <c r="I11425"/>
      <c r="J11425"/>
      <c r="K11425"/>
    </row>
    <row r="11426" spans="1:11" ht="15">
      <c r="A11426"/>
      <c r="B11426"/>
      <c r="C11426"/>
      <c r="D11426"/>
      <c r="E11426"/>
      <c r="F11426"/>
      <c r="G11426"/>
      <c r="H11426"/>
      <c r="I11426"/>
      <c r="J11426"/>
      <c r="K11426"/>
    </row>
    <row r="11427" spans="1:11" ht="15">
      <c r="A11427"/>
      <c r="B11427"/>
      <c r="C11427"/>
      <c r="D11427"/>
      <c r="E11427"/>
      <c r="F11427"/>
      <c r="G11427"/>
      <c r="H11427"/>
      <c r="I11427"/>
      <c r="J11427"/>
      <c r="K11427"/>
    </row>
    <row r="11428" spans="1:11" ht="15">
      <c r="A11428"/>
      <c r="B11428"/>
      <c r="C11428"/>
      <c r="D11428"/>
      <c r="E11428"/>
      <c r="F11428"/>
      <c r="G11428"/>
      <c r="H11428"/>
      <c r="I11428"/>
      <c r="J11428"/>
      <c r="K11428"/>
    </row>
    <row r="11429" spans="1:11" ht="15">
      <c r="A11429"/>
      <c r="B11429"/>
      <c r="C11429"/>
      <c r="D11429"/>
      <c r="E11429"/>
      <c r="F11429"/>
      <c r="G11429"/>
      <c r="H11429"/>
      <c r="I11429"/>
      <c r="J11429"/>
      <c r="K11429"/>
    </row>
    <row r="11430" spans="1:11" ht="15">
      <c r="A11430"/>
      <c r="B11430"/>
      <c r="C11430"/>
      <c r="D11430"/>
      <c r="E11430"/>
      <c r="F11430"/>
      <c r="G11430"/>
      <c r="H11430"/>
      <c r="I11430"/>
      <c r="J11430"/>
      <c r="K11430"/>
    </row>
    <row r="11431" spans="1:11" ht="15">
      <c r="A11431"/>
      <c r="B11431"/>
      <c r="C11431"/>
      <c r="D11431"/>
      <c r="E11431"/>
      <c r="F11431"/>
      <c r="G11431"/>
      <c r="H11431"/>
      <c r="I11431"/>
      <c r="J11431"/>
      <c r="K11431"/>
    </row>
    <row r="11432" spans="1:11" ht="15">
      <c r="A11432"/>
      <c r="B11432"/>
      <c r="C11432"/>
      <c r="D11432"/>
      <c r="E11432"/>
      <c r="F11432"/>
      <c r="G11432"/>
      <c r="H11432"/>
      <c r="I11432"/>
      <c r="J11432"/>
      <c r="K11432"/>
    </row>
    <row r="11433" spans="1:11" ht="15">
      <c r="A11433"/>
      <c r="B11433"/>
      <c r="C11433"/>
      <c r="D11433"/>
      <c r="E11433"/>
      <c r="F11433"/>
      <c r="G11433"/>
      <c r="H11433"/>
      <c r="I11433"/>
      <c r="J11433"/>
      <c r="K11433"/>
    </row>
    <row r="11434" spans="1:11" ht="15">
      <c r="A11434"/>
      <c r="B11434"/>
      <c r="C11434"/>
      <c r="D11434"/>
      <c r="E11434"/>
      <c r="F11434"/>
      <c r="G11434"/>
      <c r="H11434"/>
      <c r="I11434"/>
      <c r="J11434"/>
      <c r="K11434"/>
    </row>
    <row r="11435" spans="1:11" ht="15">
      <c r="A11435"/>
      <c r="B11435"/>
      <c r="C11435"/>
      <c r="D11435"/>
      <c r="E11435"/>
      <c r="F11435"/>
      <c r="G11435"/>
      <c r="H11435"/>
      <c r="I11435"/>
      <c r="J11435"/>
      <c r="K11435"/>
    </row>
    <row r="11436" spans="1:11" ht="15">
      <c r="A11436"/>
      <c r="B11436"/>
      <c r="C11436"/>
      <c r="D11436"/>
      <c r="E11436"/>
      <c r="F11436"/>
      <c r="G11436"/>
      <c r="H11436"/>
      <c r="I11436"/>
      <c r="J11436"/>
      <c r="K11436"/>
    </row>
    <row r="11437" spans="1:11" ht="15">
      <c r="A11437"/>
      <c r="B11437"/>
      <c r="C11437"/>
      <c r="D11437"/>
      <c r="E11437"/>
      <c r="F11437"/>
      <c r="G11437"/>
      <c r="H11437"/>
      <c r="I11437"/>
      <c r="J11437"/>
      <c r="K11437"/>
    </row>
    <row r="11438" spans="1:11" ht="15">
      <c r="A11438"/>
      <c r="B11438"/>
      <c r="C11438"/>
      <c r="D11438"/>
      <c r="E11438"/>
      <c r="F11438"/>
      <c r="G11438"/>
      <c r="H11438"/>
      <c r="I11438"/>
      <c r="J11438"/>
      <c r="K11438"/>
    </row>
    <row r="11439" spans="1:11" ht="15">
      <c r="A11439"/>
      <c r="B11439"/>
      <c r="C11439"/>
      <c r="D11439"/>
      <c r="E11439"/>
      <c r="F11439"/>
      <c r="G11439"/>
      <c r="H11439"/>
      <c r="I11439"/>
      <c r="J11439"/>
      <c r="K11439"/>
    </row>
    <row r="11440" spans="1:11" ht="15">
      <c r="A11440"/>
      <c r="B11440"/>
      <c r="C11440"/>
      <c r="D11440"/>
      <c r="E11440"/>
      <c r="F11440"/>
      <c r="G11440"/>
      <c r="H11440"/>
      <c r="I11440"/>
      <c r="J11440"/>
      <c r="K11440"/>
    </row>
    <row r="11441" spans="1:11" ht="15">
      <c r="A11441"/>
      <c r="B11441"/>
      <c r="C11441"/>
      <c r="D11441"/>
      <c r="E11441"/>
      <c r="F11441"/>
      <c r="G11441"/>
      <c r="H11441"/>
      <c r="I11441"/>
      <c r="J11441"/>
      <c r="K11441"/>
    </row>
    <row r="11442" spans="1:11" ht="15">
      <c r="A11442"/>
      <c r="B11442"/>
      <c r="C11442"/>
      <c r="D11442"/>
      <c r="E11442"/>
      <c r="F11442"/>
      <c r="G11442"/>
      <c r="H11442"/>
      <c r="I11442"/>
      <c r="J11442"/>
      <c r="K11442"/>
    </row>
    <row r="11443" spans="1:11" ht="15">
      <c r="A11443"/>
      <c r="B11443"/>
      <c r="C11443"/>
      <c r="D11443"/>
      <c r="E11443"/>
      <c r="F11443"/>
      <c r="G11443"/>
      <c r="H11443"/>
      <c r="I11443"/>
      <c r="J11443"/>
      <c r="K11443"/>
    </row>
    <row r="11444" spans="1:11" ht="15">
      <c r="A11444"/>
      <c r="B11444"/>
      <c r="C11444"/>
      <c r="D11444"/>
      <c r="E11444"/>
      <c r="F11444"/>
      <c r="G11444"/>
      <c r="H11444"/>
      <c r="I11444"/>
      <c r="J11444"/>
      <c r="K11444"/>
    </row>
    <row r="11445" spans="1:11" ht="15">
      <c r="A11445"/>
      <c r="B11445"/>
      <c r="C11445"/>
      <c r="D11445"/>
      <c r="E11445"/>
      <c r="F11445"/>
      <c r="G11445"/>
      <c r="H11445"/>
      <c r="I11445"/>
      <c r="J11445"/>
      <c r="K11445"/>
    </row>
    <row r="11446" spans="1:11" ht="15">
      <c r="A11446"/>
      <c r="B11446"/>
      <c r="C11446"/>
      <c r="D11446"/>
      <c r="E11446"/>
      <c r="F11446"/>
      <c r="G11446"/>
      <c r="H11446"/>
      <c r="I11446"/>
      <c r="J11446"/>
      <c r="K11446"/>
    </row>
    <row r="11447" spans="1:11" ht="15">
      <c r="A11447"/>
      <c r="B11447"/>
      <c r="C11447"/>
      <c r="D11447"/>
      <c r="E11447"/>
      <c r="F11447"/>
      <c r="G11447"/>
      <c r="H11447"/>
      <c r="I11447"/>
      <c r="J11447"/>
      <c r="K11447"/>
    </row>
    <row r="11448" spans="1:11" ht="15">
      <c r="A11448"/>
      <c r="B11448"/>
      <c r="C11448"/>
      <c r="D11448"/>
      <c r="E11448"/>
      <c r="F11448"/>
      <c r="G11448"/>
      <c r="H11448"/>
      <c r="I11448"/>
      <c r="J11448"/>
      <c r="K11448"/>
    </row>
    <row r="11449" spans="1:11" ht="15">
      <c r="A11449"/>
      <c r="B11449"/>
      <c r="C11449"/>
      <c r="D11449"/>
      <c r="E11449"/>
      <c r="F11449"/>
      <c r="G11449"/>
      <c r="H11449"/>
      <c r="I11449"/>
      <c r="J11449"/>
      <c r="K11449"/>
    </row>
    <row r="11450" spans="1:11" ht="15">
      <c r="A11450"/>
      <c r="B11450"/>
      <c r="C11450"/>
      <c r="D11450"/>
      <c r="E11450"/>
      <c r="F11450"/>
      <c r="G11450"/>
      <c r="H11450"/>
      <c r="I11450"/>
      <c r="J11450"/>
      <c r="K11450"/>
    </row>
    <row r="11451" spans="1:11" ht="15">
      <c r="A11451"/>
      <c r="B11451"/>
      <c r="C11451"/>
      <c r="D11451"/>
      <c r="E11451"/>
      <c r="F11451"/>
      <c r="G11451"/>
      <c r="H11451"/>
      <c r="I11451"/>
      <c r="J11451"/>
      <c r="K11451"/>
    </row>
    <row r="11452" spans="1:11" ht="15">
      <c r="A11452"/>
      <c r="B11452"/>
      <c r="C11452"/>
      <c r="D11452"/>
      <c r="E11452"/>
      <c r="F11452"/>
      <c r="G11452"/>
      <c r="H11452"/>
      <c r="I11452"/>
      <c r="J11452"/>
      <c r="K11452"/>
    </row>
    <row r="11453" spans="1:11" ht="15">
      <c r="A11453"/>
      <c r="B11453"/>
      <c r="C11453"/>
      <c r="D11453"/>
      <c r="E11453"/>
      <c r="F11453"/>
      <c r="G11453"/>
      <c r="H11453"/>
      <c r="I11453"/>
      <c r="J11453"/>
      <c r="K11453"/>
    </row>
    <row r="11454" spans="1:11" ht="15">
      <c r="A11454"/>
      <c r="B11454"/>
      <c r="C11454"/>
      <c r="D11454"/>
      <c r="E11454"/>
      <c r="F11454"/>
      <c r="G11454"/>
      <c r="H11454"/>
      <c r="I11454"/>
      <c r="J11454"/>
      <c r="K11454"/>
    </row>
    <row r="11455" spans="1:11" ht="15">
      <c r="A11455"/>
      <c r="B11455"/>
      <c r="C11455"/>
      <c r="D11455"/>
      <c r="E11455"/>
      <c r="F11455"/>
      <c r="G11455"/>
      <c r="H11455"/>
      <c r="I11455"/>
      <c r="J11455"/>
      <c r="K11455"/>
    </row>
    <row r="11456" spans="1:11" ht="15">
      <c r="A11456"/>
      <c r="B11456"/>
      <c r="C11456"/>
      <c r="D11456"/>
      <c r="E11456"/>
      <c r="F11456"/>
      <c r="G11456"/>
      <c r="H11456"/>
      <c r="I11456"/>
      <c r="J11456"/>
      <c r="K11456"/>
    </row>
    <row r="11457" spans="1:11" ht="15">
      <c r="A11457"/>
      <c r="B11457"/>
      <c r="C11457"/>
      <c r="D11457"/>
      <c r="E11457"/>
      <c r="F11457"/>
      <c r="G11457"/>
      <c r="H11457"/>
      <c r="I11457"/>
      <c r="J11457"/>
      <c r="K11457"/>
    </row>
    <row r="11458" spans="1:11" ht="15">
      <c r="A11458"/>
      <c r="B11458"/>
      <c r="C11458"/>
      <c r="D11458"/>
      <c r="E11458"/>
      <c r="F11458"/>
      <c r="G11458"/>
      <c r="H11458"/>
      <c r="I11458"/>
      <c r="J11458"/>
      <c r="K11458"/>
    </row>
    <row r="11459" spans="1:11" ht="15">
      <c r="A11459"/>
      <c r="B11459"/>
      <c r="C11459"/>
      <c r="D11459"/>
      <c r="E11459"/>
      <c r="F11459"/>
      <c r="G11459"/>
      <c r="H11459"/>
      <c r="I11459"/>
      <c r="J11459"/>
      <c r="K11459"/>
    </row>
    <row r="11460" spans="1:11" ht="15">
      <c r="A11460"/>
      <c r="B11460"/>
      <c r="C11460"/>
      <c r="D11460"/>
      <c r="E11460"/>
      <c r="F11460"/>
      <c r="G11460"/>
      <c r="H11460"/>
      <c r="I11460"/>
      <c r="J11460"/>
      <c r="K11460"/>
    </row>
    <row r="11461" spans="1:11" ht="15">
      <c r="A11461"/>
      <c r="B11461"/>
      <c r="C11461"/>
      <c r="D11461"/>
      <c r="E11461"/>
      <c r="F11461"/>
      <c r="G11461"/>
      <c r="H11461"/>
      <c r="I11461"/>
      <c r="J11461"/>
      <c r="K11461"/>
    </row>
    <row r="11462" spans="1:11" ht="15">
      <c r="A11462"/>
      <c r="B11462"/>
      <c r="C11462"/>
      <c r="D11462"/>
      <c r="E11462"/>
      <c r="F11462"/>
      <c r="G11462"/>
      <c r="H11462"/>
      <c r="I11462"/>
      <c r="J11462"/>
      <c r="K11462"/>
    </row>
    <row r="11463" spans="1:11" ht="15">
      <c r="A11463"/>
      <c r="B11463"/>
      <c r="C11463"/>
      <c r="D11463"/>
      <c r="E11463"/>
      <c r="F11463"/>
      <c r="G11463"/>
      <c r="H11463"/>
      <c r="I11463"/>
      <c r="J11463"/>
      <c r="K11463"/>
    </row>
    <row r="11464" spans="1:11" ht="15">
      <c r="A11464"/>
      <c r="B11464"/>
      <c r="C11464"/>
      <c r="D11464"/>
      <c r="E11464"/>
      <c r="F11464"/>
      <c r="G11464"/>
      <c r="H11464"/>
      <c r="I11464"/>
      <c r="J11464"/>
      <c r="K11464"/>
    </row>
    <row r="11465" spans="1:11" ht="15">
      <c r="A11465"/>
      <c r="B11465"/>
      <c r="C11465"/>
      <c r="D11465"/>
      <c r="E11465"/>
      <c r="F11465"/>
      <c r="G11465"/>
      <c r="H11465"/>
      <c r="I11465"/>
      <c r="J11465"/>
      <c r="K11465"/>
    </row>
    <row r="11466" spans="1:11" ht="15">
      <c r="A11466"/>
      <c r="B11466"/>
      <c r="C11466"/>
      <c r="D11466"/>
      <c r="E11466"/>
      <c r="F11466"/>
      <c r="G11466"/>
      <c r="H11466"/>
      <c r="I11466"/>
      <c r="J11466"/>
      <c r="K11466"/>
    </row>
    <row r="11467" spans="1:11" ht="15">
      <c r="A11467"/>
      <c r="B11467"/>
      <c r="C11467"/>
      <c r="D11467"/>
      <c r="E11467"/>
      <c r="F11467"/>
      <c r="G11467"/>
      <c r="H11467"/>
      <c r="I11467"/>
      <c r="J11467"/>
      <c r="K11467"/>
    </row>
    <row r="11468" spans="1:11" ht="15">
      <c r="A11468"/>
      <c r="B11468"/>
      <c r="C11468"/>
      <c r="D11468"/>
      <c r="E11468"/>
      <c r="F11468"/>
      <c r="G11468"/>
      <c r="H11468"/>
      <c r="I11468"/>
      <c r="J11468"/>
      <c r="K11468"/>
    </row>
    <row r="11469" spans="1:11" ht="15">
      <c r="A11469"/>
      <c r="B11469"/>
      <c r="C11469"/>
      <c r="D11469"/>
      <c r="E11469"/>
      <c r="F11469"/>
      <c r="G11469"/>
      <c r="H11469"/>
      <c r="I11469"/>
      <c r="J11469"/>
      <c r="K11469"/>
    </row>
    <row r="11470" spans="1:11" ht="15">
      <c r="A11470"/>
      <c r="B11470"/>
      <c r="C11470"/>
      <c r="D11470"/>
      <c r="E11470"/>
      <c r="F11470"/>
      <c r="G11470"/>
      <c r="H11470"/>
      <c r="I11470"/>
      <c r="J11470"/>
      <c r="K11470"/>
    </row>
    <row r="11471" spans="1:11" ht="15">
      <c r="A11471"/>
      <c r="B11471"/>
      <c r="C11471"/>
      <c r="D11471"/>
      <c r="E11471"/>
      <c r="F11471"/>
      <c r="G11471"/>
      <c r="H11471"/>
      <c r="I11471"/>
      <c r="J11471"/>
      <c r="K11471"/>
    </row>
    <row r="11472" spans="1:11" ht="15">
      <c r="A11472"/>
      <c r="B11472"/>
      <c r="C11472"/>
      <c r="D11472"/>
      <c r="E11472"/>
      <c r="F11472"/>
      <c r="G11472"/>
      <c r="H11472"/>
      <c r="I11472"/>
      <c r="J11472"/>
      <c r="K11472"/>
    </row>
    <row r="11473" spans="1:11" ht="15">
      <c r="A11473"/>
      <c r="B11473"/>
      <c r="C11473"/>
      <c r="D11473"/>
      <c r="E11473"/>
      <c r="F11473"/>
      <c r="G11473"/>
      <c r="H11473"/>
      <c r="I11473"/>
      <c r="J11473"/>
      <c r="K11473"/>
    </row>
    <row r="11474" spans="1:11" ht="15">
      <c r="A11474"/>
      <c r="B11474"/>
      <c r="C11474"/>
      <c r="D11474"/>
      <c r="E11474"/>
      <c r="F11474"/>
      <c r="G11474"/>
      <c r="H11474"/>
      <c r="I11474"/>
      <c r="J11474"/>
      <c r="K11474"/>
    </row>
    <row r="11475" spans="1:11" ht="15">
      <c r="A11475"/>
      <c r="B11475"/>
      <c r="C11475"/>
      <c r="D11475"/>
      <c r="E11475"/>
      <c r="F11475"/>
      <c r="G11475"/>
      <c r="H11475"/>
      <c r="I11475"/>
      <c r="J11475"/>
      <c r="K11475"/>
    </row>
    <row r="11476" spans="1:11" ht="15">
      <c r="A11476"/>
      <c r="B11476"/>
      <c r="C11476"/>
      <c r="D11476"/>
      <c r="E11476"/>
      <c r="F11476"/>
      <c r="G11476"/>
      <c r="H11476"/>
      <c r="I11476"/>
      <c r="J11476"/>
      <c r="K11476"/>
    </row>
    <row r="11477" spans="1:11" ht="15">
      <c r="A11477"/>
      <c r="B11477"/>
      <c r="C11477"/>
      <c r="D11477"/>
      <c r="E11477"/>
      <c r="F11477"/>
      <c r="G11477"/>
      <c r="H11477"/>
      <c r="I11477"/>
      <c r="J11477"/>
      <c r="K11477"/>
    </row>
    <row r="11478" spans="1:11" ht="15">
      <c r="A11478"/>
      <c r="B11478"/>
      <c r="C11478"/>
      <c r="D11478"/>
      <c r="E11478"/>
      <c r="F11478"/>
      <c r="G11478"/>
      <c r="H11478"/>
      <c r="I11478"/>
      <c r="J11478"/>
      <c r="K11478"/>
    </row>
    <row r="11479" spans="1:11" ht="15">
      <c r="A11479"/>
      <c r="B11479"/>
      <c r="C11479"/>
      <c r="D11479"/>
      <c r="E11479"/>
      <c r="F11479"/>
      <c r="G11479"/>
      <c r="H11479"/>
      <c r="I11479"/>
      <c r="J11479"/>
      <c r="K11479"/>
    </row>
    <row r="11480" spans="1:11" ht="15">
      <c r="A11480"/>
      <c r="B11480"/>
      <c r="C11480"/>
      <c r="D11480"/>
      <c r="E11480"/>
      <c r="F11480"/>
      <c r="G11480"/>
      <c r="H11480"/>
      <c r="I11480"/>
      <c r="J11480"/>
      <c r="K11480"/>
    </row>
    <row r="11481" spans="1:11" ht="15">
      <c r="A11481"/>
      <c r="B11481"/>
      <c r="C11481"/>
      <c r="D11481"/>
      <c r="E11481"/>
      <c r="F11481"/>
      <c r="G11481"/>
      <c r="H11481"/>
      <c r="I11481"/>
      <c r="J11481"/>
      <c r="K11481"/>
    </row>
    <row r="11482" spans="1:11" ht="15">
      <c r="A11482"/>
      <c r="B11482"/>
      <c r="C11482"/>
      <c r="D11482"/>
      <c r="E11482"/>
      <c r="F11482"/>
      <c r="G11482"/>
      <c r="H11482"/>
      <c r="I11482"/>
      <c r="J11482"/>
      <c r="K11482"/>
    </row>
    <row r="11483" spans="1:11" ht="15">
      <c r="A11483"/>
      <c r="B11483"/>
      <c r="C11483"/>
      <c r="D11483"/>
      <c r="E11483"/>
      <c r="F11483"/>
      <c r="G11483"/>
      <c r="H11483"/>
      <c r="I11483"/>
      <c r="J11483"/>
      <c r="K11483"/>
    </row>
    <row r="11484" spans="1:11" ht="15">
      <c r="A11484"/>
      <c r="B11484"/>
      <c r="C11484"/>
      <c r="D11484"/>
      <c r="E11484"/>
      <c r="F11484"/>
      <c r="G11484"/>
      <c r="H11484"/>
      <c r="I11484"/>
      <c r="J11484"/>
      <c r="K11484"/>
    </row>
    <row r="11485" spans="1:11" ht="15">
      <c r="A11485"/>
      <c r="B11485"/>
      <c r="C11485"/>
      <c r="D11485"/>
      <c r="E11485"/>
      <c r="F11485"/>
      <c r="G11485"/>
      <c r="H11485"/>
      <c r="I11485"/>
      <c r="J11485"/>
      <c r="K11485"/>
    </row>
    <row r="11486" spans="1:11" ht="15">
      <c r="A11486"/>
      <c r="B11486"/>
      <c r="C11486"/>
      <c r="D11486"/>
      <c r="E11486"/>
      <c r="F11486"/>
      <c r="G11486"/>
      <c r="H11486"/>
      <c r="I11486"/>
      <c r="J11486"/>
      <c r="K11486"/>
    </row>
    <row r="11487" spans="1:11" ht="15">
      <c r="A11487"/>
      <c r="B11487"/>
      <c r="C11487"/>
      <c r="D11487"/>
      <c r="E11487"/>
      <c r="F11487"/>
      <c r="G11487"/>
      <c r="H11487"/>
      <c r="I11487"/>
      <c r="J11487"/>
      <c r="K11487"/>
    </row>
    <row r="11488" spans="1:11" ht="15">
      <c r="A11488"/>
      <c r="B11488"/>
      <c r="C11488"/>
      <c r="D11488"/>
      <c r="E11488"/>
      <c r="F11488"/>
      <c r="G11488"/>
      <c r="H11488"/>
      <c r="I11488"/>
      <c r="J11488"/>
      <c r="K11488"/>
    </row>
    <row r="11489" spans="1:11" ht="15">
      <c r="A11489"/>
      <c r="B11489"/>
      <c r="C11489"/>
      <c r="D11489"/>
      <c r="E11489"/>
      <c r="F11489"/>
      <c r="G11489"/>
      <c r="H11489"/>
      <c r="I11489"/>
      <c r="J11489"/>
      <c r="K11489"/>
    </row>
    <row r="11490" spans="1:11" ht="15">
      <c r="A11490"/>
      <c r="B11490"/>
      <c r="C11490"/>
      <c r="D11490"/>
      <c r="E11490"/>
      <c r="F11490"/>
      <c r="G11490"/>
      <c r="H11490"/>
      <c r="I11490"/>
      <c r="J11490"/>
      <c r="K11490"/>
    </row>
    <row r="11491" spans="1:11" ht="15">
      <c r="A11491"/>
      <c r="B11491"/>
      <c r="C11491"/>
      <c r="D11491"/>
      <c r="E11491"/>
      <c r="F11491"/>
      <c r="G11491"/>
      <c r="H11491"/>
      <c r="I11491"/>
      <c r="J11491"/>
      <c r="K11491"/>
    </row>
    <row r="11492" spans="1:11" ht="15">
      <c r="A11492"/>
      <c r="B11492"/>
      <c r="C11492"/>
      <c r="D11492"/>
      <c r="E11492"/>
      <c r="F11492"/>
      <c r="G11492"/>
      <c r="H11492"/>
      <c r="I11492"/>
      <c r="J11492"/>
      <c r="K11492"/>
    </row>
    <row r="11493" spans="1:11" ht="15">
      <c r="A11493"/>
      <c r="B11493"/>
      <c r="C11493"/>
      <c r="D11493"/>
      <c r="E11493"/>
      <c r="F11493"/>
      <c r="G11493"/>
      <c r="H11493"/>
      <c r="I11493"/>
      <c r="J11493"/>
      <c r="K11493"/>
    </row>
    <row r="11494" spans="1:11" ht="15">
      <c r="A11494"/>
      <c r="B11494"/>
      <c r="C11494"/>
      <c r="D11494"/>
      <c r="E11494"/>
      <c r="F11494"/>
      <c r="G11494"/>
      <c r="H11494"/>
      <c r="I11494"/>
      <c r="J11494"/>
      <c r="K11494"/>
    </row>
    <row r="11495" spans="1:11" ht="15">
      <c r="A11495"/>
      <c r="B11495"/>
      <c r="C11495"/>
      <c r="D11495"/>
      <c r="E11495"/>
      <c r="F11495"/>
      <c r="G11495"/>
      <c r="H11495"/>
      <c r="I11495"/>
      <c r="J11495"/>
      <c r="K11495"/>
    </row>
    <row r="11496" spans="1:11" ht="15">
      <c r="A11496"/>
      <c r="B11496"/>
      <c r="C11496"/>
      <c r="D11496"/>
      <c r="E11496"/>
      <c r="F11496"/>
      <c r="G11496"/>
      <c r="H11496"/>
      <c r="I11496"/>
      <c r="J11496"/>
      <c r="K11496"/>
    </row>
    <row r="11497" spans="1:11" ht="15">
      <c r="A11497"/>
      <c r="B11497"/>
      <c r="C11497"/>
      <c r="D11497"/>
      <c r="E11497"/>
      <c r="F11497"/>
      <c r="G11497"/>
      <c r="H11497"/>
      <c r="I11497"/>
      <c r="J11497"/>
      <c r="K11497"/>
    </row>
    <row r="11498" spans="1:11" ht="15">
      <c r="A11498"/>
      <c r="B11498"/>
      <c r="C11498"/>
      <c r="D11498"/>
      <c r="E11498"/>
      <c r="F11498"/>
      <c r="G11498"/>
      <c r="H11498"/>
      <c r="I11498"/>
      <c r="J11498"/>
      <c r="K11498"/>
    </row>
    <row r="11499" spans="1:11" ht="15">
      <c r="A11499"/>
      <c r="B11499"/>
      <c r="C11499"/>
      <c r="D11499"/>
      <c r="E11499"/>
      <c r="F11499"/>
      <c r="G11499"/>
      <c r="H11499"/>
      <c r="I11499"/>
      <c r="J11499"/>
      <c r="K11499"/>
    </row>
    <row r="11500" spans="1:11" ht="15">
      <c r="A11500"/>
      <c r="B11500"/>
      <c r="C11500"/>
      <c r="D11500"/>
      <c r="E11500"/>
      <c r="F11500"/>
      <c r="G11500"/>
      <c r="H11500"/>
      <c r="I11500"/>
      <c r="J11500"/>
      <c r="K11500"/>
    </row>
    <row r="11501" spans="1:11" ht="15">
      <c r="A11501"/>
      <c r="B11501"/>
      <c r="C11501"/>
      <c r="D11501"/>
      <c r="E11501"/>
      <c r="F11501"/>
      <c r="G11501"/>
      <c r="H11501"/>
      <c r="I11501"/>
      <c r="J11501"/>
      <c r="K11501"/>
    </row>
    <row r="11502" spans="1:11" ht="15">
      <c r="A11502"/>
      <c r="B11502"/>
      <c r="C11502"/>
      <c r="D11502"/>
      <c r="E11502"/>
      <c r="F11502"/>
      <c r="G11502"/>
      <c r="H11502"/>
      <c r="I11502"/>
      <c r="J11502"/>
      <c r="K11502"/>
    </row>
    <row r="11503" spans="1:11" ht="15">
      <c r="A11503"/>
      <c r="B11503"/>
      <c r="C11503"/>
      <c r="D11503"/>
      <c r="E11503"/>
      <c r="F11503"/>
      <c r="G11503"/>
      <c r="H11503"/>
      <c r="I11503"/>
      <c r="J11503"/>
      <c r="K11503"/>
    </row>
    <row r="11504" spans="1:11" ht="15">
      <c r="A11504"/>
      <c r="B11504"/>
      <c r="C11504"/>
      <c r="D11504"/>
      <c r="E11504"/>
      <c r="F11504"/>
      <c r="G11504"/>
      <c r="H11504"/>
      <c r="I11504"/>
      <c r="J11504"/>
      <c r="K11504"/>
    </row>
    <row r="11505" spans="1:11" ht="15">
      <c r="A11505"/>
      <c r="B11505"/>
      <c r="C11505"/>
      <c r="D11505"/>
      <c r="E11505"/>
      <c r="F11505"/>
      <c r="G11505"/>
      <c r="H11505"/>
      <c r="I11505"/>
      <c r="J11505"/>
      <c r="K11505"/>
    </row>
    <row r="11506" spans="1:11" ht="15">
      <c r="A11506"/>
      <c r="B11506"/>
      <c r="C11506"/>
      <c r="D11506"/>
      <c r="E11506"/>
      <c r="F11506"/>
      <c r="G11506"/>
      <c r="H11506"/>
      <c r="I11506"/>
      <c r="J11506"/>
      <c r="K11506"/>
    </row>
    <row r="11507" spans="1:11" ht="15">
      <c r="A11507"/>
      <c r="B11507"/>
      <c r="C11507"/>
      <c r="D11507"/>
      <c r="E11507"/>
      <c r="F11507"/>
      <c r="G11507"/>
      <c r="H11507"/>
      <c r="I11507"/>
      <c r="J11507"/>
      <c r="K11507"/>
    </row>
    <row r="11508" spans="1:11" ht="15">
      <c r="A11508"/>
      <c r="B11508"/>
      <c r="C11508"/>
      <c r="D11508"/>
      <c r="E11508"/>
      <c r="F11508"/>
      <c r="G11508"/>
      <c r="H11508"/>
      <c r="I11508"/>
      <c r="J11508"/>
      <c r="K11508"/>
    </row>
    <row r="11509" spans="1:11" ht="15">
      <c r="A11509"/>
      <c r="B11509"/>
      <c r="C11509"/>
      <c r="D11509"/>
      <c r="E11509"/>
      <c r="F11509"/>
      <c r="G11509"/>
      <c r="H11509"/>
      <c r="I11509"/>
      <c r="J11509"/>
      <c r="K11509"/>
    </row>
    <row r="11510" spans="1:11" ht="15">
      <c r="A11510"/>
      <c r="B11510"/>
      <c r="C11510"/>
      <c r="D11510"/>
      <c r="E11510"/>
      <c r="F11510"/>
      <c r="G11510"/>
      <c r="H11510"/>
      <c r="I11510"/>
      <c r="J11510"/>
      <c r="K11510"/>
    </row>
    <row r="11511" spans="1:11" ht="15">
      <c r="A11511"/>
      <c r="B11511"/>
      <c r="C11511"/>
      <c r="D11511"/>
      <c r="E11511"/>
      <c r="F11511"/>
      <c r="G11511"/>
      <c r="H11511"/>
      <c r="I11511"/>
      <c r="J11511"/>
      <c r="K11511"/>
    </row>
    <row r="11512" spans="1:11" ht="15">
      <c r="A11512"/>
      <c r="B11512"/>
      <c r="C11512"/>
      <c r="D11512"/>
      <c r="E11512"/>
      <c r="F11512"/>
      <c r="G11512"/>
      <c r="H11512"/>
      <c r="I11512"/>
      <c r="J11512"/>
      <c r="K11512"/>
    </row>
    <row r="11513" spans="1:11" ht="15">
      <c r="A11513"/>
      <c r="B11513"/>
      <c r="C11513"/>
      <c r="D11513"/>
      <c r="E11513"/>
      <c r="F11513"/>
      <c r="G11513"/>
      <c r="H11513"/>
      <c r="I11513"/>
      <c r="J11513"/>
      <c r="K11513"/>
    </row>
    <row r="11514" spans="1:11" ht="15">
      <c r="A11514"/>
      <c r="B11514"/>
      <c r="C11514"/>
      <c r="D11514"/>
      <c r="E11514"/>
      <c r="F11514"/>
      <c r="G11514"/>
      <c r="H11514"/>
      <c r="I11514"/>
      <c r="J11514"/>
      <c r="K11514"/>
    </row>
    <row r="11515" spans="1:11" ht="15">
      <c r="A11515"/>
      <c r="B11515"/>
      <c r="C11515"/>
      <c r="D11515"/>
      <c r="E11515"/>
      <c r="F11515"/>
      <c r="G11515"/>
      <c r="H11515"/>
      <c r="I11515"/>
      <c r="J11515"/>
      <c r="K11515"/>
    </row>
    <row r="11516" spans="1:11" ht="15">
      <c r="A11516"/>
      <c r="B11516"/>
      <c r="C11516"/>
      <c r="D11516"/>
      <c r="E11516"/>
      <c r="F11516"/>
      <c r="G11516"/>
      <c r="H11516"/>
      <c r="I11516"/>
      <c r="J11516"/>
      <c r="K11516"/>
    </row>
    <row r="11517" spans="1:11" ht="15">
      <c r="A11517"/>
      <c r="B11517"/>
      <c r="C11517"/>
      <c r="D11517"/>
      <c r="E11517"/>
      <c r="F11517"/>
      <c r="G11517"/>
      <c r="H11517"/>
      <c r="I11517"/>
      <c r="J11517"/>
      <c r="K11517"/>
    </row>
    <row r="11518" spans="1:11" ht="15">
      <c r="A11518"/>
      <c r="B11518"/>
      <c r="C11518"/>
      <c r="D11518"/>
      <c r="E11518"/>
      <c r="F11518"/>
      <c r="G11518"/>
      <c r="H11518"/>
      <c r="I11518"/>
      <c r="J11518"/>
      <c r="K11518"/>
    </row>
    <row r="11519" spans="1:11" ht="15">
      <c r="A11519"/>
      <c r="B11519"/>
      <c r="C11519"/>
      <c r="D11519"/>
      <c r="E11519"/>
      <c r="F11519"/>
      <c r="G11519"/>
      <c r="H11519"/>
      <c r="I11519"/>
      <c r="J11519"/>
      <c r="K11519"/>
    </row>
    <row r="11520" spans="1:11" ht="15">
      <c r="A11520"/>
      <c r="B11520"/>
      <c r="C11520"/>
      <c r="D11520"/>
      <c r="E11520"/>
      <c r="F11520"/>
      <c r="G11520"/>
      <c r="H11520"/>
      <c r="I11520"/>
      <c r="J11520"/>
      <c r="K11520"/>
    </row>
    <row r="11521" spans="1:11" ht="15">
      <c r="A11521"/>
      <c r="B11521"/>
      <c r="C11521"/>
      <c r="D11521"/>
      <c r="E11521"/>
      <c r="F11521"/>
      <c r="G11521"/>
      <c r="H11521"/>
      <c r="I11521"/>
      <c r="J11521"/>
      <c r="K11521"/>
    </row>
    <row r="11522" spans="1:11" ht="15">
      <c r="A11522"/>
      <c r="B11522"/>
      <c r="C11522"/>
      <c r="D11522"/>
      <c r="E11522"/>
      <c r="F11522"/>
      <c r="G11522"/>
      <c r="H11522"/>
      <c r="I11522"/>
      <c r="J11522"/>
      <c r="K11522"/>
    </row>
    <row r="11523" spans="1:11" ht="15">
      <c r="A11523"/>
      <c r="B11523"/>
      <c r="C11523"/>
      <c r="D11523"/>
      <c r="E11523"/>
      <c r="F11523"/>
      <c r="G11523"/>
      <c r="H11523"/>
      <c r="I11523"/>
      <c r="J11523"/>
      <c r="K11523"/>
    </row>
    <row r="11524" spans="1:11" ht="15">
      <c r="A11524"/>
      <c r="B11524"/>
      <c r="C11524"/>
      <c r="D11524"/>
      <c r="E11524"/>
      <c r="F11524"/>
      <c r="G11524"/>
      <c r="H11524"/>
      <c r="I11524"/>
      <c r="J11524"/>
      <c r="K11524"/>
    </row>
    <row r="11525" spans="1:11" ht="15">
      <c r="A11525"/>
      <c r="B11525"/>
      <c r="C11525"/>
      <c r="D11525"/>
      <c r="E11525"/>
      <c r="F11525"/>
      <c r="G11525"/>
      <c r="H11525"/>
      <c r="I11525"/>
      <c r="J11525"/>
      <c r="K11525"/>
    </row>
    <row r="11526" spans="1:11" ht="15">
      <c r="A11526"/>
      <c r="B11526"/>
      <c r="C11526"/>
      <c r="D11526"/>
      <c r="E11526"/>
      <c r="F11526"/>
      <c r="G11526"/>
      <c r="H11526"/>
      <c r="I11526"/>
      <c r="J11526"/>
      <c r="K11526"/>
    </row>
    <row r="11527" spans="1:11" ht="15">
      <c r="A11527"/>
      <c r="B11527"/>
      <c r="C11527"/>
      <c r="D11527"/>
      <c r="E11527"/>
      <c r="F11527"/>
      <c r="G11527"/>
      <c r="H11527"/>
      <c r="I11527"/>
      <c r="J11527"/>
      <c r="K11527"/>
    </row>
    <row r="11528" spans="1:11" ht="15">
      <c r="A11528"/>
      <c r="B11528"/>
      <c r="C11528"/>
      <c r="D11528"/>
      <c r="E11528"/>
      <c r="F11528"/>
      <c r="G11528"/>
      <c r="H11528"/>
      <c r="I11528"/>
      <c r="J11528"/>
      <c r="K11528"/>
    </row>
    <row r="11529" spans="1:11" ht="15">
      <c r="A11529"/>
      <c r="B11529"/>
      <c r="C11529"/>
      <c r="D11529"/>
      <c r="E11529"/>
      <c r="F11529"/>
      <c r="G11529"/>
      <c r="H11529"/>
      <c r="I11529"/>
      <c r="J11529"/>
      <c r="K11529"/>
    </row>
    <row r="11530" spans="1:11" ht="15">
      <c r="A11530"/>
      <c r="B11530"/>
      <c r="C11530"/>
      <c r="D11530"/>
      <c r="E11530"/>
      <c r="F11530"/>
      <c r="G11530"/>
      <c r="H11530"/>
      <c r="I11530"/>
      <c r="J11530"/>
      <c r="K11530"/>
    </row>
    <row r="11531" spans="1:11" ht="15">
      <c r="A11531"/>
      <c r="B11531"/>
      <c r="C11531"/>
      <c r="D11531"/>
      <c r="E11531"/>
      <c r="F11531"/>
      <c r="G11531"/>
      <c r="H11531"/>
      <c r="I11531"/>
      <c r="J11531"/>
      <c r="K11531"/>
    </row>
    <row r="11532" spans="1:11" ht="15">
      <c r="A11532"/>
      <c r="B11532"/>
      <c r="C11532"/>
      <c r="D11532"/>
      <c r="E11532"/>
      <c r="F11532"/>
      <c r="G11532"/>
      <c r="H11532"/>
      <c r="I11532"/>
      <c r="J11532"/>
      <c r="K11532"/>
    </row>
    <row r="11533" spans="1:11" ht="15">
      <c r="A11533"/>
      <c r="B11533"/>
      <c r="C11533"/>
      <c r="D11533"/>
      <c r="E11533"/>
      <c r="F11533"/>
      <c r="G11533"/>
      <c r="H11533"/>
      <c r="I11533"/>
      <c r="J11533"/>
      <c r="K11533"/>
    </row>
    <row r="11534" spans="1:11" ht="15">
      <c r="A11534"/>
      <c r="B11534"/>
      <c r="C11534"/>
      <c r="D11534"/>
      <c r="E11534"/>
      <c r="F11534"/>
      <c r="G11534"/>
      <c r="H11534"/>
      <c r="I11534"/>
      <c r="J11534"/>
      <c r="K11534"/>
    </row>
    <row r="11535" spans="1:11" ht="15">
      <c r="A11535"/>
      <c r="B11535"/>
      <c r="C11535"/>
      <c r="D11535"/>
      <c r="E11535"/>
      <c r="F11535"/>
      <c r="G11535"/>
      <c r="H11535"/>
      <c r="I11535"/>
      <c r="J11535"/>
      <c r="K11535"/>
    </row>
    <row r="11536" spans="1:11" ht="15">
      <c r="A11536"/>
      <c r="B11536"/>
      <c r="C11536"/>
      <c r="D11536"/>
      <c r="E11536"/>
      <c r="F11536"/>
      <c r="G11536"/>
      <c r="H11536"/>
      <c r="I11536"/>
      <c r="J11536"/>
      <c r="K11536"/>
    </row>
    <row r="11537" spans="1:11" ht="15">
      <c r="A11537"/>
      <c r="B11537"/>
      <c r="C11537"/>
      <c r="D11537"/>
      <c r="E11537"/>
      <c r="F11537"/>
      <c r="G11537"/>
      <c r="H11537"/>
      <c r="I11537"/>
      <c r="J11537"/>
      <c r="K11537"/>
    </row>
    <row r="11538" spans="1:11" ht="15">
      <c r="A11538"/>
      <c r="B11538"/>
      <c r="C11538"/>
      <c r="D11538"/>
      <c r="E11538"/>
      <c r="F11538"/>
      <c r="G11538"/>
      <c r="H11538"/>
      <c r="I11538"/>
      <c r="J11538"/>
      <c r="K11538"/>
    </row>
    <row r="11539" spans="1:11" ht="15">
      <c r="A11539"/>
      <c r="B11539"/>
      <c r="C11539"/>
      <c r="D11539"/>
      <c r="E11539"/>
      <c r="F11539"/>
      <c r="G11539"/>
      <c r="H11539"/>
      <c r="I11539"/>
      <c r="J11539"/>
      <c r="K11539"/>
    </row>
    <row r="11540" spans="1:11" ht="15">
      <c r="A11540"/>
      <c r="B11540"/>
      <c r="C11540"/>
      <c r="D11540"/>
      <c r="E11540"/>
      <c r="F11540"/>
      <c r="G11540"/>
      <c r="H11540"/>
      <c r="I11540"/>
      <c r="J11540"/>
      <c r="K11540"/>
    </row>
    <row r="11541" spans="1:11" ht="15">
      <c r="A11541"/>
      <c r="B11541"/>
      <c r="C11541"/>
      <c r="D11541"/>
      <c r="E11541"/>
      <c r="F11541"/>
      <c r="G11541"/>
      <c r="H11541"/>
      <c r="I11541"/>
      <c r="J11541"/>
      <c r="K11541"/>
    </row>
    <row r="11542" spans="1:11" ht="15">
      <c r="A11542"/>
      <c r="B11542"/>
      <c r="C11542"/>
      <c r="D11542"/>
      <c r="E11542"/>
      <c r="F11542"/>
      <c r="G11542"/>
      <c r="H11542"/>
      <c r="I11542"/>
      <c r="J11542"/>
      <c r="K11542"/>
    </row>
    <row r="11543" spans="1:11" ht="15">
      <c r="A11543"/>
      <c r="B11543"/>
      <c r="C11543"/>
      <c r="D11543"/>
      <c r="E11543"/>
      <c r="F11543"/>
      <c r="G11543"/>
      <c r="H11543"/>
      <c r="I11543"/>
      <c r="J11543"/>
      <c r="K11543"/>
    </row>
    <row r="11544" spans="1:11" ht="15">
      <c r="A11544"/>
      <c r="B11544"/>
      <c r="C11544"/>
      <c r="D11544"/>
      <c r="E11544"/>
      <c r="F11544"/>
      <c r="G11544"/>
      <c r="H11544"/>
      <c r="I11544"/>
      <c r="J11544"/>
      <c r="K11544"/>
    </row>
    <row r="11545" spans="1:11" ht="15">
      <c r="A11545"/>
      <c r="B11545"/>
      <c r="C11545"/>
      <c r="D11545"/>
      <c r="E11545"/>
      <c r="F11545"/>
      <c r="G11545"/>
      <c r="H11545"/>
      <c r="I11545"/>
      <c r="J11545"/>
      <c r="K11545"/>
    </row>
    <row r="11546" spans="1:11" ht="15">
      <c r="A11546"/>
      <c r="B11546"/>
      <c r="C11546"/>
      <c r="D11546"/>
      <c r="E11546"/>
      <c r="F11546"/>
      <c r="G11546"/>
      <c r="H11546"/>
      <c r="I11546"/>
      <c r="J11546"/>
      <c r="K11546"/>
    </row>
    <row r="11547" spans="1:11" ht="15">
      <c r="A11547"/>
      <c r="B11547"/>
      <c r="C11547"/>
      <c r="D11547"/>
      <c r="E11547"/>
      <c r="F11547"/>
      <c r="G11547"/>
      <c r="H11547"/>
      <c r="I11547"/>
      <c r="J11547"/>
      <c r="K11547"/>
    </row>
    <row r="11548" spans="1:11" ht="15">
      <c r="A11548"/>
      <c r="B11548"/>
      <c r="C11548"/>
      <c r="D11548"/>
      <c r="E11548"/>
      <c r="F11548"/>
      <c r="G11548"/>
      <c r="H11548"/>
      <c r="I11548"/>
      <c r="J11548"/>
      <c r="K11548"/>
    </row>
    <row r="11549" spans="1:11" ht="15">
      <c r="A11549"/>
      <c r="B11549"/>
      <c r="C11549"/>
      <c r="D11549"/>
      <c r="E11549"/>
      <c r="F11549"/>
      <c r="G11549"/>
      <c r="H11549"/>
      <c r="I11549"/>
      <c r="J11549"/>
      <c r="K11549"/>
    </row>
    <row r="11550" spans="1:11" ht="15">
      <c r="A11550"/>
      <c r="B11550"/>
      <c r="C11550"/>
      <c r="D11550"/>
      <c r="E11550"/>
      <c r="F11550"/>
      <c r="G11550"/>
      <c r="H11550"/>
      <c r="I11550"/>
      <c r="J11550"/>
      <c r="K11550"/>
    </row>
    <row r="11551" spans="1:11" ht="15">
      <c r="A11551"/>
      <c r="B11551"/>
      <c r="C11551"/>
      <c r="D11551"/>
      <c r="E11551"/>
      <c r="F11551"/>
      <c r="G11551"/>
      <c r="H11551"/>
      <c r="I11551"/>
      <c r="J11551"/>
      <c r="K11551"/>
    </row>
    <row r="11552" spans="1:11" ht="15">
      <c r="A11552"/>
      <c r="B11552"/>
      <c r="C11552"/>
      <c r="D11552"/>
      <c r="E11552"/>
      <c r="F11552"/>
      <c r="G11552"/>
      <c r="H11552"/>
      <c r="I11552"/>
      <c r="J11552"/>
      <c r="K11552"/>
    </row>
    <row r="11553" spans="1:11" ht="15">
      <c r="A11553"/>
      <c r="B11553"/>
      <c r="C11553"/>
      <c r="D11553"/>
      <c r="E11553"/>
      <c r="F11553"/>
      <c r="G11553"/>
      <c r="H11553"/>
      <c r="I11553"/>
      <c r="J11553"/>
      <c r="K11553"/>
    </row>
    <row r="11554" spans="1:11" ht="15">
      <c r="A11554"/>
      <c r="B11554"/>
      <c r="C11554"/>
      <c r="D11554"/>
      <c r="E11554"/>
      <c r="F11554"/>
      <c r="G11554"/>
      <c r="H11554"/>
      <c r="I11554"/>
      <c r="J11554"/>
      <c r="K11554"/>
    </row>
    <row r="11555" spans="1:11" ht="15">
      <c r="A11555"/>
      <c r="B11555"/>
      <c r="C11555"/>
      <c r="D11555"/>
      <c r="E11555"/>
      <c r="F11555"/>
      <c r="G11555"/>
      <c r="H11555"/>
      <c r="I11555"/>
      <c r="J11555"/>
      <c r="K11555"/>
    </row>
    <row r="11556" spans="1:11" ht="15">
      <c r="A11556"/>
      <c r="B11556"/>
      <c r="C11556"/>
      <c r="D11556"/>
      <c r="E11556"/>
      <c r="F11556"/>
      <c r="G11556"/>
      <c r="H11556"/>
      <c r="I11556"/>
      <c r="J11556"/>
      <c r="K11556"/>
    </row>
    <row r="11557" spans="1:11" ht="15">
      <c r="A11557"/>
      <c r="B11557"/>
      <c r="C11557"/>
      <c r="D11557"/>
      <c r="E11557"/>
      <c r="F11557"/>
      <c r="G11557"/>
      <c r="H11557"/>
      <c r="I11557"/>
      <c r="J11557"/>
      <c r="K11557"/>
    </row>
    <row r="11558" spans="1:11" ht="15">
      <c r="A11558"/>
      <c r="B11558"/>
      <c r="C11558"/>
      <c r="D11558"/>
      <c r="E11558"/>
      <c r="F11558"/>
      <c r="G11558"/>
      <c r="H11558"/>
      <c r="I11558"/>
      <c r="J11558"/>
      <c r="K11558"/>
    </row>
    <row r="11559" spans="1:11" ht="15">
      <c r="A11559"/>
      <c r="B11559"/>
      <c r="C11559"/>
      <c r="D11559"/>
      <c r="E11559"/>
      <c r="F11559"/>
      <c r="G11559"/>
      <c r="H11559"/>
      <c r="I11559"/>
      <c r="J11559"/>
      <c r="K11559"/>
    </row>
    <row r="11560" spans="1:11" ht="15">
      <c r="A11560"/>
      <c r="B11560"/>
      <c r="C11560"/>
      <c r="D11560"/>
      <c r="E11560"/>
      <c r="F11560"/>
      <c r="G11560"/>
      <c r="H11560"/>
      <c r="I11560"/>
      <c r="J11560"/>
      <c r="K11560"/>
    </row>
    <row r="11561" spans="1:11" ht="15">
      <c r="A11561"/>
      <c r="B11561"/>
      <c r="C11561"/>
      <c r="D11561"/>
      <c r="E11561"/>
      <c r="F11561"/>
      <c r="G11561"/>
      <c r="H11561"/>
      <c r="I11561"/>
      <c r="J11561"/>
      <c r="K11561"/>
    </row>
    <row r="11562" spans="1:11" ht="15">
      <c r="A11562"/>
      <c r="B11562"/>
      <c r="C11562"/>
      <c r="D11562"/>
      <c r="E11562"/>
      <c r="F11562"/>
      <c r="G11562"/>
      <c r="H11562"/>
      <c r="I11562"/>
      <c r="J11562"/>
      <c r="K11562"/>
    </row>
    <row r="11563" spans="1:11" ht="15">
      <c r="A11563"/>
      <c r="B11563"/>
      <c r="C11563"/>
      <c r="D11563"/>
      <c r="E11563"/>
      <c r="F11563"/>
      <c r="G11563"/>
      <c r="H11563"/>
      <c r="I11563"/>
      <c r="J11563"/>
      <c r="K11563"/>
    </row>
    <row r="11564" spans="1:11" ht="15">
      <c r="A11564"/>
      <c r="B11564"/>
      <c r="C11564"/>
      <c r="D11564"/>
      <c r="E11564"/>
      <c r="F11564"/>
      <c r="G11564"/>
      <c r="H11564"/>
      <c r="I11564"/>
      <c r="J11564"/>
      <c r="K11564"/>
    </row>
    <row r="11565" spans="1:11" ht="15">
      <c r="A11565"/>
      <c r="B11565"/>
      <c r="C11565"/>
      <c r="D11565"/>
      <c r="E11565"/>
      <c r="F11565"/>
      <c r="G11565"/>
      <c r="H11565"/>
      <c r="I11565"/>
      <c r="J11565"/>
      <c r="K11565"/>
    </row>
    <row r="11566" spans="1:11" ht="15">
      <c r="A11566"/>
      <c r="B11566"/>
      <c r="C11566"/>
      <c r="D11566"/>
      <c r="E11566"/>
      <c r="F11566"/>
      <c r="G11566"/>
      <c r="H11566"/>
      <c r="I11566"/>
      <c r="J11566"/>
      <c r="K11566"/>
    </row>
    <row r="11567" spans="1:11" ht="15">
      <c r="A11567"/>
      <c r="B11567"/>
      <c r="C11567"/>
      <c r="D11567"/>
      <c r="E11567"/>
      <c r="F11567"/>
      <c r="G11567"/>
      <c r="H11567"/>
      <c r="I11567"/>
      <c r="J11567"/>
      <c r="K11567"/>
    </row>
    <row r="11568" spans="1:11" ht="15">
      <c r="A11568"/>
      <c r="B11568"/>
      <c r="C11568"/>
      <c r="D11568"/>
      <c r="E11568"/>
      <c r="F11568"/>
      <c r="G11568"/>
      <c r="H11568"/>
      <c r="I11568"/>
      <c r="J11568"/>
      <c r="K11568"/>
    </row>
    <row r="11569" spans="1:11" ht="15">
      <c r="A11569"/>
      <c r="B11569"/>
      <c r="C11569"/>
      <c r="D11569"/>
      <c r="E11569"/>
      <c r="F11569"/>
      <c r="G11569"/>
      <c r="H11569"/>
      <c r="I11569"/>
      <c r="J11569"/>
      <c r="K11569"/>
    </row>
    <row r="11570" spans="1:11" ht="15">
      <c r="A11570"/>
      <c r="B11570"/>
      <c r="C11570"/>
      <c r="D11570"/>
      <c r="E11570"/>
      <c r="F11570"/>
      <c r="G11570"/>
      <c r="H11570"/>
      <c r="I11570"/>
      <c r="J11570"/>
      <c r="K11570"/>
    </row>
    <row r="11571" spans="1:11" ht="15">
      <c r="A11571"/>
      <c r="B11571"/>
      <c r="C11571"/>
      <c r="D11571"/>
      <c r="E11571"/>
      <c r="F11571"/>
      <c r="G11571"/>
      <c r="H11571"/>
      <c r="I11571"/>
      <c r="J11571"/>
      <c r="K11571"/>
    </row>
    <row r="11572" spans="1:11" ht="15">
      <c r="A11572"/>
      <c r="B11572"/>
      <c r="C11572"/>
      <c r="D11572"/>
      <c r="E11572"/>
      <c r="F11572"/>
      <c r="G11572"/>
      <c r="H11572"/>
      <c r="I11572"/>
      <c r="J11572"/>
      <c r="K11572"/>
    </row>
    <row r="11573" spans="1:11" ht="15">
      <c r="A11573"/>
      <c r="B11573"/>
      <c r="C11573"/>
      <c r="D11573"/>
      <c r="E11573"/>
      <c r="F11573"/>
      <c r="G11573"/>
      <c r="H11573"/>
      <c r="I11573"/>
      <c r="J11573"/>
      <c r="K11573"/>
    </row>
    <row r="11574" spans="1:11" ht="15">
      <c r="A11574"/>
      <c r="B11574"/>
      <c r="C11574"/>
      <c r="D11574"/>
      <c r="E11574"/>
      <c r="F11574"/>
      <c r="G11574"/>
      <c r="H11574"/>
      <c r="I11574"/>
      <c r="J11574"/>
      <c r="K11574"/>
    </row>
    <row r="11575" spans="1:11" ht="15">
      <c r="A11575"/>
      <c r="B11575"/>
      <c r="C11575"/>
      <c r="D11575"/>
      <c r="E11575"/>
      <c r="F11575"/>
      <c r="G11575"/>
      <c r="H11575"/>
      <c r="I11575"/>
      <c r="J11575"/>
      <c r="K11575"/>
    </row>
    <row r="11576" spans="1:11" ht="15">
      <c r="A11576"/>
      <c r="B11576"/>
      <c r="C11576"/>
      <c r="D11576"/>
      <c r="E11576"/>
      <c r="F11576"/>
      <c r="G11576"/>
      <c r="H11576"/>
      <c r="I11576"/>
      <c r="J11576"/>
      <c r="K11576"/>
    </row>
    <row r="11577" spans="1:11" ht="15">
      <c r="A11577"/>
      <c r="B11577"/>
      <c r="C11577"/>
      <c r="D11577"/>
      <c r="E11577"/>
      <c r="F11577"/>
      <c r="G11577"/>
      <c r="H11577"/>
      <c r="I11577"/>
      <c r="J11577"/>
      <c r="K11577"/>
    </row>
    <row r="11578" spans="1:11" ht="15">
      <c r="A11578"/>
      <c r="B11578"/>
      <c r="C11578"/>
      <c r="D11578"/>
      <c r="E11578"/>
      <c r="F11578"/>
      <c r="G11578"/>
      <c r="H11578"/>
      <c r="I11578"/>
      <c r="J11578"/>
      <c r="K11578"/>
    </row>
    <row r="11579" spans="1:11" ht="15">
      <c r="A11579"/>
      <c r="B11579"/>
      <c r="C11579"/>
      <c r="D11579"/>
      <c r="E11579"/>
      <c r="F11579"/>
      <c r="G11579"/>
      <c r="H11579"/>
      <c r="I11579"/>
      <c r="J11579"/>
      <c r="K11579"/>
    </row>
    <row r="11580" spans="1:11" ht="15">
      <c r="A11580"/>
      <c r="B11580"/>
      <c r="C11580"/>
      <c r="D11580"/>
      <c r="E11580"/>
      <c r="F11580"/>
      <c r="G11580"/>
      <c r="H11580"/>
      <c r="I11580"/>
      <c r="J11580"/>
      <c r="K11580"/>
    </row>
    <row r="11581" spans="1:11" ht="15">
      <c r="A11581"/>
      <c r="B11581"/>
      <c r="C11581"/>
      <c r="D11581"/>
      <c r="E11581"/>
      <c r="F11581"/>
      <c r="G11581"/>
      <c r="H11581"/>
      <c r="I11581"/>
      <c r="J11581"/>
      <c r="K11581"/>
    </row>
    <row r="11582" spans="1:11" ht="15">
      <c r="A11582"/>
      <c r="B11582"/>
      <c r="C11582"/>
      <c r="D11582"/>
      <c r="E11582"/>
      <c r="F11582"/>
      <c r="G11582"/>
      <c r="H11582"/>
      <c r="I11582"/>
      <c r="J11582"/>
      <c r="K11582"/>
    </row>
    <row r="11583" spans="1:11" ht="15">
      <c r="A11583"/>
      <c r="B11583"/>
      <c r="C11583"/>
      <c r="D11583"/>
      <c r="E11583"/>
      <c r="F11583"/>
      <c r="G11583"/>
      <c r="H11583"/>
      <c r="I11583"/>
      <c r="J11583"/>
      <c r="K11583"/>
    </row>
    <row r="11584" spans="1:11" ht="15">
      <c r="A11584"/>
      <c r="B11584"/>
      <c r="C11584"/>
      <c r="D11584"/>
      <c r="E11584"/>
      <c r="F11584"/>
      <c r="G11584"/>
      <c r="H11584"/>
      <c r="I11584"/>
      <c r="J11584"/>
      <c r="K11584"/>
    </row>
    <row r="11585" spans="1:11" ht="15">
      <c r="A11585"/>
      <c r="B11585"/>
      <c r="C11585"/>
      <c r="D11585"/>
      <c r="E11585"/>
      <c r="F11585"/>
      <c r="G11585"/>
      <c r="H11585"/>
      <c r="I11585"/>
      <c r="J11585"/>
      <c r="K11585"/>
    </row>
    <row r="11586" spans="1:11" ht="15">
      <c r="A11586"/>
      <c r="B11586"/>
      <c r="C11586"/>
      <c r="D11586"/>
      <c r="E11586"/>
      <c r="F11586"/>
      <c r="G11586"/>
      <c r="H11586"/>
      <c r="I11586"/>
      <c r="J11586"/>
      <c r="K11586"/>
    </row>
    <row r="11587" spans="1:11" ht="15">
      <c r="A11587"/>
      <c r="B11587"/>
      <c r="C11587"/>
      <c r="D11587"/>
      <c r="E11587"/>
      <c r="F11587"/>
      <c r="G11587"/>
      <c r="H11587"/>
      <c r="I11587"/>
      <c r="J11587"/>
      <c r="K11587"/>
    </row>
    <row r="11588" spans="1:11" ht="15">
      <c r="A11588"/>
      <c r="B11588"/>
      <c r="C11588"/>
      <c r="D11588"/>
      <c r="E11588"/>
      <c r="F11588"/>
      <c r="G11588"/>
      <c r="H11588"/>
      <c r="I11588"/>
      <c r="J11588"/>
      <c r="K11588"/>
    </row>
    <row r="11589" spans="1:11" ht="15">
      <c r="A11589"/>
      <c r="B11589"/>
      <c r="C11589"/>
      <c r="D11589"/>
      <c r="E11589"/>
      <c r="F11589"/>
      <c r="G11589"/>
      <c r="H11589"/>
      <c r="I11589"/>
      <c r="J11589"/>
      <c r="K11589"/>
    </row>
    <row r="11590" spans="1:11" ht="15">
      <c r="A11590"/>
      <c r="B11590"/>
      <c r="C11590"/>
      <c r="D11590"/>
      <c r="E11590"/>
      <c r="F11590"/>
      <c r="G11590"/>
      <c r="H11590"/>
      <c r="I11590"/>
      <c r="J11590"/>
      <c r="K11590"/>
    </row>
    <row r="11591" spans="1:11" ht="15">
      <c r="A11591"/>
      <c r="B11591"/>
      <c r="C11591"/>
      <c r="D11591"/>
      <c r="E11591"/>
      <c r="F11591"/>
      <c r="G11591"/>
      <c r="H11591"/>
      <c r="I11591"/>
      <c r="J11591"/>
      <c r="K11591"/>
    </row>
    <row r="11592" spans="1:11" ht="15">
      <c r="A11592"/>
      <c r="B11592"/>
      <c r="C11592"/>
      <c r="D11592"/>
      <c r="E11592"/>
      <c r="F11592"/>
      <c r="G11592"/>
      <c r="H11592"/>
      <c r="I11592"/>
      <c r="J11592"/>
      <c r="K11592"/>
    </row>
    <row r="11593" spans="1:11" ht="15">
      <c r="A11593"/>
      <c r="B11593"/>
      <c r="C11593"/>
      <c r="D11593"/>
      <c r="E11593"/>
      <c r="F11593"/>
      <c r="G11593"/>
      <c r="H11593"/>
      <c r="I11593"/>
      <c r="J11593"/>
      <c r="K11593"/>
    </row>
    <row r="11594" spans="1:11" ht="15">
      <c r="A11594"/>
      <c r="B11594"/>
      <c r="C11594"/>
      <c r="D11594"/>
      <c r="E11594"/>
      <c r="F11594"/>
      <c r="G11594"/>
      <c r="H11594"/>
      <c r="I11594"/>
      <c r="J11594"/>
      <c r="K11594"/>
    </row>
    <row r="11595" spans="1:11" ht="15">
      <c r="A11595"/>
      <c r="B11595"/>
      <c r="C11595"/>
      <c r="D11595"/>
      <c r="E11595"/>
      <c r="F11595"/>
      <c r="G11595"/>
      <c r="H11595"/>
      <c r="I11595"/>
      <c r="J11595"/>
      <c r="K11595"/>
    </row>
    <row r="11596" spans="1:11" ht="15">
      <c r="A11596"/>
      <c r="B11596"/>
      <c r="C11596"/>
      <c r="D11596"/>
      <c r="E11596"/>
      <c r="F11596"/>
      <c r="G11596"/>
      <c r="H11596"/>
      <c r="I11596"/>
      <c r="J11596"/>
      <c r="K11596"/>
    </row>
    <row r="11597" spans="1:11" ht="15">
      <c r="A11597"/>
      <c r="B11597"/>
      <c r="C11597"/>
      <c r="D11597"/>
      <c r="E11597"/>
      <c r="F11597"/>
      <c r="G11597"/>
      <c r="H11597"/>
      <c r="I11597"/>
      <c r="J11597"/>
      <c r="K11597"/>
    </row>
    <row r="11598" spans="1:11" ht="15">
      <c r="A11598"/>
      <c r="B11598"/>
      <c r="C11598"/>
      <c r="D11598"/>
      <c r="E11598"/>
      <c r="F11598"/>
      <c r="G11598"/>
      <c r="H11598"/>
      <c r="I11598"/>
      <c r="J11598"/>
      <c r="K11598"/>
    </row>
    <row r="11599" spans="1:11" ht="15">
      <c r="A11599"/>
      <c r="B11599"/>
      <c r="C11599"/>
      <c r="D11599"/>
      <c r="E11599"/>
      <c r="F11599"/>
      <c r="G11599"/>
      <c r="H11599"/>
      <c r="I11599"/>
      <c r="J11599"/>
      <c r="K11599"/>
    </row>
    <row r="11600" spans="1:11" ht="15">
      <c r="A11600"/>
      <c r="B11600"/>
      <c r="C11600"/>
      <c r="D11600"/>
      <c r="E11600"/>
      <c r="F11600"/>
      <c r="G11600"/>
      <c r="H11600"/>
      <c r="I11600"/>
      <c r="J11600"/>
      <c r="K11600"/>
    </row>
    <row r="11601" spans="1:11" ht="15">
      <c r="A11601"/>
      <c r="B11601"/>
      <c r="C11601"/>
      <c r="D11601"/>
      <c r="E11601"/>
      <c r="F11601"/>
      <c r="G11601"/>
      <c r="H11601"/>
      <c r="I11601"/>
      <c r="J11601"/>
      <c r="K11601"/>
    </row>
    <row r="11602" spans="1:11" ht="15">
      <c r="A11602"/>
      <c r="B11602"/>
      <c r="C11602"/>
      <c r="D11602"/>
      <c r="E11602"/>
      <c r="F11602"/>
      <c r="G11602"/>
      <c r="H11602"/>
      <c r="I11602"/>
      <c r="J11602"/>
      <c r="K11602"/>
    </row>
    <row r="11603" spans="1:11" ht="15">
      <c r="A11603"/>
      <c r="B11603"/>
      <c r="C11603"/>
      <c r="D11603"/>
      <c r="E11603"/>
      <c r="F11603"/>
      <c r="G11603"/>
      <c r="H11603"/>
      <c r="I11603"/>
      <c r="J11603"/>
      <c r="K11603"/>
    </row>
    <row r="11604" spans="1:11" ht="15">
      <c r="A11604"/>
      <c r="B11604"/>
      <c r="C11604"/>
      <c r="D11604"/>
      <c r="E11604"/>
      <c r="F11604"/>
      <c r="G11604"/>
      <c r="H11604"/>
      <c r="I11604"/>
      <c r="J11604"/>
      <c r="K11604"/>
    </row>
    <row r="11605" spans="1:11" ht="15">
      <c r="A11605"/>
      <c r="B11605"/>
      <c r="C11605"/>
      <c r="D11605"/>
      <c r="E11605"/>
      <c r="F11605"/>
      <c r="G11605"/>
      <c r="H11605"/>
      <c r="I11605"/>
      <c r="J11605"/>
      <c r="K11605"/>
    </row>
    <row r="11606" spans="1:11" ht="15">
      <c r="A11606"/>
      <c r="B11606"/>
      <c r="C11606"/>
      <c r="D11606"/>
      <c r="E11606"/>
      <c r="F11606"/>
      <c r="G11606"/>
      <c r="H11606"/>
      <c r="I11606"/>
      <c r="J11606"/>
      <c r="K11606"/>
    </row>
    <row r="11607" spans="1:11" ht="15">
      <c r="A11607"/>
      <c r="B11607"/>
      <c r="C11607"/>
      <c r="D11607"/>
      <c r="E11607"/>
      <c r="F11607"/>
      <c r="G11607"/>
      <c r="H11607"/>
      <c r="I11607"/>
      <c r="J11607"/>
      <c r="K11607"/>
    </row>
    <row r="11608" spans="1:11" ht="15">
      <c r="A11608"/>
      <c r="B11608"/>
      <c r="C11608"/>
      <c r="D11608"/>
      <c r="E11608"/>
      <c r="F11608"/>
      <c r="G11608"/>
      <c r="H11608"/>
      <c r="I11608"/>
      <c r="J11608"/>
      <c r="K11608"/>
    </row>
    <row r="11609" spans="1:11" ht="15">
      <c r="A11609"/>
      <c r="B11609"/>
      <c r="C11609"/>
      <c r="D11609"/>
      <c r="E11609"/>
      <c r="F11609"/>
      <c r="G11609"/>
      <c r="H11609"/>
      <c r="I11609"/>
      <c r="J11609"/>
      <c r="K11609"/>
    </row>
    <row r="11610" spans="1:11" ht="15">
      <c r="A11610"/>
      <c r="B11610"/>
      <c r="C11610"/>
      <c r="D11610"/>
      <c r="E11610"/>
      <c r="F11610"/>
      <c r="G11610"/>
      <c r="H11610"/>
      <c r="I11610"/>
      <c r="J11610"/>
      <c r="K11610"/>
    </row>
    <row r="11611" spans="1:11" ht="15">
      <c r="A11611"/>
      <c r="B11611"/>
      <c r="C11611"/>
      <c r="D11611"/>
      <c r="E11611"/>
      <c r="F11611"/>
      <c r="G11611"/>
      <c r="H11611"/>
      <c r="I11611"/>
      <c r="J11611"/>
      <c r="K11611"/>
    </row>
    <row r="11612" spans="1:11" ht="15">
      <c r="A11612"/>
      <c r="B11612"/>
      <c r="C11612"/>
      <c r="D11612"/>
      <c r="E11612"/>
      <c r="F11612"/>
      <c r="G11612"/>
      <c r="H11612"/>
      <c r="I11612"/>
      <c r="J11612"/>
      <c r="K11612"/>
    </row>
    <row r="11613" spans="1:11" ht="15">
      <c r="A11613"/>
      <c r="B11613"/>
      <c r="C11613"/>
      <c r="D11613"/>
      <c r="E11613"/>
      <c r="F11613"/>
      <c r="G11613"/>
      <c r="H11613"/>
      <c r="I11613"/>
      <c r="J11613"/>
      <c r="K11613"/>
    </row>
    <row r="11614" spans="1:11" ht="15">
      <c r="A11614"/>
      <c r="B11614"/>
      <c r="C11614"/>
      <c r="D11614"/>
      <c r="E11614"/>
      <c r="F11614"/>
      <c r="G11614"/>
      <c r="H11614"/>
      <c r="I11614"/>
      <c r="J11614"/>
      <c r="K11614"/>
    </row>
    <row r="11615" spans="1:11" ht="15">
      <c r="A11615"/>
      <c r="B11615"/>
      <c r="C11615"/>
      <c r="D11615"/>
      <c r="E11615"/>
      <c r="F11615"/>
      <c r="G11615"/>
      <c r="H11615"/>
      <c r="I11615"/>
      <c r="J11615"/>
      <c r="K11615"/>
    </row>
    <row r="11616" spans="1:11" ht="15">
      <c r="A11616"/>
      <c r="B11616"/>
      <c r="C11616"/>
      <c r="D11616"/>
      <c r="E11616"/>
      <c r="F11616"/>
      <c r="G11616"/>
      <c r="H11616"/>
      <c r="I11616"/>
      <c r="J11616"/>
      <c r="K11616"/>
    </row>
    <row r="11617" spans="1:11" ht="15">
      <c r="A11617"/>
      <c r="B11617"/>
      <c r="C11617"/>
      <c r="D11617"/>
      <c r="E11617"/>
      <c r="F11617"/>
      <c r="G11617"/>
      <c r="H11617"/>
      <c r="I11617"/>
      <c r="J11617"/>
      <c r="K11617"/>
    </row>
    <row r="11618" spans="1:11" ht="15">
      <c r="A11618"/>
      <c r="B11618"/>
      <c r="C11618"/>
      <c r="D11618"/>
      <c r="E11618"/>
      <c r="F11618"/>
      <c r="G11618"/>
      <c r="H11618"/>
      <c r="I11618"/>
      <c r="J11618"/>
      <c r="K11618"/>
    </row>
    <row r="11619" spans="1:11" ht="15">
      <c r="A11619"/>
      <c r="B11619"/>
      <c r="C11619"/>
      <c r="D11619"/>
      <c r="E11619"/>
      <c r="F11619"/>
      <c r="G11619"/>
      <c r="H11619"/>
      <c r="I11619"/>
      <c r="J11619"/>
      <c r="K11619"/>
    </row>
    <row r="11620" spans="1:11" ht="15">
      <c r="A11620"/>
      <c r="B11620"/>
      <c r="C11620"/>
      <c r="D11620"/>
      <c r="E11620"/>
      <c r="F11620"/>
      <c r="G11620"/>
      <c r="H11620"/>
      <c r="I11620"/>
      <c r="J11620"/>
      <c r="K11620"/>
    </row>
    <row r="11621" spans="1:11" ht="15">
      <c r="A11621"/>
      <c r="B11621"/>
      <c r="C11621"/>
      <c r="D11621"/>
      <c r="E11621"/>
      <c r="F11621"/>
      <c r="G11621"/>
      <c r="H11621"/>
      <c r="I11621"/>
      <c r="J11621"/>
      <c r="K11621"/>
    </row>
    <row r="11622" spans="1:11" ht="15">
      <c r="A11622"/>
      <c r="B11622"/>
      <c r="C11622"/>
      <c r="D11622"/>
      <c r="E11622"/>
      <c r="F11622"/>
      <c r="G11622"/>
      <c r="H11622"/>
      <c r="I11622"/>
      <c r="J11622"/>
      <c r="K11622"/>
    </row>
    <row r="11623" spans="1:11" ht="15">
      <c r="A11623"/>
      <c r="B11623"/>
      <c r="C11623"/>
      <c r="D11623"/>
      <c r="E11623"/>
      <c r="F11623"/>
      <c r="G11623"/>
      <c r="H11623"/>
      <c r="I11623"/>
      <c r="J11623"/>
      <c r="K11623"/>
    </row>
    <row r="11624" spans="1:11" ht="15">
      <c r="A11624"/>
      <c r="B11624"/>
      <c r="C11624"/>
      <c r="D11624"/>
      <c r="E11624"/>
      <c r="F11624"/>
      <c r="G11624"/>
      <c r="H11624"/>
      <c r="I11624"/>
      <c r="J11624"/>
      <c r="K11624"/>
    </row>
    <row r="11625" spans="1:11" ht="15">
      <c r="A11625"/>
      <c r="B11625"/>
      <c r="C11625"/>
      <c r="D11625"/>
      <c r="E11625"/>
      <c r="F11625"/>
      <c r="G11625"/>
      <c r="H11625"/>
      <c r="I11625"/>
      <c r="J11625"/>
      <c r="K11625"/>
    </row>
    <row r="11626" spans="1:11" ht="15">
      <c r="A11626"/>
      <c r="B11626"/>
      <c r="C11626"/>
      <c r="D11626"/>
      <c r="E11626"/>
      <c r="F11626"/>
      <c r="G11626"/>
      <c r="H11626"/>
      <c r="I11626"/>
      <c r="J11626"/>
      <c r="K11626"/>
    </row>
    <row r="11627" spans="1:11" ht="15">
      <c r="A11627"/>
      <c r="B11627"/>
      <c r="C11627"/>
      <c r="D11627"/>
      <c r="E11627"/>
      <c r="F11627"/>
      <c r="G11627"/>
      <c r="H11627"/>
      <c r="I11627"/>
      <c r="J11627"/>
      <c r="K11627"/>
    </row>
    <row r="11628" spans="1:11" ht="15">
      <c r="A11628"/>
      <c r="B11628"/>
      <c r="C11628"/>
      <c r="D11628"/>
      <c r="E11628"/>
      <c r="F11628"/>
      <c r="G11628"/>
      <c r="H11628"/>
      <c r="I11628"/>
      <c r="J11628"/>
      <c r="K11628"/>
    </row>
    <row r="11629" spans="1:11" ht="15">
      <c r="A11629"/>
      <c r="B11629"/>
      <c r="C11629"/>
      <c r="D11629"/>
      <c r="E11629"/>
      <c r="F11629"/>
      <c r="G11629"/>
      <c r="H11629"/>
      <c r="I11629"/>
      <c r="J11629"/>
      <c r="K11629"/>
    </row>
    <row r="11630" spans="1:11" ht="15">
      <c r="A11630"/>
      <c r="B11630"/>
      <c r="C11630"/>
      <c r="D11630"/>
      <c r="E11630"/>
      <c r="F11630"/>
      <c r="G11630"/>
      <c r="H11630"/>
      <c r="I11630"/>
      <c r="J11630"/>
      <c r="K11630"/>
    </row>
    <row r="11631" spans="1:11" ht="15">
      <c r="A11631"/>
      <c r="B11631"/>
      <c r="C11631"/>
      <c r="D11631"/>
      <c r="E11631"/>
      <c r="F11631"/>
      <c r="G11631"/>
      <c r="H11631"/>
      <c r="I11631"/>
      <c r="J11631"/>
      <c r="K11631"/>
    </row>
    <row r="11632" spans="1:11" ht="15">
      <c r="A11632"/>
      <c r="B11632"/>
      <c r="C11632"/>
      <c r="D11632"/>
      <c r="E11632"/>
      <c r="F11632"/>
      <c r="G11632"/>
      <c r="H11632"/>
      <c r="I11632"/>
      <c r="J11632"/>
      <c r="K11632"/>
    </row>
    <row r="11633" spans="1:11" ht="15">
      <c r="A11633"/>
      <c r="B11633"/>
      <c r="C11633"/>
      <c r="D11633"/>
      <c r="E11633"/>
      <c r="F11633"/>
      <c r="G11633"/>
      <c r="H11633"/>
      <c r="I11633"/>
      <c r="J11633"/>
      <c r="K11633"/>
    </row>
    <row r="11634" spans="1:11" ht="15">
      <c r="A11634"/>
      <c r="B11634"/>
      <c r="C11634"/>
      <c r="D11634"/>
      <c r="E11634"/>
      <c r="F11634"/>
      <c r="G11634"/>
      <c r="H11634"/>
      <c r="I11634"/>
      <c r="J11634"/>
      <c r="K11634"/>
    </row>
    <row r="11635" spans="1:11" ht="15">
      <c r="A11635"/>
      <c r="B11635"/>
      <c r="C11635"/>
      <c r="D11635"/>
      <c r="E11635"/>
      <c r="F11635"/>
      <c r="G11635"/>
      <c r="H11635"/>
      <c r="I11635"/>
      <c r="J11635"/>
      <c r="K11635"/>
    </row>
    <row r="11636" spans="1:11" ht="15">
      <c r="A11636"/>
      <c r="B11636"/>
      <c r="C11636"/>
      <c r="D11636"/>
      <c r="E11636"/>
      <c r="F11636"/>
      <c r="G11636"/>
      <c r="H11636"/>
      <c r="I11636"/>
      <c r="J11636"/>
      <c r="K11636"/>
    </row>
    <row r="11637" spans="1:11" ht="15">
      <c r="A11637"/>
      <c r="B11637"/>
      <c r="C11637"/>
      <c r="D11637"/>
      <c r="E11637"/>
      <c r="F11637"/>
      <c r="G11637"/>
      <c r="H11637"/>
      <c r="I11637"/>
      <c r="J11637"/>
      <c r="K11637"/>
    </row>
    <row r="11638" spans="1:11" ht="15">
      <c r="A11638"/>
      <c r="B11638"/>
      <c r="C11638"/>
      <c r="D11638"/>
      <c r="E11638"/>
      <c r="F11638"/>
      <c r="G11638"/>
      <c r="H11638"/>
      <c r="I11638"/>
      <c r="J11638"/>
      <c r="K11638"/>
    </row>
    <row r="11639" spans="1:11" ht="15">
      <c r="A11639"/>
      <c r="B11639"/>
      <c r="C11639"/>
      <c r="D11639"/>
      <c r="E11639"/>
      <c r="F11639"/>
      <c r="G11639"/>
      <c r="H11639"/>
      <c r="I11639"/>
      <c r="J11639"/>
      <c r="K11639"/>
    </row>
    <row r="11640" spans="1:11" ht="15">
      <c r="A11640"/>
      <c r="B11640"/>
      <c r="C11640"/>
      <c r="D11640"/>
      <c r="E11640"/>
      <c r="F11640"/>
      <c r="G11640"/>
      <c r="H11640"/>
      <c r="I11640"/>
      <c r="J11640"/>
      <c r="K11640"/>
    </row>
    <row r="11641" spans="1:11" ht="15">
      <c r="A11641"/>
      <c r="B11641"/>
      <c r="C11641"/>
      <c r="D11641"/>
      <c r="E11641"/>
      <c r="F11641"/>
      <c r="G11641"/>
      <c r="H11641"/>
      <c r="I11641"/>
      <c r="J11641"/>
      <c r="K11641"/>
    </row>
    <row r="11642" spans="1:11" ht="15">
      <c r="A11642"/>
      <c r="B11642"/>
      <c r="C11642"/>
      <c r="D11642"/>
      <c r="E11642"/>
      <c r="F11642"/>
      <c r="G11642"/>
      <c r="H11642"/>
      <c r="I11642"/>
      <c r="J11642"/>
      <c r="K11642"/>
    </row>
    <row r="11643" spans="1:11" ht="15">
      <c r="A11643"/>
      <c r="B11643"/>
      <c r="C11643"/>
      <c r="D11643"/>
      <c r="E11643"/>
      <c r="F11643"/>
      <c r="G11643"/>
      <c r="H11643"/>
      <c r="I11643"/>
      <c r="J11643"/>
      <c r="K11643"/>
    </row>
    <row r="11644" spans="1:11" ht="15">
      <c r="A11644"/>
      <c r="B11644"/>
      <c r="C11644"/>
      <c r="D11644"/>
      <c r="E11644"/>
      <c r="F11644"/>
      <c r="G11644"/>
      <c r="H11644"/>
      <c r="I11644"/>
      <c r="J11644"/>
      <c r="K11644"/>
    </row>
    <row r="11645" spans="1:11" ht="15">
      <c r="A11645"/>
      <c r="B11645"/>
      <c r="C11645"/>
      <c r="D11645"/>
      <c r="E11645"/>
      <c r="F11645"/>
      <c r="G11645"/>
      <c r="H11645"/>
      <c r="I11645"/>
      <c r="J11645"/>
      <c r="K11645"/>
    </row>
    <row r="11646" spans="1:11" ht="15">
      <c r="A11646"/>
      <c r="B11646"/>
      <c r="C11646"/>
      <c r="D11646"/>
      <c r="E11646"/>
      <c r="F11646"/>
      <c r="G11646"/>
      <c r="H11646"/>
      <c r="I11646"/>
      <c r="J11646"/>
      <c r="K11646"/>
    </row>
    <row r="11647" spans="1:11" ht="15">
      <c r="A11647"/>
      <c r="B11647"/>
      <c r="C11647"/>
      <c r="D11647"/>
      <c r="E11647"/>
      <c r="F11647"/>
      <c r="G11647"/>
      <c r="H11647"/>
      <c r="I11647"/>
      <c r="J11647"/>
      <c r="K11647"/>
    </row>
    <row r="11648" spans="1:11" ht="15">
      <c r="A11648"/>
      <c r="B11648"/>
      <c r="C11648"/>
      <c r="D11648"/>
      <c r="E11648"/>
      <c r="F11648"/>
      <c r="G11648"/>
      <c r="H11648"/>
      <c r="I11648"/>
      <c r="J11648"/>
      <c r="K11648"/>
    </row>
    <row r="11649" spans="1:11" ht="15">
      <c r="A11649"/>
      <c r="B11649"/>
      <c r="C11649"/>
      <c r="D11649"/>
      <c r="E11649"/>
      <c r="F11649"/>
      <c r="G11649"/>
      <c r="H11649"/>
      <c r="I11649"/>
      <c r="J11649"/>
      <c r="K11649"/>
    </row>
    <row r="11650" spans="1:11" ht="15">
      <c r="A11650"/>
      <c r="B11650"/>
      <c r="C11650"/>
      <c r="D11650"/>
      <c r="E11650"/>
      <c r="F11650"/>
      <c r="G11650"/>
      <c r="H11650"/>
      <c r="I11650"/>
      <c r="J11650"/>
      <c r="K11650"/>
    </row>
    <row r="11651" spans="1:11" ht="15">
      <c r="A11651"/>
      <c r="B11651"/>
      <c r="C11651"/>
      <c r="D11651"/>
      <c r="E11651"/>
      <c r="F11651"/>
      <c r="G11651"/>
      <c r="H11651"/>
      <c r="I11651"/>
      <c r="J11651"/>
      <c r="K11651"/>
    </row>
    <row r="11652" spans="1:11" ht="15">
      <c r="A11652"/>
      <c r="B11652"/>
      <c r="C11652"/>
      <c r="D11652"/>
      <c r="E11652"/>
      <c r="F11652"/>
      <c r="G11652"/>
      <c r="H11652"/>
      <c r="I11652"/>
      <c r="J11652"/>
      <c r="K11652"/>
    </row>
    <row r="11653" spans="1:11" ht="15">
      <c r="A11653"/>
      <c r="B11653"/>
      <c r="C11653"/>
      <c r="D11653"/>
      <c r="E11653"/>
      <c r="F11653"/>
      <c r="G11653"/>
      <c r="H11653"/>
      <c r="I11653"/>
      <c r="J11653"/>
      <c r="K11653"/>
    </row>
    <row r="11654" spans="1:11" ht="15">
      <c r="A11654"/>
      <c r="B11654"/>
      <c r="C11654"/>
      <c r="D11654"/>
      <c r="E11654"/>
      <c r="F11654"/>
      <c r="G11654"/>
      <c r="H11654"/>
      <c r="I11654"/>
      <c r="J11654"/>
      <c r="K11654"/>
    </row>
    <row r="11655" spans="1:11" ht="15">
      <c r="A11655"/>
      <c r="B11655"/>
      <c r="C11655"/>
      <c r="D11655"/>
      <c r="E11655"/>
      <c r="F11655"/>
      <c r="G11655"/>
      <c r="H11655"/>
      <c r="I11655"/>
      <c r="J11655"/>
      <c r="K11655"/>
    </row>
    <row r="11656" spans="1:11" ht="15">
      <c r="A11656"/>
      <c r="B11656"/>
      <c r="C11656"/>
      <c r="D11656"/>
      <c r="E11656"/>
      <c r="F11656"/>
      <c r="G11656"/>
      <c r="H11656"/>
      <c r="I11656"/>
      <c r="J11656"/>
      <c r="K11656"/>
    </row>
    <row r="11657" spans="1:11" ht="15">
      <c r="A11657"/>
      <c r="B11657"/>
      <c r="C11657"/>
      <c r="D11657"/>
      <c r="E11657"/>
      <c r="F11657"/>
      <c r="G11657"/>
      <c r="H11657"/>
      <c r="I11657"/>
      <c r="J11657"/>
      <c r="K11657"/>
    </row>
    <row r="11658" spans="1:11" ht="15">
      <c r="A11658"/>
      <c r="B11658"/>
      <c r="C11658"/>
      <c r="D11658"/>
      <c r="E11658"/>
      <c r="F11658"/>
      <c r="G11658"/>
      <c r="H11658"/>
      <c r="I11658"/>
      <c r="J11658"/>
      <c r="K11658"/>
    </row>
    <row r="11659" spans="1:11" ht="15">
      <c r="A11659"/>
      <c r="B11659"/>
      <c r="C11659"/>
      <c r="D11659"/>
      <c r="E11659"/>
      <c r="F11659"/>
      <c r="G11659"/>
      <c r="H11659"/>
      <c r="I11659"/>
      <c r="J11659"/>
      <c r="K11659"/>
    </row>
    <row r="11660" spans="1:11" ht="15">
      <c r="A11660"/>
      <c r="B11660"/>
      <c r="C11660"/>
      <c r="D11660"/>
      <c r="E11660"/>
      <c r="F11660"/>
      <c r="G11660"/>
      <c r="H11660"/>
      <c r="I11660"/>
      <c r="J11660"/>
      <c r="K11660"/>
    </row>
    <row r="11661" spans="1:11" ht="15">
      <c r="A11661"/>
      <c r="B11661"/>
      <c r="C11661"/>
      <c r="D11661"/>
      <c r="E11661"/>
      <c r="F11661"/>
      <c r="G11661"/>
      <c r="H11661"/>
      <c r="I11661"/>
      <c r="J11661"/>
      <c r="K11661"/>
    </row>
    <row r="11662" spans="1:11" ht="15">
      <c r="A11662"/>
      <c r="B11662"/>
      <c r="C11662"/>
      <c r="D11662"/>
      <c r="E11662"/>
      <c r="F11662"/>
      <c r="G11662"/>
      <c r="H11662"/>
      <c r="I11662"/>
      <c r="J11662"/>
      <c r="K11662"/>
    </row>
    <row r="11663" spans="1:11" ht="15">
      <c r="A11663"/>
      <c r="B11663"/>
      <c r="C11663"/>
      <c r="D11663"/>
      <c r="E11663"/>
      <c r="F11663"/>
      <c r="G11663"/>
      <c r="H11663"/>
      <c r="I11663"/>
      <c r="J11663"/>
      <c r="K11663"/>
    </row>
    <row r="11664" spans="1:11" ht="15">
      <c r="A11664"/>
      <c r="B11664"/>
      <c r="C11664"/>
      <c r="D11664"/>
      <c r="E11664"/>
      <c r="F11664"/>
      <c r="G11664"/>
      <c r="H11664"/>
      <c r="I11664"/>
      <c r="J11664"/>
      <c r="K11664"/>
    </row>
    <row r="11665" spans="1:11" ht="15">
      <c r="A11665"/>
      <c r="B11665"/>
      <c r="C11665"/>
      <c r="D11665"/>
      <c r="E11665"/>
      <c r="F11665"/>
      <c r="G11665"/>
      <c r="H11665"/>
      <c r="I11665"/>
      <c r="J11665"/>
      <c r="K11665"/>
    </row>
    <row r="11666" spans="1:11" ht="15">
      <c r="A11666"/>
      <c r="B11666"/>
      <c r="C11666"/>
      <c r="D11666"/>
      <c r="E11666"/>
      <c r="F11666"/>
      <c r="G11666"/>
      <c r="H11666"/>
      <c r="I11666"/>
      <c r="J11666"/>
      <c r="K11666"/>
    </row>
    <row r="11667" spans="1:11" ht="15">
      <c r="A11667"/>
      <c r="B11667"/>
      <c r="C11667"/>
      <c r="D11667"/>
      <c r="E11667"/>
      <c r="F11667"/>
      <c r="G11667"/>
      <c r="H11667"/>
      <c r="I11667"/>
      <c r="J11667"/>
      <c r="K11667"/>
    </row>
    <row r="11668" spans="1:11" ht="15">
      <c r="A11668"/>
      <c r="B11668"/>
      <c r="C11668"/>
      <c r="D11668"/>
      <c r="E11668"/>
      <c r="F11668"/>
      <c r="G11668"/>
      <c r="H11668"/>
      <c r="I11668"/>
      <c r="J11668"/>
      <c r="K11668"/>
    </row>
    <row r="11669" spans="1:11" ht="15">
      <c r="A11669"/>
      <c r="B11669"/>
      <c r="C11669"/>
      <c r="D11669"/>
      <c r="E11669"/>
      <c r="F11669"/>
      <c r="G11669"/>
      <c r="H11669"/>
      <c r="I11669"/>
      <c r="J11669"/>
      <c r="K11669"/>
    </row>
    <row r="11670" spans="1:11" ht="15">
      <c r="A11670"/>
      <c r="B11670"/>
      <c r="C11670"/>
      <c r="D11670"/>
      <c r="E11670"/>
      <c r="F11670"/>
      <c r="G11670"/>
      <c r="H11670"/>
      <c r="I11670"/>
      <c r="J11670"/>
      <c r="K11670"/>
    </row>
    <row r="11671" spans="1:11" ht="15">
      <c r="A11671"/>
      <c r="B11671"/>
      <c r="C11671"/>
      <c r="D11671"/>
      <c r="E11671"/>
      <c r="F11671"/>
      <c r="G11671"/>
      <c r="H11671"/>
      <c r="I11671"/>
      <c r="J11671"/>
      <c r="K11671"/>
    </row>
    <row r="11672" spans="1:11" ht="15">
      <c r="A11672"/>
      <c r="B11672"/>
      <c r="C11672"/>
      <c r="D11672"/>
      <c r="E11672"/>
      <c r="F11672"/>
      <c r="G11672"/>
      <c r="H11672"/>
      <c r="I11672"/>
      <c r="J11672"/>
      <c r="K11672"/>
    </row>
    <row r="11673" spans="1:11" ht="15">
      <c r="A11673"/>
      <c r="B11673"/>
      <c r="C11673"/>
      <c r="D11673"/>
      <c r="E11673"/>
      <c r="F11673"/>
      <c r="G11673"/>
      <c r="H11673"/>
      <c r="I11673"/>
      <c r="J11673"/>
      <c r="K11673"/>
    </row>
    <row r="11674" spans="1:11" ht="15">
      <c r="A11674"/>
      <c r="B11674"/>
      <c r="C11674"/>
      <c r="D11674"/>
      <c r="E11674"/>
      <c r="F11674"/>
      <c r="G11674"/>
      <c r="H11674"/>
      <c r="I11674"/>
      <c r="J11674"/>
      <c r="K11674"/>
    </row>
    <row r="11675" spans="1:11" ht="15">
      <c r="A11675"/>
      <c r="B11675"/>
      <c r="C11675"/>
      <c r="D11675"/>
      <c r="E11675"/>
      <c r="F11675"/>
      <c r="G11675"/>
      <c r="H11675"/>
      <c r="I11675"/>
      <c r="J11675"/>
      <c r="K11675"/>
    </row>
    <row r="11676" spans="1:11" ht="15">
      <c r="A11676"/>
      <c r="B11676"/>
      <c r="C11676"/>
      <c r="D11676"/>
      <c r="E11676"/>
      <c r="F11676"/>
      <c r="G11676"/>
      <c r="H11676"/>
      <c r="I11676"/>
      <c r="J11676"/>
      <c r="K11676"/>
    </row>
    <row r="11677" spans="1:11" ht="15">
      <c r="A11677"/>
      <c r="B11677"/>
      <c r="C11677"/>
      <c r="D11677"/>
      <c r="E11677"/>
      <c r="F11677"/>
      <c r="G11677"/>
      <c r="H11677"/>
      <c r="I11677"/>
      <c r="J11677"/>
      <c r="K11677"/>
    </row>
    <row r="11678" spans="1:11" ht="15">
      <c r="A11678"/>
      <c r="B11678"/>
      <c r="C11678"/>
      <c r="D11678"/>
      <c r="E11678"/>
      <c r="F11678"/>
      <c r="G11678"/>
      <c r="H11678"/>
      <c r="I11678"/>
      <c r="J11678"/>
      <c r="K11678"/>
    </row>
    <row r="11679" spans="1:11" ht="15">
      <c r="A11679"/>
      <c r="B11679"/>
      <c r="C11679"/>
      <c r="D11679"/>
      <c r="E11679"/>
      <c r="F11679"/>
      <c r="G11679"/>
      <c r="H11679"/>
      <c r="I11679"/>
      <c r="J11679"/>
      <c r="K11679"/>
    </row>
    <row r="11680" spans="1:11" ht="15">
      <c r="A11680"/>
      <c r="B11680"/>
      <c r="C11680"/>
      <c r="D11680"/>
      <c r="E11680"/>
      <c r="F11680"/>
      <c r="G11680"/>
      <c r="H11680"/>
      <c r="I11680"/>
      <c r="J11680"/>
      <c r="K11680"/>
    </row>
    <row r="11681" spans="1:11" ht="15">
      <c r="A11681"/>
      <c r="B11681"/>
      <c r="C11681"/>
      <c r="D11681"/>
      <c r="E11681"/>
      <c r="F11681"/>
      <c r="G11681"/>
      <c r="H11681"/>
      <c r="I11681"/>
      <c r="J11681"/>
      <c r="K11681"/>
    </row>
    <row r="11682" spans="1:11" ht="15">
      <c r="A11682"/>
      <c r="B11682"/>
      <c r="C11682"/>
      <c r="D11682"/>
      <c r="E11682"/>
      <c r="F11682"/>
      <c r="G11682"/>
      <c r="H11682"/>
      <c r="I11682"/>
      <c r="J11682"/>
      <c r="K11682"/>
    </row>
    <row r="11683" spans="1:11" ht="15">
      <c r="A11683"/>
      <c r="B11683"/>
      <c r="C11683"/>
      <c r="D11683"/>
      <c r="E11683"/>
      <c r="F11683"/>
      <c r="G11683"/>
      <c r="H11683"/>
      <c r="I11683"/>
      <c r="J11683"/>
      <c r="K11683"/>
    </row>
    <row r="11684" spans="1:11" ht="15">
      <c r="A11684"/>
      <c r="B11684"/>
      <c r="C11684"/>
      <c r="D11684"/>
      <c r="E11684"/>
      <c r="F11684"/>
      <c r="G11684"/>
      <c r="H11684"/>
      <c r="I11684"/>
      <c r="J11684"/>
      <c r="K11684"/>
    </row>
    <row r="11685" spans="1:11" ht="15">
      <c r="A11685"/>
      <c r="B11685"/>
      <c r="C11685"/>
      <c r="D11685"/>
      <c r="E11685"/>
      <c r="F11685"/>
      <c r="G11685"/>
      <c r="H11685"/>
      <c r="I11685"/>
      <c r="J11685"/>
      <c r="K11685"/>
    </row>
    <row r="11686" spans="1:11" ht="15">
      <c r="A11686"/>
      <c r="B11686"/>
      <c r="C11686"/>
      <c r="D11686"/>
      <c r="E11686"/>
      <c r="F11686"/>
      <c r="G11686"/>
      <c r="H11686"/>
      <c r="I11686"/>
      <c r="J11686"/>
      <c r="K11686"/>
    </row>
    <row r="11687" spans="1:11" ht="15">
      <c r="A11687"/>
      <c r="B11687"/>
      <c r="C11687"/>
      <c r="D11687"/>
      <c r="E11687"/>
      <c r="F11687"/>
      <c r="G11687"/>
      <c r="H11687"/>
      <c r="I11687"/>
      <c r="J11687"/>
      <c r="K11687"/>
    </row>
    <row r="11688" spans="1:11" ht="15">
      <c r="A11688"/>
      <c r="B11688"/>
      <c r="C11688"/>
      <c r="D11688"/>
      <c r="E11688"/>
      <c r="F11688"/>
      <c r="G11688"/>
      <c r="H11688"/>
      <c r="I11688"/>
      <c r="J11688"/>
      <c r="K11688"/>
    </row>
    <row r="11689" spans="1:11" ht="15">
      <c r="A11689"/>
      <c r="B11689"/>
      <c r="C11689"/>
      <c r="D11689"/>
      <c r="E11689"/>
      <c r="F11689"/>
      <c r="G11689"/>
      <c r="H11689"/>
      <c r="I11689"/>
      <c r="J11689"/>
      <c r="K11689"/>
    </row>
    <row r="11690" spans="1:11" ht="15">
      <c r="A11690"/>
      <c r="B11690"/>
      <c r="C11690"/>
      <c r="D11690"/>
      <c r="E11690"/>
      <c r="F11690"/>
      <c r="G11690"/>
      <c r="H11690"/>
      <c r="I11690"/>
      <c r="J11690"/>
      <c r="K11690"/>
    </row>
    <row r="11691" spans="1:11" ht="15">
      <c r="A11691"/>
      <c r="B11691"/>
      <c r="C11691"/>
      <c r="D11691"/>
      <c r="E11691"/>
      <c r="F11691"/>
      <c r="G11691"/>
      <c r="H11691"/>
      <c r="I11691"/>
      <c r="J11691"/>
      <c r="K11691"/>
    </row>
    <row r="11692" spans="1:11" ht="15">
      <c r="A11692"/>
      <c r="B11692"/>
      <c r="C11692"/>
      <c r="D11692"/>
      <c r="E11692"/>
      <c r="F11692"/>
      <c r="G11692"/>
      <c r="H11692"/>
      <c r="I11692"/>
      <c r="J11692"/>
      <c r="K11692"/>
    </row>
    <row r="11693" spans="1:11" ht="15">
      <c r="A11693"/>
      <c r="B11693"/>
      <c r="C11693"/>
      <c r="D11693"/>
      <c r="E11693"/>
      <c r="F11693"/>
      <c r="G11693"/>
      <c r="H11693"/>
      <c r="I11693"/>
      <c r="J11693"/>
      <c r="K11693"/>
    </row>
    <row r="11694" spans="1:11" ht="15">
      <c r="A11694"/>
      <c r="B11694"/>
      <c r="C11694"/>
      <c r="D11694"/>
      <c r="E11694"/>
      <c r="F11694"/>
      <c r="G11694"/>
      <c r="H11694"/>
      <c r="I11694"/>
      <c r="J11694"/>
      <c r="K11694"/>
    </row>
    <row r="11695" spans="1:11" ht="15">
      <c r="A11695"/>
      <c r="B11695"/>
      <c r="C11695"/>
      <c r="D11695"/>
      <c r="E11695"/>
      <c r="F11695"/>
      <c r="G11695"/>
      <c r="H11695"/>
      <c r="I11695"/>
      <c r="J11695"/>
      <c r="K11695"/>
    </row>
    <row r="11696" spans="1:11" ht="15">
      <c r="A11696"/>
      <c r="B11696"/>
      <c r="C11696"/>
      <c r="D11696"/>
      <c r="E11696"/>
      <c r="F11696"/>
      <c r="G11696"/>
      <c r="H11696"/>
      <c r="I11696"/>
      <c r="J11696"/>
      <c r="K11696"/>
    </row>
    <row r="11697" spans="1:11" ht="15">
      <c r="A11697"/>
      <c r="B11697"/>
      <c r="C11697"/>
      <c r="D11697"/>
      <c r="E11697"/>
      <c r="F11697"/>
      <c r="G11697"/>
      <c r="H11697"/>
      <c r="I11697"/>
      <c r="J11697"/>
      <c r="K11697"/>
    </row>
    <row r="11698" spans="1:11" ht="15">
      <c r="A11698"/>
      <c r="B11698"/>
      <c r="C11698"/>
      <c r="D11698"/>
      <c r="E11698"/>
      <c r="F11698"/>
      <c r="G11698"/>
      <c r="H11698"/>
      <c r="I11698"/>
      <c r="J11698"/>
      <c r="K11698"/>
    </row>
    <row r="11699" spans="1:11" ht="15">
      <c r="A11699"/>
      <c r="B11699"/>
      <c r="C11699"/>
      <c r="D11699"/>
      <c r="E11699"/>
      <c r="F11699"/>
      <c r="G11699"/>
      <c r="H11699"/>
      <c r="I11699"/>
      <c r="J11699"/>
      <c r="K11699"/>
    </row>
    <row r="11700" spans="1:11" ht="15">
      <c r="A11700"/>
      <c r="B11700"/>
      <c r="C11700"/>
      <c r="D11700"/>
      <c r="E11700"/>
      <c r="F11700"/>
      <c r="G11700"/>
      <c r="H11700"/>
      <c r="I11700"/>
      <c r="J11700"/>
      <c r="K11700"/>
    </row>
    <row r="11701" spans="1:11" ht="15">
      <c r="A11701"/>
      <c r="B11701"/>
      <c r="C11701"/>
      <c r="D11701"/>
      <c r="E11701"/>
      <c r="F11701"/>
      <c r="G11701"/>
      <c r="H11701"/>
      <c r="I11701"/>
      <c r="J11701"/>
      <c r="K11701"/>
    </row>
    <row r="11702" spans="1:11" ht="15">
      <c r="A11702"/>
      <c r="B11702"/>
      <c r="C11702"/>
      <c r="D11702"/>
      <c r="E11702"/>
      <c r="F11702"/>
      <c r="G11702"/>
      <c r="H11702"/>
      <c r="I11702"/>
      <c r="J11702"/>
      <c r="K11702"/>
    </row>
    <row r="11703" spans="1:11" ht="15">
      <c r="A11703"/>
      <c r="B11703"/>
      <c r="C11703"/>
      <c r="D11703"/>
      <c r="E11703"/>
      <c r="F11703"/>
      <c r="G11703"/>
      <c r="H11703"/>
      <c r="I11703"/>
      <c r="J11703"/>
      <c r="K11703"/>
    </row>
    <row r="11704" spans="1:11" ht="15">
      <c r="A11704"/>
      <c r="B11704"/>
      <c r="C11704"/>
      <c r="D11704"/>
      <c r="E11704"/>
      <c r="F11704"/>
      <c r="G11704"/>
      <c r="H11704"/>
      <c r="I11704"/>
      <c r="J11704"/>
      <c r="K11704"/>
    </row>
    <row r="11705" spans="1:11" ht="15">
      <c r="A11705"/>
      <c r="B11705"/>
      <c r="C11705"/>
      <c r="D11705"/>
      <c r="E11705"/>
      <c r="F11705"/>
      <c r="G11705"/>
      <c r="H11705"/>
      <c r="I11705"/>
      <c r="J11705"/>
      <c r="K11705"/>
    </row>
    <row r="11706" spans="1:11" ht="15">
      <c r="A11706"/>
      <c r="B11706"/>
      <c r="C11706"/>
      <c r="D11706"/>
      <c r="E11706"/>
      <c r="F11706"/>
      <c r="G11706"/>
      <c r="H11706"/>
      <c r="I11706"/>
      <c r="J11706"/>
      <c r="K11706"/>
    </row>
    <row r="11707" spans="1:11" ht="15">
      <c r="A11707"/>
      <c r="B11707"/>
      <c r="C11707"/>
      <c r="D11707"/>
      <c r="E11707"/>
      <c r="F11707"/>
      <c r="G11707"/>
      <c r="H11707"/>
      <c r="I11707"/>
      <c r="J11707"/>
      <c r="K11707"/>
    </row>
    <row r="11708" spans="1:11" ht="15">
      <c r="A11708"/>
      <c r="B11708"/>
      <c r="C11708"/>
      <c r="D11708"/>
      <c r="E11708"/>
      <c r="F11708"/>
      <c r="G11708"/>
      <c r="H11708"/>
      <c r="I11708"/>
      <c r="J11708"/>
      <c r="K11708"/>
    </row>
    <row r="11709" spans="1:11" ht="15">
      <c r="A11709"/>
      <c r="B11709"/>
      <c r="C11709"/>
      <c r="D11709"/>
      <c r="E11709"/>
      <c r="F11709"/>
      <c r="G11709"/>
      <c r="H11709"/>
      <c r="I11709"/>
      <c r="J11709"/>
      <c r="K11709"/>
    </row>
    <row r="11710" spans="1:11" ht="15">
      <c r="A11710"/>
      <c r="B11710"/>
      <c r="C11710"/>
      <c r="D11710"/>
      <c r="E11710"/>
      <c r="F11710"/>
      <c r="G11710"/>
      <c r="H11710"/>
      <c r="I11710"/>
      <c r="J11710"/>
      <c r="K11710"/>
    </row>
    <row r="11711" spans="1:11" ht="15">
      <c r="A11711"/>
      <c r="B11711"/>
      <c r="C11711"/>
      <c r="D11711"/>
      <c r="E11711"/>
      <c r="F11711"/>
      <c r="G11711"/>
      <c r="H11711"/>
      <c r="I11711"/>
      <c r="J11711"/>
      <c r="K11711"/>
    </row>
    <row r="11712" spans="1:11" ht="15">
      <c r="A11712"/>
      <c r="B11712"/>
      <c r="C11712"/>
      <c r="D11712"/>
      <c r="E11712"/>
      <c r="F11712"/>
      <c r="G11712"/>
      <c r="H11712"/>
      <c r="I11712"/>
      <c r="J11712"/>
      <c r="K11712"/>
    </row>
    <row r="11713" spans="1:11" ht="15">
      <c r="A11713"/>
      <c r="B11713"/>
      <c r="C11713"/>
      <c r="D11713"/>
      <c r="E11713"/>
      <c r="F11713"/>
      <c r="G11713"/>
      <c r="H11713"/>
      <c r="I11713"/>
      <c r="J11713"/>
      <c r="K11713"/>
    </row>
    <row r="11714" spans="1:11" ht="15">
      <c r="A11714"/>
      <c r="B11714"/>
      <c r="C11714"/>
      <c r="D11714"/>
      <c r="E11714"/>
      <c r="F11714"/>
      <c r="G11714"/>
      <c r="H11714"/>
      <c r="I11714"/>
      <c r="J11714"/>
      <c r="K11714"/>
    </row>
    <row r="11715" spans="1:11" ht="15">
      <c r="A11715"/>
      <c r="B11715"/>
      <c r="C11715"/>
      <c r="D11715"/>
      <c r="E11715"/>
      <c r="F11715"/>
      <c r="G11715"/>
      <c r="H11715"/>
      <c r="I11715"/>
      <c r="J11715"/>
      <c r="K11715"/>
    </row>
    <row r="11716" spans="1:11" ht="15">
      <c r="A11716"/>
      <c r="B11716"/>
      <c r="C11716"/>
      <c r="D11716"/>
      <c r="E11716"/>
      <c r="F11716"/>
      <c r="G11716"/>
      <c r="H11716"/>
      <c r="I11716"/>
      <c r="J11716"/>
      <c r="K11716"/>
    </row>
    <row r="11717" spans="1:11" ht="15">
      <c r="A11717"/>
      <c r="B11717"/>
      <c r="C11717"/>
      <c r="D11717"/>
      <c r="E11717"/>
      <c r="F11717"/>
      <c r="G11717"/>
      <c r="H11717"/>
      <c r="I11717"/>
      <c r="J11717"/>
      <c r="K11717"/>
    </row>
    <row r="11718" spans="1:11" ht="15">
      <c r="A11718"/>
      <c r="B11718"/>
      <c r="C11718"/>
      <c r="D11718"/>
      <c r="E11718"/>
      <c r="F11718"/>
      <c r="G11718"/>
      <c r="H11718"/>
      <c r="I11718"/>
      <c r="J11718"/>
      <c r="K11718"/>
    </row>
    <row r="11719" spans="1:11" ht="15">
      <c r="A11719"/>
      <c r="B11719"/>
      <c r="C11719"/>
      <c r="D11719"/>
      <c r="E11719"/>
      <c r="F11719"/>
      <c r="G11719"/>
      <c r="H11719"/>
      <c r="I11719"/>
      <c r="J11719"/>
      <c r="K11719"/>
    </row>
    <row r="11720" spans="1:11" ht="15">
      <c r="A11720"/>
      <c r="B11720"/>
      <c r="C11720"/>
      <c r="D11720"/>
      <c r="E11720"/>
      <c r="F11720"/>
      <c r="G11720"/>
      <c r="H11720"/>
      <c r="I11720"/>
      <c r="J11720"/>
      <c r="K11720"/>
    </row>
    <row r="11721" spans="1:11" ht="15">
      <c r="A11721"/>
      <c r="B11721"/>
      <c r="C11721"/>
      <c r="D11721"/>
      <c r="E11721"/>
      <c r="F11721"/>
      <c r="G11721"/>
      <c r="H11721"/>
      <c r="I11721"/>
      <c r="J11721"/>
      <c r="K11721"/>
    </row>
    <row r="11722" spans="1:11" ht="15">
      <c r="A11722"/>
      <c r="B11722"/>
      <c r="C11722"/>
      <c r="D11722"/>
      <c r="E11722"/>
      <c r="F11722"/>
      <c r="G11722"/>
      <c r="H11722"/>
      <c r="I11722"/>
      <c r="J11722"/>
      <c r="K11722"/>
    </row>
    <row r="11723" spans="1:11" ht="15">
      <c r="A11723"/>
      <c r="B11723"/>
      <c r="C11723"/>
      <c r="D11723"/>
      <c r="E11723"/>
      <c r="F11723"/>
      <c r="G11723"/>
      <c r="H11723"/>
      <c r="I11723"/>
      <c r="J11723"/>
      <c r="K11723"/>
    </row>
    <row r="11724" spans="1:11" ht="15">
      <c r="A11724"/>
      <c r="B11724"/>
      <c r="C11724"/>
      <c r="D11724"/>
      <c r="E11724"/>
      <c r="F11724"/>
      <c r="G11724"/>
      <c r="H11724"/>
      <c r="I11724"/>
      <c r="J11724"/>
      <c r="K11724"/>
    </row>
    <row r="11725" spans="1:11" ht="15">
      <c r="A11725"/>
      <c r="B11725"/>
      <c r="C11725"/>
      <c r="D11725"/>
      <c r="E11725"/>
      <c r="F11725"/>
      <c r="G11725"/>
      <c r="H11725"/>
      <c r="I11725"/>
      <c r="J11725"/>
      <c r="K11725"/>
    </row>
    <row r="11726" spans="1:11" ht="15">
      <c r="A11726"/>
      <c r="B11726"/>
      <c r="C11726"/>
      <c r="D11726"/>
      <c r="E11726"/>
      <c r="F11726"/>
      <c r="G11726"/>
      <c r="H11726"/>
      <c r="I11726"/>
      <c r="J11726"/>
      <c r="K11726"/>
    </row>
    <row r="11727" spans="1:11" ht="15">
      <c r="A11727"/>
      <c r="B11727"/>
      <c r="C11727"/>
      <c r="D11727"/>
      <c r="E11727"/>
      <c r="F11727"/>
      <c r="G11727"/>
      <c r="H11727"/>
      <c r="I11727"/>
      <c r="J11727"/>
      <c r="K11727"/>
    </row>
    <row r="11728" spans="1:11" ht="15">
      <c r="A11728"/>
      <c r="B11728"/>
      <c r="C11728"/>
      <c r="D11728"/>
      <c r="E11728"/>
      <c r="F11728"/>
      <c r="G11728"/>
      <c r="H11728"/>
      <c r="I11728"/>
      <c r="J11728"/>
      <c r="K11728"/>
    </row>
    <row r="11729" spans="1:11" ht="15">
      <c r="A11729"/>
      <c r="B11729"/>
      <c r="C11729"/>
      <c r="D11729"/>
      <c r="E11729"/>
      <c r="F11729"/>
      <c r="G11729"/>
      <c r="H11729"/>
      <c r="I11729"/>
      <c r="J11729"/>
      <c r="K11729"/>
    </row>
    <row r="11730" spans="1:11" ht="15">
      <c r="A11730"/>
      <c r="B11730"/>
      <c r="C11730"/>
      <c r="D11730"/>
      <c r="E11730"/>
      <c r="F11730"/>
      <c r="G11730"/>
      <c r="H11730"/>
      <c r="I11730"/>
      <c r="J11730"/>
      <c r="K11730"/>
    </row>
    <row r="11731" spans="1:11" ht="15">
      <c r="A11731"/>
      <c r="B11731"/>
      <c r="C11731"/>
      <c r="D11731"/>
      <c r="E11731"/>
      <c r="F11731"/>
      <c r="G11731"/>
      <c r="H11731"/>
      <c r="I11731"/>
      <c r="J11731"/>
      <c r="K11731"/>
    </row>
    <row r="11732" spans="1:11" ht="15">
      <c r="A11732"/>
      <c r="B11732"/>
      <c r="C11732"/>
      <c r="D11732"/>
      <c r="E11732"/>
      <c r="F11732"/>
      <c r="G11732"/>
      <c r="H11732"/>
      <c r="I11732"/>
      <c r="J11732"/>
      <c r="K11732"/>
    </row>
    <row r="11733" spans="1:11" ht="15">
      <c r="A11733"/>
      <c r="B11733"/>
      <c r="C11733"/>
      <c r="D11733"/>
      <c r="E11733"/>
      <c r="F11733"/>
      <c r="G11733"/>
      <c r="H11733"/>
      <c r="I11733"/>
      <c r="J11733"/>
      <c r="K11733"/>
    </row>
    <row r="11734" spans="1:11" ht="15">
      <c r="A11734"/>
      <c r="B11734"/>
      <c r="C11734"/>
      <c r="D11734"/>
      <c r="E11734"/>
      <c r="F11734"/>
      <c r="G11734"/>
      <c r="H11734"/>
      <c r="I11734"/>
      <c r="J11734"/>
      <c r="K11734"/>
    </row>
    <row r="11735" spans="1:11" ht="15">
      <c r="A11735"/>
      <c r="B11735"/>
      <c r="C11735"/>
      <c r="D11735"/>
      <c r="E11735"/>
      <c r="F11735"/>
      <c r="G11735"/>
      <c r="H11735"/>
      <c r="I11735"/>
      <c r="J11735"/>
      <c r="K11735"/>
    </row>
    <row r="11736" spans="1:11" ht="15">
      <c r="A11736"/>
      <c r="B11736"/>
      <c r="C11736"/>
      <c r="D11736"/>
      <c r="E11736"/>
      <c r="F11736"/>
      <c r="G11736"/>
      <c r="H11736"/>
      <c r="I11736"/>
      <c r="J11736"/>
      <c r="K11736"/>
    </row>
    <row r="11737" spans="1:11" ht="15">
      <c r="A11737"/>
      <c r="B11737"/>
      <c r="C11737"/>
      <c r="D11737"/>
      <c r="E11737"/>
      <c r="F11737"/>
      <c r="G11737"/>
      <c r="H11737"/>
      <c r="I11737"/>
      <c r="J11737"/>
      <c r="K11737"/>
    </row>
    <row r="11738" spans="1:11" ht="15">
      <c r="A11738"/>
      <c r="B11738"/>
      <c r="C11738"/>
      <c r="D11738"/>
      <c r="E11738"/>
      <c r="F11738"/>
      <c r="G11738"/>
      <c r="H11738"/>
      <c r="I11738"/>
      <c r="J11738"/>
      <c r="K11738"/>
    </row>
    <row r="11739" spans="1:11" ht="15">
      <c r="A11739"/>
      <c r="B11739"/>
      <c r="C11739"/>
      <c r="D11739"/>
      <c r="E11739"/>
      <c r="F11739"/>
      <c r="G11739"/>
      <c r="H11739"/>
      <c r="I11739"/>
      <c r="J11739"/>
      <c r="K11739"/>
    </row>
    <row r="11740" spans="1:11" ht="15">
      <c r="A11740"/>
      <c r="B11740"/>
      <c r="C11740"/>
      <c r="D11740"/>
      <c r="E11740"/>
      <c r="F11740"/>
      <c r="G11740"/>
      <c r="H11740"/>
      <c r="I11740"/>
      <c r="J11740"/>
      <c r="K11740"/>
    </row>
    <row r="11741" spans="1:11" ht="15">
      <c r="A11741"/>
      <c r="B11741"/>
      <c r="C11741"/>
      <c r="D11741"/>
      <c r="E11741"/>
      <c r="F11741"/>
      <c r="G11741"/>
      <c r="H11741"/>
      <c r="I11741"/>
      <c r="J11741"/>
      <c r="K11741"/>
    </row>
    <row r="11742" spans="1:11" ht="15">
      <c r="A11742"/>
      <c r="B11742"/>
      <c r="C11742"/>
      <c r="D11742"/>
      <c r="E11742"/>
      <c r="F11742"/>
      <c r="G11742"/>
      <c r="H11742"/>
      <c r="I11742"/>
      <c r="J11742"/>
      <c r="K11742"/>
    </row>
    <row r="11743" spans="1:11" ht="15">
      <c r="A11743"/>
      <c r="B11743"/>
      <c r="C11743"/>
      <c r="D11743"/>
      <c r="E11743"/>
      <c r="F11743"/>
      <c r="G11743"/>
      <c r="H11743"/>
      <c r="I11743"/>
      <c r="J11743"/>
      <c r="K11743"/>
    </row>
    <row r="11744" spans="1:11" ht="15">
      <c r="A11744"/>
      <c r="B11744"/>
      <c r="C11744"/>
      <c r="D11744"/>
      <c r="E11744"/>
      <c r="F11744"/>
      <c r="G11744"/>
      <c r="H11744"/>
      <c r="I11744"/>
      <c r="J11744"/>
      <c r="K11744"/>
    </row>
    <row r="11745" spans="1:11" ht="15">
      <c r="A11745"/>
      <c r="B11745"/>
      <c r="C11745"/>
      <c r="D11745"/>
      <c r="E11745"/>
      <c r="F11745"/>
      <c r="G11745"/>
      <c r="H11745"/>
      <c r="I11745"/>
      <c r="J11745"/>
      <c r="K11745"/>
    </row>
    <row r="11746" spans="1:11" ht="15">
      <c r="A11746"/>
      <c r="B11746"/>
      <c r="C11746"/>
      <c r="D11746"/>
      <c r="E11746"/>
      <c r="F11746"/>
      <c r="G11746"/>
      <c r="H11746"/>
      <c r="I11746"/>
      <c r="J11746"/>
      <c r="K11746"/>
    </row>
    <row r="11747" spans="1:11" ht="15">
      <c r="A11747"/>
      <c r="B11747"/>
      <c r="C11747"/>
      <c r="D11747"/>
      <c r="E11747"/>
      <c r="F11747"/>
      <c r="G11747"/>
      <c r="H11747"/>
      <c r="I11747"/>
      <c r="J11747"/>
      <c r="K11747"/>
    </row>
    <row r="11748" spans="1:11" ht="15">
      <c r="A11748"/>
      <c r="B11748"/>
      <c r="C11748"/>
      <c r="D11748"/>
      <c r="E11748"/>
      <c r="F11748"/>
      <c r="G11748"/>
      <c r="H11748"/>
      <c r="I11748"/>
      <c r="J11748"/>
      <c r="K11748"/>
    </row>
    <row r="11749" spans="1:11" ht="15">
      <c r="A11749"/>
      <c r="B11749"/>
      <c r="C11749"/>
      <c r="D11749"/>
      <c r="E11749"/>
      <c r="F11749"/>
      <c r="G11749"/>
      <c r="H11749"/>
      <c r="I11749"/>
      <c r="J11749"/>
      <c r="K11749"/>
    </row>
    <row r="11750" spans="1:11" ht="15">
      <c r="A11750"/>
      <c r="B11750"/>
      <c r="C11750"/>
      <c r="D11750"/>
      <c r="E11750"/>
      <c r="F11750"/>
      <c r="G11750"/>
      <c r="H11750"/>
      <c r="I11750"/>
      <c r="J11750"/>
      <c r="K11750"/>
    </row>
    <row r="11751" spans="1:11" ht="15">
      <c r="A11751"/>
      <c r="B11751"/>
      <c r="C11751"/>
      <c r="D11751"/>
      <c r="E11751"/>
      <c r="F11751"/>
      <c r="G11751"/>
      <c r="H11751"/>
      <c r="I11751"/>
      <c r="J11751"/>
      <c r="K11751"/>
    </row>
    <row r="11752" spans="1:11" ht="15">
      <c r="A11752"/>
      <c r="B11752"/>
      <c r="C11752"/>
      <c r="D11752"/>
      <c r="E11752"/>
      <c r="F11752"/>
      <c r="G11752"/>
      <c r="H11752"/>
      <c r="I11752"/>
      <c r="J11752"/>
      <c r="K11752"/>
    </row>
    <row r="11753" spans="1:11" ht="15">
      <c r="A11753"/>
      <c r="B11753"/>
      <c r="C11753"/>
      <c r="D11753"/>
      <c r="E11753"/>
      <c r="F11753"/>
      <c r="G11753"/>
      <c r="H11753"/>
      <c r="I11753"/>
      <c r="J11753"/>
      <c r="K11753"/>
    </row>
    <row r="11754" spans="1:11" ht="15">
      <c r="A11754"/>
      <c r="B11754"/>
      <c r="C11754"/>
      <c r="D11754"/>
      <c r="E11754"/>
      <c r="F11754"/>
      <c r="G11754"/>
      <c r="H11754"/>
      <c r="I11754"/>
      <c r="J11754"/>
      <c r="K11754"/>
    </row>
    <row r="11755" spans="1:11" ht="15">
      <c r="A11755"/>
      <c r="B11755"/>
      <c r="C11755"/>
      <c r="D11755"/>
      <c r="E11755"/>
      <c r="F11755"/>
      <c r="G11755"/>
      <c r="H11755"/>
      <c r="I11755"/>
      <c r="J11755"/>
      <c r="K11755"/>
    </row>
    <row r="11756" spans="1:11" ht="15">
      <c r="A11756"/>
      <c r="B11756"/>
      <c r="C11756"/>
      <c r="D11756"/>
      <c r="E11756"/>
      <c r="F11756"/>
      <c r="G11756"/>
      <c r="H11756"/>
      <c r="I11756"/>
      <c r="J11756"/>
      <c r="K11756"/>
    </row>
    <row r="11757" spans="1:11" ht="15">
      <c r="A11757"/>
      <c r="B11757"/>
      <c r="C11757"/>
      <c r="D11757"/>
      <c r="E11757"/>
      <c r="F11757"/>
      <c r="G11757"/>
      <c r="H11757"/>
      <c r="I11757"/>
      <c r="J11757"/>
      <c r="K11757"/>
    </row>
    <row r="11758" spans="1:11" ht="15">
      <c r="A11758"/>
      <c r="B11758"/>
      <c r="C11758"/>
      <c r="D11758"/>
      <c r="E11758"/>
      <c r="F11758"/>
      <c r="G11758"/>
      <c r="H11758"/>
      <c r="I11758"/>
      <c r="J11758"/>
      <c r="K11758"/>
    </row>
    <row r="11759" spans="1:11" ht="15">
      <c r="A11759"/>
      <c r="B11759"/>
      <c r="C11759"/>
      <c r="D11759"/>
      <c r="E11759"/>
      <c r="F11759"/>
      <c r="G11759"/>
      <c r="H11759"/>
      <c r="I11759"/>
      <c r="J11759"/>
      <c r="K11759"/>
    </row>
    <row r="11760" spans="1:11" ht="15">
      <c r="A11760"/>
      <c r="B11760"/>
      <c r="C11760"/>
      <c r="D11760"/>
      <c r="E11760"/>
      <c r="F11760"/>
      <c r="G11760"/>
      <c r="H11760"/>
      <c r="I11760"/>
      <c r="J11760"/>
      <c r="K11760"/>
    </row>
    <row r="11761" spans="1:11" ht="15">
      <c r="A11761"/>
      <c r="B11761"/>
      <c r="C11761"/>
      <c r="D11761"/>
      <c r="E11761"/>
      <c r="F11761"/>
      <c r="G11761"/>
      <c r="H11761"/>
      <c r="I11761"/>
      <c r="J11761"/>
      <c r="K11761"/>
    </row>
    <row r="11762" spans="1:11" ht="15">
      <c r="A11762"/>
      <c r="B11762"/>
      <c r="C11762"/>
      <c r="D11762"/>
      <c r="E11762"/>
      <c r="F11762"/>
      <c r="G11762"/>
      <c r="H11762"/>
      <c r="I11762"/>
      <c r="J11762"/>
      <c r="K11762"/>
    </row>
    <row r="11763" spans="1:11" ht="15">
      <c r="A11763"/>
      <c r="B11763"/>
      <c r="C11763"/>
      <c r="D11763"/>
      <c r="E11763"/>
      <c r="F11763"/>
      <c r="G11763"/>
      <c r="H11763"/>
      <c r="I11763"/>
      <c r="J11763"/>
      <c r="K11763"/>
    </row>
    <row r="11764" spans="1:11" ht="15">
      <c r="A11764"/>
      <c r="B11764"/>
      <c r="C11764"/>
      <c r="D11764"/>
      <c r="E11764"/>
      <c r="F11764"/>
      <c r="G11764"/>
      <c r="H11764"/>
      <c r="I11764"/>
      <c r="J11764"/>
      <c r="K11764"/>
    </row>
    <row r="11765" spans="1:11" ht="15">
      <c r="A11765"/>
      <c r="B11765"/>
      <c r="C11765"/>
      <c r="D11765"/>
      <c r="E11765"/>
      <c r="F11765"/>
      <c r="G11765"/>
      <c r="H11765"/>
      <c r="I11765"/>
      <c r="J11765"/>
      <c r="K11765"/>
    </row>
    <row r="11766" spans="1:11" ht="15">
      <c r="A11766"/>
      <c r="B11766"/>
      <c r="C11766"/>
      <c r="D11766"/>
      <c r="E11766"/>
      <c r="F11766"/>
      <c r="G11766"/>
      <c r="H11766"/>
      <c r="I11766"/>
      <c r="J11766"/>
      <c r="K11766"/>
    </row>
    <row r="11767" spans="1:11" ht="15">
      <c r="A11767"/>
      <c r="B11767"/>
      <c r="C11767"/>
      <c r="D11767"/>
      <c r="E11767"/>
      <c r="F11767"/>
      <c r="G11767"/>
      <c r="H11767"/>
      <c r="I11767"/>
      <c r="J11767"/>
      <c r="K11767"/>
    </row>
    <row r="11768" spans="1:11" ht="15">
      <c r="A11768"/>
      <c r="B11768"/>
      <c r="C11768"/>
      <c r="D11768"/>
      <c r="E11768"/>
      <c r="F11768"/>
      <c r="G11768"/>
      <c r="H11768"/>
      <c r="I11768"/>
      <c r="J11768"/>
      <c r="K11768"/>
    </row>
    <row r="11769" spans="1:11" ht="15">
      <c r="A11769"/>
      <c r="B11769"/>
      <c r="C11769"/>
      <c r="D11769"/>
      <c r="E11769"/>
      <c r="F11769"/>
      <c r="G11769"/>
      <c r="H11769"/>
      <c r="I11769"/>
      <c r="J11769"/>
      <c r="K11769"/>
    </row>
    <row r="11770" spans="1:11" ht="15">
      <c r="A11770"/>
      <c r="B11770"/>
      <c r="C11770"/>
      <c r="D11770"/>
      <c r="E11770"/>
      <c r="F11770"/>
      <c r="G11770"/>
      <c r="H11770"/>
      <c r="I11770"/>
      <c r="J11770"/>
      <c r="K11770"/>
    </row>
    <row r="11771" spans="1:11" ht="15">
      <c r="A11771"/>
      <c r="B11771"/>
      <c r="C11771"/>
      <c r="D11771"/>
      <c r="E11771"/>
      <c r="F11771"/>
      <c r="G11771"/>
      <c r="H11771"/>
      <c r="I11771"/>
      <c r="J11771"/>
      <c r="K11771"/>
    </row>
    <row r="11772" spans="1:11" ht="15">
      <c r="A11772"/>
      <c r="B11772"/>
      <c r="C11772"/>
      <c r="D11772"/>
      <c r="E11772"/>
      <c r="F11772"/>
      <c r="G11772"/>
      <c r="H11772"/>
      <c r="I11772"/>
      <c r="J11772"/>
      <c r="K11772"/>
    </row>
    <row r="11773" spans="1:11" ht="15">
      <c r="A11773"/>
      <c r="B11773"/>
      <c r="C11773"/>
      <c r="D11773"/>
      <c r="E11773"/>
      <c r="F11773"/>
      <c r="G11773"/>
      <c r="H11773"/>
      <c r="I11773"/>
      <c r="J11773"/>
      <c r="K11773"/>
    </row>
    <row r="11774" spans="1:11" ht="15">
      <c r="A11774"/>
      <c r="B11774"/>
      <c r="C11774"/>
      <c r="D11774"/>
      <c r="E11774"/>
      <c r="F11774"/>
      <c r="G11774"/>
      <c r="H11774"/>
      <c r="I11774"/>
      <c r="J11774"/>
      <c r="K11774"/>
    </row>
    <row r="11775" spans="1:11" ht="15">
      <c r="A11775"/>
      <c r="B11775"/>
      <c r="C11775"/>
      <c r="D11775"/>
      <c r="E11775"/>
      <c r="F11775"/>
      <c r="G11775"/>
      <c r="H11775"/>
      <c r="I11775"/>
      <c r="J11775"/>
      <c r="K11775"/>
    </row>
    <row r="11776" spans="1:11" ht="15">
      <c r="A11776"/>
      <c r="B11776"/>
      <c r="C11776"/>
      <c r="D11776"/>
      <c r="E11776"/>
      <c r="F11776"/>
      <c r="G11776"/>
      <c r="H11776"/>
      <c r="I11776"/>
      <c r="J11776"/>
      <c r="K11776"/>
    </row>
    <row r="11777" spans="1:11" ht="15">
      <c r="A11777"/>
      <c r="B11777"/>
      <c r="C11777"/>
      <c r="D11777"/>
      <c r="E11777"/>
      <c r="F11777"/>
      <c r="G11777"/>
      <c r="H11777"/>
      <c r="I11777"/>
      <c r="J11777"/>
      <c r="K11777"/>
    </row>
    <row r="11778" spans="1:11" ht="15">
      <c r="A11778"/>
      <c r="B11778"/>
      <c r="C11778"/>
      <c r="D11778"/>
      <c r="E11778"/>
      <c r="F11778"/>
      <c r="G11778"/>
      <c r="H11778"/>
      <c r="I11778"/>
      <c r="J11778"/>
      <c r="K11778"/>
    </row>
    <row r="11779" spans="1:11" ht="15">
      <c r="A11779"/>
      <c r="B11779"/>
      <c r="C11779"/>
      <c r="D11779"/>
      <c r="E11779"/>
      <c r="F11779"/>
      <c r="G11779"/>
      <c r="H11779"/>
      <c r="I11779"/>
      <c r="J11779"/>
      <c r="K11779"/>
    </row>
    <row r="11780" spans="1:11" ht="15">
      <c r="A11780"/>
      <c r="B11780"/>
      <c r="C11780"/>
      <c r="D11780"/>
      <c r="E11780"/>
      <c r="F11780"/>
      <c r="G11780"/>
      <c r="H11780"/>
      <c r="I11780"/>
      <c r="J11780"/>
      <c r="K11780"/>
    </row>
    <row r="11781" spans="1:11" ht="15">
      <c r="A11781"/>
      <c r="B11781"/>
      <c r="C11781"/>
      <c r="D11781"/>
      <c r="E11781"/>
      <c r="F11781"/>
      <c r="G11781"/>
      <c r="H11781"/>
      <c r="I11781"/>
      <c r="J11781"/>
      <c r="K11781"/>
    </row>
    <row r="11782" spans="1:11" ht="15">
      <c r="A11782"/>
      <c r="B11782"/>
      <c r="C11782"/>
      <c r="D11782"/>
      <c r="E11782"/>
      <c r="F11782"/>
      <c r="G11782"/>
      <c r="H11782"/>
      <c r="I11782"/>
      <c r="J11782"/>
      <c r="K11782"/>
    </row>
    <row r="11783" spans="1:11" ht="15">
      <c r="A11783"/>
      <c r="B11783"/>
      <c r="C11783"/>
      <c r="D11783"/>
      <c r="E11783"/>
      <c r="F11783"/>
      <c r="G11783"/>
      <c r="H11783"/>
      <c r="I11783"/>
      <c r="J11783"/>
      <c r="K11783"/>
    </row>
    <row r="11784" spans="1:11" ht="15">
      <c r="A11784"/>
      <c r="B11784"/>
      <c r="C11784"/>
      <c r="D11784"/>
      <c r="E11784"/>
      <c r="F11784"/>
      <c r="G11784"/>
      <c r="H11784"/>
      <c r="I11784"/>
      <c r="J11784"/>
      <c r="K11784"/>
    </row>
    <row r="11785" spans="1:11" ht="15">
      <c r="A11785"/>
      <c r="B11785"/>
      <c r="C11785"/>
      <c r="D11785"/>
      <c r="E11785"/>
      <c r="F11785"/>
      <c r="G11785"/>
      <c r="H11785"/>
      <c r="I11785"/>
      <c r="J11785"/>
      <c r="K11785"/>
    </row>
    <row r="11786" spans="1:11" ht="15">
      <c r="A11786"/>
      <c r="B11786"/>
      <c r="C11786"/>
      <c r="D11786"/>
      <c r="E11786"/>
      <c r="F11786"/>
      <c r="G11786"/>
      <c r="H11786"/>
      <c r="I11786"/>
      <c r="J11786"/>
      <c r="K11786"/>
    </row>
    <row r="11787" spans="1:11" ht="15">
      <c r="A11787"/>
      <c r="B11787"/>
      <c r="C11787"/>
      <c r="D11787"/>
      <c r="E11787"/>
      <c r="F11787"/>
      <c r="G11787"/>
      <c r="H11787"/>
      <c r="I11787"/>
      <c r="J11787"/>
      <c r="K11787"/>
    </row>
    <row r="11788" spans="1:11" ht="15">
      <c r="A11788"/>
      <c r="B11788"/>
      <c r="C11788"/>
      <c r="D11788"/>
      <c r="E11788"/>
      <c r="F11788"/>
      <c r="G11788"/>
      <c r="H11788"/>
      <c r="I11788"/>
      <c r="J11788"/>
      <c r="K11788"/>
    </row>
    <row r="11789" spans="1:11" ht="15">
      <c r="A11789"/>
      <c r="B11789"/>
      <c r="C11789"/>
      <c r="D11789"/>
      <c r="E11789"/>
      <c r="F11789"/>
      <c r="G11789"/>
      <c r="H11789"/>
      <c r="I11789"/>
      <c r="J11789"/>
      <c r="K11789"/>
    </row>
    <row r="11790" spans="1:11" ht="15">
      <c r="A11790"/>
      <c r="B11790"/>
      <c r="C11790"/>
      <c r="D11790"/>
      <c r="E11790"/>
      <c r="F11790"/>
      <c r="G11790"/>
      <c r="H11790"/>
      <c r="I11790"/>
      <c r="J11790"/>
      <c r="K11790"/>
    </row>
    <row r="11791" spans="1:11" ht="15">
      <c r="A11791"/>
      <c r="B11791"/>
      <c r="C11791"/>
      <c r="D11791"/>
      <c r="E11791"/>
      <c r="F11791"/>
      <c r="G11791"/>
      <c r="H11791"/>
      <c r="I11791"/>
      <c r="J11791"/>
      <c r="K11791"/>
    </row>
    <row r="11792" spans="1:11" ht="15">
      <c r="A11792"/>
      <c r="B11792"/>
      <c r="C11792"/>
      <c r="D11792"/>
      <c r="E11792"/>
      <c r="F11792"/>
      <c r="G11792"/>
      <c r="H11792"/>
      <c r="I11792"/>
      <c r="J11792"/>
      <c r="K11792"/>
    </row>
    <row r="11793" spans="1:11" ht="15">
      <c r="A11793"/>
      <c r="B11793"/>
      <c r="C11793"/>
      <c r="D11793"/>
      <c r="E11793"/>
      <c r="F11793"/>
      <c r="G11793"/>
      <c r="H11793"/>
      <c r="I11793"/>
      <c r="J11793"/>
      <c r="K11793"/>
    </row>
    <row r="11794" spans="1:11" ht="15">
      <c r="A11794"/>
      <c r="B11794"/>
      <c r="C11794"/>
      <c r="D11794"/>
      <c r="E11794"/>
      <c r="F11794"/>
      <c r="G11794"/>
      <c r="H11794"/>
      <c r="I11794"/>
      <c r="J11794"/>
      <c r="K11794"/>
    </row>
    <row r="11795" spans="1:11" ht="15">
      <c r="A11795"/>
      <c r="B11795"/>
      <c r="C11795"/>
      <c r="D11795"/>
      <c r="E11795"/>
      <c r="F11795"/>
      <c r="G11795"/>
      <c r="H11795"/>
      <c r="I11795"/>
      <c r="J11795"/>
      <c r="K11795"/>
    </row>
    <row r="11796" spans="1:11" ht="15">
      <c r="A11796"/>
      <c r="B11796"/>
      <c r="C11796"/>
      <c r="D11796"/>
      <c r="E11796"/>
      <c r="F11796"/>
      <c r="G11796"/>
      <c r="H11796"/>
      <c r="I11796"/>
      <c r="J11796"/>
      <c r="K11796"/>
    </row>
    <row r="11797" spans="1:11" ht="15">
      <c r="A11797"/>
      <c r="B11797"/>
      <c r="C11797"/>
      <c r="D11797"/>
      <c r="E11797"/>
      <c r="F11797"/>
      <c r="G11797"/>
      <c r="H11797"/>
      <c r="I11797"/>
      <c r="J11797"/>
      <c r="K11797"/>
    </row>
    <row r="11798" spans="1:11" ht="15">
      <c r="A11798"/>
      <c r="B11798"/>
      <c r="C11798"/>
      <c r="D11798"/>
      <c r="E11798"/>
      <c r="F11798"/>
      <c r="G11798"/>
      <c r="H11798"/>
      <c r="I11798"/>
      <c r="J11798"/>
      <c r="K11798"/>
    </row>
    <row r="11799" spans="1:11" ht="15">
      <c r="A11799"/>
      <c r="B11799"/>
      <c r="C11799"/>
      <c r="D11799"/>
      <c r="E11799"/>
      <c r="F11799"/>
      <c r="G11799"/>
      <c r="H11799"/>
      <c r="I11799"/>
      <c r="J11799"/>
      <c r="K11799"/>
    </row>
    <row r="11800" spans="1:11" ht="15">
      <c r="A11800"/>
      <c r="B11800"/>
      <c r="C11800"/>
      <c r="D11800"/>
      <c r="E11800"/>
      <c r="F11800"/>
      <c r="G11800"/>
      <c r="H11800"/>
      <c r="I11800"/>
      <c r="J11800"/>
      <c r="K11800"/>
    </row>
    <row r="11801" spans="1:11" ht="15">
      <c r="A11801"/>
      <c r="B11801"/>
      <c r="C11801"/>
      <c r="D11801"/>
      <c r="E11801"/>
      <c r="F11801"/>
      <c r="G11801"/>
      <c r="H11801"/>
      <c r="I11801"/>
      <c r="J11801"/>
      <c r="K11801"/>
    </row>
    <row r="11802" spans="1:11" ht="15">
      <c r="A11802"/>
      <c r="B11802"/>
      <c r="C11802"/>
      <c r="D11802"/>
      <c r="E11802"/>
      <c r="F11802"/>
      <c r="G11802"/>
      <c r="H11802"/>
      <c r="I11802"/>
      <c r="J11802"/>
      <c r="K11802"/>
    </row>
    <row r="11803" spans="1:11" ht="15">
      <c r="A11803"/>
      <c r="B11803"/>
      <c r="C11803"/>
      <c r="D11803"/>
      <c r="E11803"/>
      <c r="F11803"/>
      <c r="G11803"/>
      <c r="H11803"/>
      <c r="I11803"/>
      <c r="J11803"/>
      <c r="K11803"/>
    </row>
    <row r="11804" spans="1:11" ht="15">
      <c r="A11804"/>
      <c r="B11804"/>
      <c r="C11804"/>
      <c r="D11804"/>
      <c r="E11804"/>
      <c r="F11804"/>
      <c r="G11804"/>
      <c r="H11804"/>
      <c r="I11804"/>
      <c r="J11804"/>
      <c r="K11804"/>
    </row>
    <row r="11805" spans="1:11" ht="15">
      <c r="A11805"/>
      <c r="B11805"/>
      <c r="C11805"/>
      <c r="D11805"/>
      <c r="E11805"/>
      <c r="F11805"/>
      <c r="G11805"/>
      <c r="H11805"/>
      <c r="I11805"/>
      <c r="J11805"/>
      <c r="K11805"/>
    </row>
    <row r="11806" spans="1:11" ht="15">
      <c r="A11806"/>
      <c r="B11806"/>
      <c r="C11806"/>
      <c r="D11806"/>
      <c r="E11806"/>
      <c r="F11806"/>
      <c r="G11806"/>
      <c r="H11806"/>
      <c r="I11806"/>
      <c r="J11806"/>
      <c r="K11806"/>
    </row>
    <row r="11807" spans="1:11" ht="15">
      <c r="A11807"/>
      <c r="B11807"/>
      <c r="C11807"/>
      <c r="D11807"/>
      <c r="E11807"/>
      <c r="F11807"/>
      <c r="G11807"/>
      <c r="H11807"/>
      <c r="I11807"/>
      <c r="J11807"/>
      <c r="K11807"/>
    </row>
    <row r="11808" spans="1:11" ht="15">
      <c r="A11808"/>
      <c r="B11808"/>
      <c r="C11808"/>
      <c r="D11808"/>
      <c r="E11808"/>
      <c r="F11808"/>
      <c r="G11808"/>
      <c r="H11808"/>
      <c r="I11808"/>
      <c r="J11808"/>
      <c r="K11808"/>
    </row>
    <row r="11809" spans="1:11" ht="15">
      <c r="A11809"/>
      <c r="B11809"/>
      <c r="C11809"/>
      <c r="D11809"/>
      <c r="E11809"/>
      <c r="F11809"/>
      <c r="G11809"/>
      <c r="H11809"/>
      <c r="I11809"/>
      <c r="J11809"/>
      <c r="K11809"/>
    </row>
    <row r="11810" spans="1:11" ht="15">
      <c r="A11810"/>
      <c r="B11810"/>
      <c r="C11810"/>
      <c r="D11810"/>
      <c r="E11810"/>
      <c r="F11810"/>
      <c r="G11810"/>
      <c r="H11810"/>
      <c r="I11810"/>
      <c r="J11810"/>
      <c r="K11810"/>
    </row>
    <row r="11811" spans="1:11" ht="15">
      <c r="A11811"/>
      <c r="B11811"/>
      <c r="C11811"/>
      <c r="D11811"/>
      <c r="E11811"/>
      <c r="F11811"/>
      <c r="G11811"/>
      <c r="H11811"/>
      <c r="I11811"/>
      <c r="J11811"/>
      <c r="K11811"/>
    </row>
    <row r="11812" spans="1:11" ht="15">
      <c r="A11812"/>
      <c r="B11812"/>
      <c r="C11812"/>
      <c r="D11812"/>
      <c r="E11812"/>
      <c r="F11812"/>
      <c r="G11812"/>
      <c r="H11812"/>
      <c r="I11812"/>
      <c r="J11812"/>
      <c r="K11812"/>
    </row>
    <row r="11813" spans="1:11" ht="15">
      <c r="A11813"/>
      <c r="B11813"/>
      <c r="C11813"/>
      <c r="D11813"/>
      <c r="E11813"/>
      <c r="F11813"/>
      <c r="G11813"/>
      <c r="H11813"/>
      <c r="I11813"/>
      <c r="J11813"/>
      <c r="K11813"/>
    </row>
    <row r="11814" spans="1:11" ht="15">
      <c r="A11814"/>
      <c r="B11814"/>
      <c r="C11814"/>
      <c r="D11814"/>
      <c r="E11814"/>
      <c r="F11814"/>
      <c r="G11814"/>
      <c r="H11814"/>
      <c r="I11814"/>
      <c r="J11814"/>
      <c r="K11814"/>
    </row>
    <row r="11815" spans="1:11" ht="15">
      <c r="A11815"/>
      <c r="B11815"/>
      <c r="C11815"/>
      <c r="D11815"/>
      <c r="E11815"/>
      <c r="F11815"/>
      <c r="G11815"/>
      <c r="H11815"/>
      <c r="I11815"/>
      <c r="J11815"/>
      <c r="K11815"/>
    </row>
    <row r="11816" spans="1:11" ht="15">
      <c r="A11816"/>
      <c r="B11816"/>
      <c r="C11816"/>
      <c r="D11816"/>
      <c r="E11816"/>
      <c r="F11816"/>
      <c r="G11816"/>
      <c r="H11816"/>
      <c r="I11816"/>
      <c r="J11816"/>
      <c r="K11816"/>
    </row>
    <row r="11817" spans="1:11" ht="15">
      <c r="A11817"/>
      <c r="B11817"/>
      <c r="C11817"/>
      <c r="D11817"/>
      <c r="E11817"/>
      <c r="F11817"/>
      <c r="G11817"/>
      <c r="H11817"/>
      <c r="I11817"/>
      <c r="J11817"/>
      <c r="K11817"/>
    </row>
    <row r="11818" spans="1:11" ht="15">
      <c r="A11818"/>
      <c r="B11818"/>
      <c r="C11818"/>
      <c r="D11818"/>
      <c r="E11818"/>
      <c r="F11818"/>
      <c r="G11818"/>
      <c r="H11818"/>
      <c r="I11818"/>
      <c r="J11818"/>
      <c r="K11818"/>
    </row>
    <row r="11819" spans="1:11" ht="15">
      <c r="A11819"/>
      <c r="B11819"/>
      <c r="C11819"/>
      <c r="D11819"/>
      <c r="E11819"/>
      <c r="F11819"/>
      <c r="G11819"/>
      <c r="H11819"/>
      <c r="I11819"/>
      <c r="J11819"/>
      <c r="K11819"/>
    </row>
    <row r="11820" spans="1:11" ht="15">
      <c r="A11820"/>
      <c r="B11820"/>
      <c r="C11820"/>
      <c r="D11820"/>
      <c r="E11820"/>
      <c r="F11820"/>
      <c r="G11820"/>
      <c r="H11820"/>
      <c r="I11820"/>
      <c r="J11820"/>
      <c r="K11820"/>
    </row>
    <row r="11821" spans="1:11" ht="15">
      <c r="A11821"/>
      <c r="B11821"/>
      <c r="C11821"/>
      <c r="D11821"/>
      <c r="E11821"/>
      <c r="F11821"/>
      <c r="G11821"/>
      <c r="H11821"/>
      <c r="I11821"/>
      <c r="J11821"/>
      <c r="K11821"/>
    </row>
    <row r="11822" spans="1:11" ht="15">
      <c r="A11822"/>
      <c r="B11822"/>
      <c r="C11822"/>
      <c r="D11822"/>
      <c r="E11822"/>
      <c r="F11822"/>
      <c r="G11822"/>
      <c r="H11822"/>
      <c r="I11822"/>
      <c r="J11822"/>
      <c r="K11822"/>
    </row>
    <row r="11823" spans="1:11" ht="15">
      <c r="A11823"/>
      <c r="B11823"/>
      <c r="C11823"/>
      <c r="D11823"/>
      <c r="E11823"/>
      <c r="F11823"/>
      <c r="G11823"/>
      <c r="H11823"/>
      <c r="I11823"/>
      <c r="J11823"/>
      <c r="K11823"/>
    </row>
    <row r="11824" spans="1:11" ht="15">
      <c r="A11824"/>
      <c r="B11824"/>
      <c r="C11824"/>
      <c r="D11824"/>
      <c r="E11824"/>
      <c r="F11824"/>
      <c r="G11824"/>
      <c r="H11824"/>
      <c r="I11824"/>
      <c r="J11824"/>
      <c r="K11824"/>
    </row>
    <row r="11825" spans="1:11" ht="15">
      <c r="A11825"/>
      <c r="B11825"/>
      <c r="C11825"/>
      <c r="D11825"/>
      <c r="E11825"/>
      <c r="F11825"/>
      <c r="G11825"/>
      <c r="H11825"/>
      <c r="I11825"/>
      <c r="J11825"/>
      <c r="K11825"/>
    </row>
    <row r="11826" spans="1:11" ht="15">
      <c r="A11826"/>
      <c r="B11826"/>
      <c r="C11826"/>
      <c r="D11826"/>
      <c r="E11826"/>
      <c r="F11826"/>
      <c r="G11826"/>
      <c r="H11826"/>
      <c r="I11826"/>
      <c r="J11826"/>
      <c r="K11826"/>
    </row>
    <row r="11827" spans="1:11" ht="15">
      <c r="A11827"/>
      <c r="B11827"/>
      <c r="C11827"/>
      <c r="D11827"/>
      <c r="E11827"/>
      <c r="F11827"/>
      <c r="G11827"/>
      <c r="H11827"/>
      <c r="I11827"/>
      <c r="J11827"/>
      <c r="K11827"/>
    </row>
    <row r="11828" spans="1:11" ht="15">
      <c r="A11828"/>
      <c r="B11828"/>
      <c r="C11828"/>
      <c r="D11828"/>
      <c r="E11828"/>
      <c r="F11828"/>
      <c r="G11828"/>
      <c r="H11828"/>
      <c r="I11828"/>
      <c r="J11828"/>
      <c r="K11828"/>
    </row>
    <row r="11829" spans="1:11" ht="15">
      <c r="A11829"/>
      <c r="B11829"/>
      <c r="C11829"/>
      <c r="D11829"/>
      <c r="E11829"/>
      <c r="F11829"/>
      <c r="G11829"/>
      <c r="H11829"/>
      <c r="I11829"/>
      <c r="J11829"/>
      <c r="K11829"/>
    </row>
    <row r="11830" spans="1:11" ht="15">
      <c r="A11830"/>
      <c r="B11830"/>
      <c r="C11830"/>
      <c r="D11830"/>
      <c r="E11830"/>
      <c r="F11830"/>
      <c r="G11830"/>
      <c r="H11830"/>
      <c r="I11830"/>
      <c r="J11830"/>
      <c r="K11830"/>
    </row>
    <row r="11831" spans="1:11" ht="15">
      <c r="A11831"/>
      <c r="B11831"/>
      <c r="C11831"/>
      <c r="D11831"/>
      <c r="E11831"/>
      <c r="F11831"/>
      <c r="G11831"/>
      <c r="H11831"/>
      <c r="I11831"/>
      <c r="J11831"/>
      <c r="K11831"/>
    </row>
    <row r="11832" spans="1:11" ht="15">
      <c r="A11832"/>
      <c r="B11832"/>
      <c r="C11832"/>
      <c r="D11832"/>
      <c r="E11832"/>
      <c r="F11832"/>
      <c r="G11832"/>
      <c r="H11832"/>
      <c r="I11832"/>
      <c r="J11832"/>
      <c r="K11832"/>
    </row>
    <row r="11833" spans="1:11" ht="15">
      <c r="A11833"/>
      <c r="B11833"/>
      <c r="C11833"/>
      <c r="D11833"/>
      <c r="E11833"/>
      <c r="F11833"/>
      <c r="G11833"/>
      <c r="H11833"/>
      <c r="I11833"/>
      <c r="J11833"/>
      <c r="K11833"/>
    </row>
    <row r="11834" spans="1:11" ht="15">
      <c r="A11834"/>
      <c r="B11834"/>
      <c r="C11834"/>
      <c r="D11834"/>
      <c r="E11834"/>
      <c r="F11834"/>
      <c r="G11834"/>
      <c r="H11834"/>
      <c r="I11834"/>
      <c r="J11834"/>
      <c r="K11834"/>
    </row>
    <row r="11835" spans="1:11" ht="15">
      <c r="A11835"/>
      <c r="B11835"/>
      <c r="C11835"/>
      <c r="D11835"/>
      <c r="E11835"/>
      <c r="F11835"/>
      <c r="G11835"/>
      <c r="H11835"/>
      <c r="I11835"/>
      <c r="J11835"/>
      <c r="K11835"/>
    </row>
    <row r="11836" spans="1:11" ht="15">
      <c r="A11836"/>
      <c r="B11836"/>
      <c r="C11836"/>
      <c r="D11836"/>
      <c r="E11836"/>
      <c r="F11836"/>
      <c r="G11836"/>
      <c r="H11836"/>
      <c r="I11836"/>
      <c r="J11836"/>
      <c r="K11836"/>
    </row>
    <row r="11837" spans="1:11" ht="15">
      <c r="A11837"/>
      <c r="B11837"/>
      <c r="C11837"/>
      <c r="D11837"/>
      <c r="E11837"/>
      <c r="F11837"/>
      <c r="G11837"/>
      <c r="H11837"/>
      <c r="I11837"/>
      <c r="J11837"/>
      <c r="K11837"/>
    </row>
    <row r="11838" spans="1:11" ht="15">
      <c r="A11838"/>
      <c r="B11838"/>
      <c r="C11838"/>
      <c r="D11838"/>
      <c r="E11838"/>
      <c r="F11838"/>
      <c r="G11838"/>
      <c r="H11838"/>
      <c r="I11838"/>
      <c r="J11838"/>
      <c r="K11838"/>
    </row>
    <row r="11839" spans="1:11" ht="15">
      <c r="A11839"/>
      <c r="B11839"/>
      <c r="C11839"/>
      <c r="D11839"/>
      <c r="E11839"/>
      <c r="F11839"/>
      <c r="G11839"/>
      <c r="H11839"/>
      <c r="I11839"/>
      <c r="J11839"/>
      <c r="K11839"/>
    </row>
    <row r="11840" spans="1:11" ht="15">
      <c r="A11840"/>
      <c r="B11840"/>
      <c r="C11840"/>
      <c r="D11840"/>
      <c r="E11840"/>
      <c r="F11840"/>
      <c r="G11840"/>
      <c r="H11840"/>
      <c r="I11840"/>
      <c r="J11840"/>
      <c r="K11840"/>
    </row>
    <row r="11841" spans="1:11" ht="15">
      <c r="A11841"/>
      <c r="B11841"/>
      <c r="C11841"/>
      <c r="D11841"/>
      <c r="E11841"/>
      <c r="F11841"/>
      <c r="G11841"/>
      <c r="H11841"/>
      <c r="I11841"/>
      <c r="J11841"/>
      <c r="K11841"/>
    </row>
    <row r="11842" spans="1:11" ht="15">
      <c r="A11842"/>
      <c r="B11842"/>
      <c r="C11842"/>
      <c r="D11842"/>
      <c r="E11842"/>
      <c r="F11842"/>
      <c r="G11842"/>
      <c r="H11842"/>
      <c r="I11842"/>
      <c r="J11842"/>
      <c r="K11842"/>
    </row>
    <row r="11843" spans="1:11" ht="15">
      <c r="A11843"/>
      <c r="B11843"/>
      <c r="C11843"/>
      <c r="D11843"/>
      <c r="E11843"/>
      <c r="F11843"/>
      <c r="G11843"/>
      <c r="H11843"/>
      <c r="I11843"/>
      <c r="J11843"/>
      <c r="K11843"/>
    </row>
    <row r="11844" spans="1:11" ht="15">
      <c r="A11844"/>
      <c r="B11844"/>
      <c r="C11844"/>
      <c r="D11844"/>
      <c r="E11844"/>
      <c r="F11844"/>
      <c r="G11844"/>
      <c r="H11844"/>
      <c r="I11844"/>
      <c r="J11844"/>
      <c r="K11844"/>
    </row>
    <row r="11845" spans="1:11" ht="15">
      <c r="A11845"/>
      <c r="B11845"/>
      <c r="C11845"/>
      <c r="D11845"/>
      <c r="E11845"/>
      <c r="F11845"/>
      <c r="G11845"/>
      <c r="H11845"/>
      <c r="I11845"/>
      <c r="J11845"/>
      <c r="K11845"/>
    </row>
    <row r="11846" spans="1:11" ht="15">
      <c r="A11846"/>
      <c r="B11846"/>
      <c r="C11846"/>
      <c r="D11846"/>
      <c r="E11846"/>
      <c r="F11846"/>
      <c r="G11846"/>
      <c r="H11846"/>
      <c r="I11846"/>
      <c r="J11846"/>
      <c r="K11846"/>
    </row>
    <row r="11847" spans="1:11" ht="15">
      <c r="A11847"/>
      <c r="B11847"/>
      <c r="C11847"/>
      <c r="D11847"/>
      <c r="E11847"/>
      <c r="F11847"/>
      <c r="G11847"/>
      <c r="H11847"/>
      <c r="I11847"/>
      <c r="J11847"/>
      <c r="K11847"/>
    </row>
    <row r="11848" spans="1:11" ht="15">
      <c r="A11848"/>
      <c r="B11848"/>
      <c r="C11848"/>
      <c r="D11848"/>
      <c r="E11848"/>
      <c r="F11848"/>
      <c r="G11848"/>
      <c r="H11848"/>
      <c r="I11848"/>
      <c r="J11848"/>
      <c r="K11848"/>
    </row>
    <row r="11849" spans="1:11" ht="15">
      <c r="A11849"/>
      <c r="B11849"/>
      <c r="C11849"/>
      <c r="D11849"/>
      <c r="E11849"/>
      <c r="F11849"/>
      <c r="G11849"/>
      <c r="H11849"/>
      <c r="I11849"/>
      <c r="J11849"/>
      <c r="K11849"/>
    </row>
    <row r="11850" spans="1:11" ht="15">
      <c r="A11850"/>
      <c r="B11850"/>
      <c r="C11850"/>
      <c r="D11850"/>
      <c r="E11850"/>
      <c r="F11850"/>
      <c r="G11850"/>
      <c r="H11850"/>
      <c r="I11850"/>
      <c r="J11850"/>
      <c r="K11850"/>
    </row>
    <row r="11851" spans="1:11" ht="15">
      <c r="A11851"/>
      <c r="B11851"/>
      <c r="C11851"/>
      <c r="D11851"/>
      <c r="E11851"/>
      <c r="F11851"/>
      <c r="G11851"/>
      <c r="H11851"/>
      <c r="I11851"/>
      <c r="J11851"/>
      <c r="K11851"/>
    </row>
    <row r="11852" spans="1:11" ht="15">
      <c r="A11852"/>
      <c r="B11852"/>
      <c r="C11852"/>
      <c r="D11852"/>
      <c r="E11852"/>
      <c r="F11852"/>
      <c r="G11852"/>
      <c r="H11852"/>
      <c r="I11852"/>
      <c r="J11852"/>
      <c r="K11852"/>
    </row>
    <row r="11853" spans="1:11" ht="15">
      <c r="A11853"/>
      <c r="B11853"/>
      <c r="C11853"/>
      <c r="D11853"/>
      <c r="E11853"/>
      <c r="F11853"/>
      <c r="G11853"/>
      <c r="H11853"/>
      <c r="I11853"/>
      <c r="J11853"/>
      <c r="K11853"/>
    </row>
    <row r="11854" spans="1:11" ht="15">
      <c r="A11854"/>
      <c r="B11854"/>
      <c r="C11854"/>
      <c r="D11854"/>
      <c r="E11854"/>
      <c r="F11854"/>
      <c r="G11854"/>
      <c r="H11854"/>
      <c r="I11854"/>
      <c r="J11854"/>
      <c r="K11854"/>
    </row>
    <row r="11855" spans="1:11" ht="15">
      <c r="A11855"/>
      <c r="B11855"/>
      <c r="C11855"/>
      <c r="D11855"/>
      <c r="E11855"/>
      <c r="F11855"/>
      <c r="G11855"/>
      <c r="H11855"/>
      <c r="I11855"/>
      <c r="J11855"/>
      <c r="K11855"/>
    </row>
    <row r="11856" spans="1:11" ht="15">
      <c r="A11856"/>
      <c r="B11856"/>
      <c r="C11856"/>
      <c r="D11856"/>
      <c r="E11856"/>
      <c r="F11856"/>
      <c r="G11856"/>
      <c r="H11856"/>
      <c r="I11856"/>
      <c r="J11856"/>
      <c r="K11856"/>
    </row>
    <row r="11857" spans="1:11" ht="15">
      <c r="A11857"/>
      <c r="B11857"/>
      <c r="C11857"/>
      <c r="D11857"/>
      <c r="E11857"/>
      <c r="F11857"/>
      <c r="G11857"/>
      <c r="H11857"/>
      <c r="I11857"/>
      <c r="J11857"/>
      <c r="K11857"/>
    </row>
    <row r="11858" spans="1:11" ht="15">
      <c r="A11858"/>
      <c r="B11858"/>
      <c r="C11858"/>
      <c r="D11858"/>
      <c r="E11858"/>
      <c r="F11858"/>
      <c r="G11858"/>
      <c r="H11858"/>
      <c r="I11858"/>
      <c r="J11858"/>
      <c r="K11858"/>
    </row>
    <row r="11859" spans="1:11" ht="15">
      <c r="A11859"/>
      <c r="B11859"/>
      <c r="C11859"/>
      <c r="D11859"/>
      <c r="E11859"/>
      <c r="F11859"/>
      <c r="G11859"/>
      <c r="H11859"/>
      <c r="I11859"/>
      <c r="J11859"/>
      <c r="K11859"/>
    </row>
    <row r="11860" spans="1:11" ht="15">
      <c r="A11860"/>
      <c r="B11860"/>
      <c r="C11860"/>
      <c r="D11860"/>
      <c r="E11860"/>
      <c r="F11860"/>
      <c r="G11860"/>
      <c r="H11860"/>
      <c r="I11860"/>
      <c r="J11860"/>
      <c r="K11860"/>
    </row>
    <row r="11861" spans="1:11" ht="15">
      <c r="A11861"/>
      <c r="B11861"/>
      <c r="C11861"/>
      <c r="D11861"/>
      <c r="E11861"/>
      <c r="F11861"/>
      <c r="G11861"/>
      <c r="H11861"/>
      <c r="I11861"/>
      <c r="J11861"/>
      <c r="K11861"/>
    </row>
    <row r="11862" spans="1:11" ht="15">
      <c r="A11862"/>
      <c r="B11862"/>
      <c r="C11862"/>
      <c r="D11862"/>
      <c r="E11862"/>
      <c r="F11862"/>
      <c r="G11862"/>
      <c r="H11862"/>
      <c r="I11862"/>
      <c r="J11862"/>
      <c r="K11862"/>
    </row>
    <row r="11863" spans="1:11" ht="15">
      <c r="A11863"/>
      <c r="B11863"/>
      <c r="C11863"/>
      <c r="D11863"/>
      <c r="E11863"/>
      <c r="F11863"/>
      <c r="G11863"/>
      <c r="H11863"/>
      <c r="I11863"/>
      <c r="J11863"/>
      <c r="K11863"/>
    </row>
    <row r="11864" spans="1:11" ht="15">
      <c r="A11864"/>
      <c r="B11864"/>
      <c r="C11864"/>
      <c r="D11864"/>
      <c r="E11864"/>
      <c r="F11864"/>
      <c r="G11864"/>
      <c r="H11864"/>
      <c r="I11864"/>
      <c r="J11864"/>
      <c r="K11864"/>
    </row>
    <row r="11865" spans="1:11" ht="15">
      <c r="A11865"/>
      <c r="B11865"/>
      <c r="C11865"/>
      <c r="D11865"/>
      <c r="E11865"/>
      <c r="F11865"/>
      <c r="G11865"/>
      <c r="H11865"/>
      <c r="I11865"/>
      <c r="J11865"/>
      <c r="K11865"/>
    </row>
    <row r="11866" spans="1:11" ht="15">
      <c r="A11866"/>
      <c r="B11866"/>
      <c r="C11866"/>
      <c r="D11866"/>
      <c r="E11866"/>
      <c r="F11866"/>
      <c r="G11866"/>
      <c r="H11866"/>
      <c r="I11866"/>
      <c r="J11866"/>
      <c r="K11866"/>
    </row>
    <row r="11867" spans="1:11" ht="15">
      <c r="A11867"/>
      <c r="B11867"/>
      <c r="C11867"/>
      <c r="D11867"/>
      <c r="E11867"/>
      <c r="F11867"/>
      <c r="G11867"/>
      <c r="H11867"/>
      <c r="I11867"/>
      <c r="J11867"/>
      <c r="K11867"/>
    </row>
    <row r="11868" spans="1:11" ht="15">
      <c r="A11868"/>
      <c r="B11868"/>
      <c r="C11868"/>
      <c r="D11868"/>
      <c r="E11868"/>
      <c r="F11868"/>
      <c r="G11868"/>
      <c r="H11868"/>
      <c r="I11868"/>
      <c r="J11868"/>
      <c r="K11868"/>
    </row>
    <row r="11869" spans="1:11" ht="15">
      <c r="A11869"/>
      <c r="B11869"/>
      <c r="C11869"/>
      <c r="D11869"/>
      <c r="E11869"/>
      <c r="F11869"/>
      <c r="G11869"/>
      <c r="H11869"/>
      <c r="I11869"/>
      <c r="J11869"/>
      <c r="K11869"/>
    </row>
    <row r="11870" spans="1:11" ht="15">
      <c r="A11870"/>
      <c r="B11870"/>
      <c r="C11870"/>
      <c r="D11870"/>
      <c r="E11870"/>
      <c r="F11870"/>
      <c r="G11870"/>
      <c r="H11870"/>
      <c r="I11870"/>
      <c r="J11870"/>
      <c r="K11870"/>
    </row>
    <row r="11871" spans="1:11" ht="15">
      <c r="A11871"/>
      <c r="B11871"/>
      <c r="C11871"/>
      <c r="D11871"/>
      <c r="E11871"/>
      <c r="F11871"/>
      <c r="G11871"/>
      <c r="H11871"/>
      <c r="I11871"/>
      <c r="J11871"/>
      <c r="K11871"/>
    </row>
    <row r="11872" spans="1:11" ht="15">
      <c r="A11872"/>
      <c r="B11872"/>
      <c r="C11872"/>
      <c r="D11872"/>
      <c r="E11872"/>
      <c r="F11872"/>
      <c r="G11872"/>
      <c r="H11872"/>
      <c r="I11872"/>
      <c r="J11872"/>
      <c r="K11872"/>
    </row>
    <row r="11873" spans="1:11" ht="15">
      <c r="A11873"/>
      <c r="B11873"/>
      <c r="C11873"/>
      <c r="D11873"/>
      <c r="E11873"/>
      <c r="F11873"/>
      <c r="G11873"/>
      <c r="H11873"/>
      <c r="I11873"/>
      <c r="J11873"/>
      <c r="K11873"/>
    </row>
    <row r="11874" spans="1:11" ht="15">
      <c r="A11874"/>
      <c r="B11874"/>
      <c r="C11874"/>
      <c r="D11874"/>
      <c r="E11874"/>
      <c r="F11874"/>
      <c r="G11874"/>
      <c r="H11874"/>
      <c r="I11874"/>
      <c r="J11874"/>
      <c r="K11874"/>
    </row>
    <row r="11875" spans="1:11" ht="15">
      <c r="A11875"/>
      <c r="B11875"/>
      <c r="C11875"/>
      <c r="D11875"/>
      <c r="E11875"/>
      <c r="F11875"/>
      <c r="G11875"/>
      <c r="H11875"/>
      <c r="I11875"/>
      <c r="J11875"/>
      <c r="K11875"/>
    </row>
    <row r="11876" spans="1:11" ht="15">
      <c r="A11876"/>
      <c r="B11876"/>
      <c r="C11876"/>
      <c r="D11876"/>
      <c r="E11876"/>
      <c r="F11876"/>
      <c r="G11876"/>
      <c r="H11876"/>
      <c r="I11876"/>
      <c r="J11876"/>
      <c r="K11876"/>
    </row>
    <row r="11877" spans="1:11" ht="15">
      <c r="A11877"/>
      <c r="B11877"/>
      <c r="C11877"/>
      <c r="D11877"/>
      <c r="E11877"/>
      <c r="F11877"/>
      <c r="G11877"/>
      <c r="H11877"/>
      <c r="I11877"/>
      <c r="J11877"/>
      <c r="K11877"/>
    </row>
    <row r="11878" spans="1:11" ht="15">
      <c r="A11878"/>
      <c r="B11878"/>
      <c r="C11878"/>
      <c r="D11878"/>
      <c r="E11878"/>
      <c r="F11878"/>
      <c r="G11878"/>
      <c r="H11878"/>
      <c r="I11878"/>
      <c r="J11878"/>
      <c r="K11878"/>
    </row>
    <row r="11879" spans="1:11" ht="15">
      <c r="A11879"/>
      <c r="B11879"/>
      <c r="C11879"/>
      <c r="D11879"/>
      <c r="E11879"/>
      <c r="F11879"/>
      <c r="G11879"/>
      <c r="H11879"/>
      <c r="I11879"/>
      <c r="J11879"/>
      <c r="K11879"/>
    </row>
    <row r="11880" spans="1:11" ht="15">
      <c r="A11880"/>
      <c r="B11880"/>
      <c r="C11880"/>
      <c r="D11880"/>
      <c r="E11880"/>
      <c r="F11880"/>
      <c r="G11880"/>
      <c r="H11880"/>
      <c r="I11880"/>
      <c r="J11880"/>
      <c r="K11880"/>
    </row>
    <row r="11881" spans="1:11" ht="15">
      <c r="A11881"/>
      <c r="B11881"/>
      <c r="C11881"/>
      <c r="D11881"/>
      <c r="E11881"/>
      <c r="F11881"/>
      <c r="G11881"/>
      <c r="H11881"/>
      <c r="I11881"/>
      <c r="J11881"/>
      <c r="K11881"/>
    </row>
    <row r="11882" spans="1:11" ht="15">
      <c r="A11882"/>
      <c r="B11882"/>
      <c r="C11882"/>
      <c r="D11882"/>
      <c r="E11882"/>
      <c r="F11882"/>
      <c r="G11882"/>
      <c r="H11882"/>
      <c r="I11882"/>
      <c r="J11882"/>
      <c r="K11882"/>
    </row>
    <row r="11883" spans="1:11" ht="15">
      <c r="A11883"/>
      <c r="B11883"/>
      <c r="C11883"/>
      <c r="D11883"/>
      <c r="E11883"/>
      <c r="F11883"/>
      <c r="G11883"/>
      <c r="H11883"/>
      <c r="I11883"/>
      <c r="J11883"/>
      <c r="K11883"/>
    </row>
    <row r="11884" spans="1:11" ht="15">
      <c r="A11884"/>
      <c r="B11884"/>
      <c r="C11884"/>
      <c r="D11884"/>
      <c r="E11884"/>
      <c r="F11884"/>
      <c r="G11884"/>
      <c r="H11884"/>
      <c r="I11884"/>
      <c r="J11884"/>
      <c r="K11884"/>
    </row>
    <row r="11885" spans="1:11" ht="15">
      <c r="A11885"/>
      <c r="B11885"/>
      <c r="C11885"/>
      <c r="D11885"/>
      <c r="E11885"/>
      <c r="F11885"/>
      <c r="G11885"/>
      <c r="H11885"/>
      <c r="I11885"/>
      <c r="J11885"/>
      <c r="K11885"/>
    </row>
    <row r="11886" spans="1:11" ht="15">
      <c r="A11886"/>
      <c r="B11886"/>
      <c r="C11886"/>
      <c r="D11886"/>
      <c r="E11886"/>
      <c r="F11886"/>
      <c r="G11886"/>
      <c r="H11886"/>
      <c r="I11886"/>
      <c r="J11886"/>
      <c r="K11886"/>
    </row>
    <row r="11887" spans="1:11" ht="15">
      <c r="A11887"/>
      <c r="B11887"/>
      <c r="C11887"/>
      <c r="D11887"/>
      <c r="E11887"/>
      <c r="F11887"/>
      <c r="G11887"/>
      <c r="H11887"/>
      <c r="I11887"/>
      <c r="J11887"/>
      <c r="K11887"/>
    </row>
    <row r="11888" spans="1:11" ht="15">
      <c r="A11888"/>
      <c r="B11888"/>
      <c r="C11888"/>
      <c r="D11888"/>
      <c r="E11888"/>
      <c r="F11888"/>
      <c r="G11888"/>
      <c r="H11888"/>
      <c r="I11888"/>
      <c r="J11888"/>
      <c r="K11888"/>
    </row>
    <row r="11889" spans="1:11" ht="15">
      <c r="A11889"/>
      <c r="B11889"/>
      <c r="C11889"/>
      <c r="D11889"/>
      <c r="E11889"/>
      <c r="F11889"/>
      <c r="G11889"/>
      <c r="H11889"/>
      <c r="I11889"/>
      <c r="J11889"/>
      <c r="K11889"/>
    </row>
    <row r="11890" spans="1:11" ht="15">
      <c r="A11890"/>
      <c r="B11890"/>
      <c r="C11890"/>
      <c r="D11890"/>
      <c r="E11890"/>
      <c r="F11890"/>
      <c r="G11890"/>
      <c r="H11890"/>
      <c r="I11890"/>
      <c r="J11890"/>
      <c r="K11890"/>
    </row>
    <row r="11891" spans="1:11" ht="15">
      <c r="A11891"/>
      <c r="B11891"/>
      <c r="C11891"/>
      <c r="D11891"/>
      <c r="E11891"/>
      <c r="F11891"/>
      <c r="G11891"/>
      <c r="H11891"/>
      <c r="I11891"/>
      <c r="J11891"/>
      <c r="K11891"/>
    </row>
    <row r="11892" spans="1:11" ht="15">
      <c r="A11892"/>
      <c r="B11892"/>
      <c r="C11892"/>
      <c r="D11892"/>
      <c r="E11892"/>
      <c r="F11892"/>
      <c r="G11892"/>
      <c r="H11892"/>
      <c r="I11892"/>
      <c r="J11892"/>
      <c r="K11892"/>
    </row>
    <row r="11893" spans="1:11" ht="15">
      <c r="A11893"/>
      <c r="B11893"/>
      <c r="C11893"/>
      <c r="D11893"/>
      <c r="E11893"/>
      <c r="F11893"/>
      <c r="G11893"/>
      <c r="H11893"/>
      <c r="I11893"/>
      <c r="J11893"/>
      <c r="K11893"/>
    </row>
    <row r="11894" spans="1:11" ht="15">
      <c r="A11894"/>
      <c r="B11894"/>
      <c r="C11894"/>
      <c r="D11894"/>
      <c r="E11894"/>
      <c r="F11894"/>
      <c r="G11894"/>
      <c r="H11894"/>
      <c r="I11894"/>
      <c r="J11894"/>
      <c r="K11894"/>
    </row>
    <row r="11895" spans="1:11" ht="15">
      <c r="A11895"/>
      <c r="B11895"/>
      <c r="C11895"/>
      <c r="D11895"/>
      <c r="E11895"/>
      <c r="F11895"/>
      <c r="G11895"/>
      <c r="H11895"/>
      <c r="I11895"/>
      <c r="J11895"/>
      <c r="K11895"/>
    </row>
    <row r="11896" spans="1:11" ht="15">
      <c r="A11896"/>
      <c r="B11896"/>
      <c r="C11896"/>
      <c r="D11896"/>
      <c r="E11896"/>
      <c r="F11896"/>
      <c r="G11896"/>
      <c r="H11896"/>
      <c r="I11896"/>
      <c r="J11896"/>
      <c r="K11896"/>
    </row>
    <row r="11897" spans="1:11" ht="15">
      <c r="A11897"/>
      <c r="B11897"/>
      <c r="C11897"/>
      <c r="D11897"/>
      <c r="E11897"/>
      <c r="F11897"/>
      <c r="G11897"/>
      <c r="H11897"/>
      <c r="I11897"/>
      <c r="J11897"/>
      <c r="K11897"/>
    </row>
    <row r="11898" spans="1:11" ht="15">
      <c r="A11898"/>
      <c r="B11898"/>
      <c r="C11898"/>
      <c r="D11898"/>
      <c r="E11898"/>
      <c r="F11898"/>
      <c r="G11898"/>
      <c r="H11898"/>
      <c r="I11898"/>
      <c r="J11898"/>
      <c r="K11898"/>
    </row>
    <row r="11899" spans="1:11" ht="15">
      <c r="A11899"/>
      <c r="B11899"/>
      <c r="C11899"/>
      <c r="D11899"/>
      <c r="E11899"/>
      <c r="F11899"/>
      <c r="G11899"/>
      <c r="H11899"/>
      <c r="I11899"/>
      <c r="J11899"/>
      <c r="K11899"/>
    </row>
    <row r="11900" spans="1:11" ht="15">
      <c r="A11900"/>
      <c r="B11900"/>
      <c r="C11900"/>
      <c r="D11900"/>
      <c r="E11900"/>
      <c r="F11900"/>
      <c r="G11900"/>
      <c r="H11900"/>
      <c r="I11900"/>
      <c r="J11900"/>
      <c r="K11900"/>
    </row>
    <row r="11901" spans="1:11" ht="15">
      <c r="A11901"/>
      <c r="B11901"/>
      <c r="C11901"/>
      <c r="D11901"/>
      <c r="E11901"/>
      <c r="F11901"/>
      <c r="G11901"/>
      <c r="H11901"/>
      <c r="I11901"/>
      <c r="J11901"/>
      <c r="K11901"/>
    </row>
    <row r="11902" spans="1:11" ht="15">
      <c r="A11902"/>
      <c r="B11902"/>
      <c r="C11902"/>
      <c r="D11902"/>
      <c r="E11902"/>
      <c r="F11902"/>
      <c r="G11902"/>
      <c r="H11902"/>
      <c r="I11902"/>
      <c r="J11902"/>
      <c r="K11902"/>
    </row>
    <row r="11903" spans="1:11" ht="15">
      <c r="A11903"/>
      <c r="B11903"/>
      <c r="C11903"/>
      <c r="D11903"/>
      <c r="E11903"/>
      <c r="F11903"/>
      <c r="G11903"/>
      <c r="H11903"/>
      <c r="I11903"/>
      <c r="J11903"/>
      <c r="K11903"/>
    </row>
    <row r="11904" spans="1:11" ht="15">
      <c r="A11904"/>
      <c r="B11904"/>
      <c r="C11904"/>
      <c r="D11904"/>
      <c r="E11904"/>
      <c r="F11904"/>
      <c r="G11904"/>
      <c r="H11904"/>
      <c r="I11904"/>
      <c r="J11904"/>
      <c r="K11904"/>
    </row>
    <row r="11905" spans="1:11" ht="15">
      <c r="A11905"/>
      <c r="B11905"/>
      <c r="C11905"/>
      <c r="D11905"/>
      <c r="E11905"/>
      <c r="F11905"/>
      <c r="G11905"/>
      <c r="H11905"/>
      <c r="I11905"/>
      <c r="J11905"/>
      <c r="K11905"/>
    </row>
    <row r="11906" spans="1:11" ht="15">
      <c r="A11906"/>
      <c r="B11906"/>
      <c r="C11906"/>
      <c r="D11906"/>
      <c r="E11906"/>
      <c r="F11906"/>
      <c r="G11906"/>
      <c r="H11906"/>
      <c r="I11906"/>
      <c r="J11906"/>
      <c r="K11906"/>
    </row>
    <row r="11907" spans="1:11" ht="15">
      <c r="A11907"/>
      <c r="B11907"/>
      <c r="C11907"/>
      <c r="D11907"/>
      <c r="E11907"/>
      <c r="F11907"/>
      <c r="G11907"/>
      <c r="H11907"/>
      <c r="I11907"/>
      <c r="J11907"/>
      <c r="K11907"/>
    </row>
    <row r="11908" spans="1:11" ht="15">
      <c r="A11908"/>
      <c r="B11908"/>
      <c r="C11908"/>
      <c r="D11908"/>
      <c r="E11908"/>
      <c r="F11908"/>
      <c r="G11908"/>
      <c r="H11908"/>
      <c r="I11908"/>
      <c r="J11908"/>
      <c r="K11908"/>
    </row>
    <row r="11909" spans="1:11" ht="15">
      <c r="A11909"/>
      <c r="B11909"/>
      <c r="C11909"/>
      <c r="D11909"/>
      <c r="E11909"/>
      <c r="F11909"/>
      <c r="G11909"/>
      <c r="H11909"/>
      <c r="I11909"/>
      <c r="J11909"/>
      <c r="K11909"/>
    </row>
    <row r="11910" spans="1:11" ht="15">
      <c r="A11910"/>
      <c r="B11910"/>
      <c r="C11910"/>
      <c r="D11910"/>
      <c r="E11910"/>
      <c r="F11910"/>
      <c r="G11910"/>
      <c r="H11910"/>
      <c r="I11910"/>
      <c r="J11910"/>
      <c r="K11910"/>
    </row>
    <row r="11911" spans="1:11" ht="15">
      <c r="A11911"/>
      <c r="B11911"/>
      <c r="C11911"/>
      <c r="D11911"/>
      <c r="E11911"/>
      <c r="F11911"/>
      <c r="G11911"/>
      <c r="H11911"/>
      <c r="I11911"/>
      <c r="J11911"/>
      <c r="K11911"/>
    </row>
    <row r="11912" spans="1:11" ht="15">
      <c r="A11912"/>
      <c r="B11912"/>
      <c r="C11912"/>
      <c r="D11912"/>
      <c r="E11912"/>
      <c r="F11912"/>
      <c r="G11912"/>
      <c r="H11912"/>
      <c r="I11912"/>
      <c r="J11912"/>
      <c r="K11912"/>
    </row>
    <row r="11913" spans="1:11" ht="15">
      <c r="A11913"/>
      <c r="B11913"/>
      <c r="C11913"/>
      <c r="D11913"/>
      <c r="E11913"/>
      <c r="F11913"/>
      <c r="G11913"/>
      <c r="H11913"/>
      <c r="I11913"/>
      <c r="J11913"/>
      <c r="K11913"/>
    </row>
    <row r="11914" spans="1:11" ht="15">
      <c r="A11914"/>
      <c r="B11914"/>
      <c r="C11914"/>
      <c r="D11914"/>
      <c r="E11914"/>
      <c r="F11914"/>
      <c r="G11914"/>
      <c r="H11914"/>
      <c r="I11914"/>
      <c r="J11914"/>
      <c r="K11914"/>
    </row>
    <row r="11915" spans="1:11" ht="15">
      <c r="A11915"/>
      <c r="B11915"/>
      <c r="C11915"/>
      <c r="D11915"/>
      <c r="E11915"/>
      <c r="F11915"/>
      <c r="G11915"/>
      <c r="H11915"/>
      <c r="I11915"/>
      <c r="J11915"/>
      <c r="K11915"/>
    </row>
    <row r="11916" spans="1:11" ht="15">
      <c r="A11916"/>
      <c r="B11916"/>
      <c r="C11916"/>
      <c r="D11916"/>
      <c r="E11916"/>
      <c r="F11916"/>
      <c r="G11916"/>
      <c r="H11916"/>
      <c r="I11916"/>
      <c r="J11916"/>
      <c r="K11916"/>
    </row>
    <row r="11917" spans="1:11" ht="15">
      <c r="A11917"/>
      <c r="B11917"/>
      <c r="C11917"/>
      <c r="D11917"/>
      <c r="E11917"/>
      <c r="F11917"/>
      <c r="G11917"/>
      <c r="H11917"/>
      <c r="I11917"/>
      <c r="J11917"/>
      <c r="K11917"/>
    </row>
    <row r="11918" spans="1:11" ht="15">
      <c r="A11918"/>
      <c r="B11918"/>
      <c r="C11918"/>
      <c r="D11918"/>
      <c r="E11918"/>
      <c r="F11918"/>
      <c r="G11918"/>
      <c r="H11918"/>
      <c r="I11918"/>
      <c r="J11918"/>
      <c r="K11918"/>
    </row>
    <row r="11919" spans="1:11" ht="15">
      <c r="A11919"/>
      <c r="B11919"/>
      <c r="C11919"/>
      <c r="D11919"/>
      <c r="E11919"/>
      <c r="F11919"/>
      <c r="G11919"/>
      <c r="H11919"/>
      <c r="I11919"/>
      <c r="J11919"/>
      <c r="K11919"/>
    </row>
    <row r="11920" spans="1:11" ht="15">
      <c r="A11920"/>
      <c r="B11920"/>
      <c r="C11920"/>
      <c r="D11920"/>
      <c r="E11920"/>
      <c r="F11920"/>
      <c r="G11920"/>
      <c r="H11920"/>
      <c r="I11920"/>
      <c r="J11920"/>
      <c r="K11920"/>
    </row>
    <row r="11921" spans="1:11" ht="15">
      <c r="A11921"/>
      <c r="B11921"/>
      <c r="C11921"/>
      <c r="D11921"/>
      <c r="E11921"/>
      <c r="F11921"/>
      <c r="G11921"/>
      <c r="H11921"/>
      <c r="I11921"/>
      <c r="J11921"/>
      <c r="K11921"/>
    </row>
    <row r="11922" spans="1:11" ht="15">
      <c r="A11922"/>
      <c r="B11922"/>
      <c r="C11922"/>
      <c r="D11922"/>
      <c r="E11922"/>
      <c r="F11922"/>
      <c r="G11922"/>
      <c r="H11922"/>
      <c r="I11922"/>
      <c r="J11922"/>
      <c r="K11922"/>
    </row>
    <row r="11923" spans="1:11" ht="15">
      <c r="A11923"/>
      <c r="B11923"/>
      <c r="C11923"/>
      <c r="D11923"/>
      <c r="E11923"/>
      <c r="F11923"/>
      <c r="G11923"/>
      <c r="H11923"/>
      <c r="I11923"/>
      <c r="J11923"/>
      <c r="K11923"/>
    </row>
    <row r="11924" spans="1:11" ht="15">
      <c r="A11924"/>
      <c r="B11924"/>
      <c r="C11924"/>
      <c r="D11924"/>
      <c r="E11924"/>
      <c r="F11924"/>
      <c r="G11924"/>
      <c r="H11924"/>
      <c r="I11924"/>
      <c r="J11924"/>
      <c r="K11924"/>
    </row>
    <row r="11925" spans="1:11" ht="15">
      <c r="A11925"/>
      <c r="B11925"/>
      <c r="C11925"/>
      <c r="D11925"/>
      <c r="E11925"/>
      <c r="F11925"/>
      <c r="G11925"/>
      <c r="H11925"/>
      <c r="I11925"/>
      <c r="J11925"/>
      <c r="K11925"/>
    </row>
    <row r="11926" spans="1:11" ht="15">
      <c r="A11926"/>
      <c r="B11926"/>
      <c r="C11926"/>
      <c r="D11926"/>
      <c r="E11926"/>
      <c r="F11926"/>
      <c r="G11926"/>
      <c r="H11926"/>
      <c r="I11926"/>
      <c r="J11926"/>
      <c r="K11926"/>
    </row>
    <row r="11927" spans="1:11" ht="15">
      <c r="A11927"/>
      <c r="B11927"/>
      <c r="C11927"/>
      <c r="D11927"/>
      <c r="E11927"/>
      <c r="F11927"/>
      <c r="G11927"/>
      <c r="H11927"/>
      <c r="I11927"/>
      <c r="J11927"/>
      <c r="K11927"/>
    </row>
    <row r="11928" spans="1:11" ht="15">
      <c r="A11928"/>
      <c r="B11928"/>
      <c r="C11928"/>
      <c r="D11928"/>
      <c r="E11928"/>
      <c r="F11928"/>
      <c r="G11928"/>
      <c r="H11928"/>
      <c r="I11928"/>
      <c r="J11928"/>
      <c r="K11928"/>
    </row>
    <row r="11929" spans="1:11" ht="15">
      <c r="A11929"/>
      <c r="B11929"/>
      <c r="C11929"/>
      <c r="D11929"/>
      <c r="E11929"/>
      <c r="F11929"/>
      <c r="G11929"/>
      <c r="H11929"/>
      <c r="I11929"/>
      <c r="J11929"/>
      <c r="K11929"/>
    </row>
    <row r="11930" spans="1:11" ht="15">
      <c r="A11930"/>
      <c r="B11930"/>
      <c r="C11930"/>
      <c r="D11930"/>
      <c r="E11930"/>
      <c r="F11930"/>
      <c r="G11930"/>
      <c r="H11930"/>
      <c r="I11930"/>
      <c r="J11930"/>
      <c r="K11930"/>
    </row>
    <row r="11931" spans="1:11" ht="15">
      <c r="A11931"/>
      <c r="B11931"/>
      <c r="C11931"/>
      <c r="D11931"/>
      <c r="E11931"/>
      <c r="F11931"/>
      <c r="G11931"/>
      <c r="H11931"/>
      <c r="I11931"/>
      <c r="J11931"/>
      <c r="K11931"/>
    </row>
    <row r="11932" spans="1:11" ht="15">
      <c r="A11932"/>
      <c r="B11932"/>
      <c r="C11932"/>
      <c r="D11932"/>
      <c r="E11932"/>
      <c r="F11932"/>
      <c r="G11932"/>
      <c r="H11932"/>
      <c r="I11932"/>
      <c r="J11932"/>
      <c r="K11932"/>
    </row>
    <row r="11933" spans="1:11" ht="15">
      <c r="A11933"/>
      <c r="B11933"/>
      <c r="C11933"/>
      <c r="D11933"/>
      <c r="E11933"/>
      <c r="F11933"/>
      <c r="G11933"/>
      <c r="H11933"/>
      <c r="I11933"/>
      <c r="J11933"/>
      <c r="K11933"/>
    </row>
    <row r="11934" spans="1:11" ht="15">
      <c r="A11934"/>
      <c r="B11934"/>
      <c r="C11934"/>
      <c r="D11934"/>
      <c r="E11934"/>
      <c r="F11934"/>
      <c r="G11934"/>
      <c r="H11934"/>
      <c r="I11934"/>
      <c r="J11934"/>
      <c r="K11934"/>
    </row>
    <row r="11935" spans="1:11" ht="15">
      <c r="A11935"/>
      <c r="B11935"/>
      <c r="C11935"/>
      <c r="D11935"/>
      <c r="E11935"/>
      <c r="F11935"/>
      <c r="G11935"/>
      <c r="H11935"/>
      <c r="I11935"/>
      <c r="J11935"/>
      <c r="K11935"/>
    </row>
    <row r="11936" spans="1:11" ht="15">
      <c r="A11936"/>
      <c r="B11936"/>
      <c r="C11936"/>
      <c r="D11936"/>
      <c r="E11936"/>
      <c r="F11936"/>
      <c r="G11936"/>
      <c r="H11936"/>
      <c r="I11936"/>
      <c r="J11936"/>
      <c r="K11936"/>
    </row>
    <row r="11937" spans="1:11" ht="15">
      <c r="A11937"/>
      <c r="B11937"/>
      <c r="C11937"/>
      <c r="D11937"/>
      <c r="E11937"/>
      <c r="F11937"/>
      <c r="G11937"/>
      <c r="H11937"/>
      <c r="I11937"/>
      <c r="J11937"/>
      <c r="K11937"/>
    </row>
    <row r="11938" spans="1:11" ht="15">
      <c r="A11938"/>
      <c r="B11938"/>
      <c r="C11938"/>
      <c r="D11938"/>
      <c r="E11938"/>
      <c r="F11938"/>
      <c r="G11938"/>
      <c r="H11938"/>
      <c r="I11938"/>
      <c r="J11938"/>
      <c r="K11938"/>
    </row>
    <row r="11939" spans="1:11" ht="15">
      <c r="A11939"/>
      <c r="B11939"/>
      <c r="C11939"/>
      <c r="D11939"/>
      <c r="E11939"/>
      <c r="F11939"/>
      <c r="G11939"/>
      <c r="H11939"/>
      <c r="I11939"/>
      <c r="J11939"/>
      <c r="K11939"/>
    </row>
    <row r="11940" spans="1:11" ht="15">
      <c r="A11940"/>
      <c r="B11940"/>
      <c r="C11940"/>
      <c r="D11940"/>
      <c r="E11940"/>
      <c r="F11940"/>
      <c r="G11940"/>
      <c r="H11940"/>
      <c r="I11940"/>
      <c r="J11940"/>
      <c r="K11940"/>
    </row>
    <row r="11941" spans="1:11" ht="15">
      <c r="A11941"/>
      <c r="B11941"/>
      <c r="C11941"/>
      <c r="D11941"/>
      <c r="E11941"/>
      <c r="F11941"/>
      <c r="G11941"/>
      <c r="H11941"/>
      <c r="I11941"/>
      <c r="J11941"/>
      <c r="K11941"/>
    </row>
    <row r="11942" spans="1:11" ht="15">
      <c r="A11942"/>
      <c r="B11942"/>
      <c r="C11942"/>
      <c r="D11942"/>
      <c r="E11942"/>
      <c r="F11942"/>
      <c r="G11942"/>
      <c r="H11942"/>
      <c r="I11942"/>
      <c r="J11942"/>
      <c r="K11942"/>
    </row>
    <row r="11943" spans="1:11" ht="15">
      <c r="A11943"/>
      <c r="B11943"/>
      <c r="C11943"/>
      <c r="D11943"/>
      <c r="E11943"/>
      <c r="F11943"/>
      <c r="G11943"/>
      <c r="H11943"/>
      <c r="I11943"/>
      <c r="J11943"/>
      <c r="K11943"/>
    </row>
    <row r="11944" spans="1:11" ht="15">
      <c r="A11944"/>
      <c r="B11944"/>
      <c r="C11944"/>
      <c r="D11944"/>
      <c r="E11944"/>
      <c r="F11944"/>
      <c r="G11944"/>
      <c r="H11944"/>
      <c r="I11944"/>
      <c r="J11944"/>
      <c r="K11944"/>
    </row>
    <row r="11945" spans="1:11" ht="15">
      <c r="A11945"/>
      <c r="B11945"/>
      <c r="C11945"/>
      <c r="D11945"/>
      <c r="E11945"/>
      <c r="F11945"/>
      <c r="G11945"/>
      <c r="H11945"/>
      <c r="I11945"/>
      <c r="J11945"/>
      <c r="K11945"/>
    </row>
    <row r="11946" spans="1:11" ht="15">
      <c r="A11946"/>
      <c r="B11946"/>
      <c r="C11946"/>
      <c r="D11946"/>
      <c r="E11946"/>
      <c r="F11946"/>
      <c r="G11946"/>
      <c r="H11946"/>
      <c r="I11946"/>
      <c r="J11946"/>
      <c r="K11946"/>
    </row>
    <row r="11947" spans="1:11" ht="15">
      <c r="A11947"/>
      <c r="B11947"/>
      <c r="C11947"/>
      <c r="D11947"/>
      <c r="E11947"/>
      <c r="F11947"/>
      <c r="G11947"/>
      <c r="H11947"/>
      <c r="I11947"/>
      <c r="J11947"/>
      <c r="K11947"/>
    </row>
    <row r="11948" spans="1:11" ht="15">
      <c r="A11948"/>
      <c r="B11948"/>
      <c r="C11948"/>
      <c r="D11948"/>
      <c r="E11948"/>
      <c r="F11948"/>
      <c r="G11948"/>
      <c r="H11948"/>
      <c r="I11948"/>
      <c r="J11948"/>
      <c r="K11948"/>
    </row>
    <row r="11949" spans="1:11" ht="15">
      <c r="A11949"/>
      <c r="B11949"/>
      <c r="C11949"/>
      <c r="D11949"/>
      <c r="E11949"/>
      <c r="F11949"/>
      <c r="G11949"/>
      <c r="H11949"/>
      <c r="I11949"/>
      <c r="J11949"/>
      <c r="K11949"/>
    </row>
    <row r="11950" spans="1:11" ht="15">
      <c r="A11950"/>
      <c r="B11950"/>
      <c r="C11950"/>
      <c r="D11950"/>
      <c r="E11950"/>
      <c r="F11950"/>
      <c r="G11950"/>
      <c r="H11950"/>
      <c r="I11950"/>
      <c r="J11950"/>
      <c r="K11950"/>
    </row>
    <row r="11951" spans="1:11" ht="15">
      <c r="A11951"/>
      <c r="B11951"/>
      <c r="C11951"/>
      <c r="D11951"/>
      <c r="E11951"/>
      <c r="F11951"/>
      <c r="G11951"/>
      <c r="H11951"/>
      <c r="I11951"/>
      <c r="J11951"/>
      <c r="K11951"/>
    </row>
    <row r="11952" spans="1:11" ht="15">
      <c r="A11952"/>
      <c r="B11952"/>
      <c r="C11952"/>
      <c r="D11952"/>
      <c r="E11952"/>
      <c r="F11952"/>
      <c r="G11952"/>
      <c r="H11952"/>
      <c r="I11952"/>
      <c r="J11952"/>
      <c r="K11952"/>
    </row>
    <row r="11953" spans="1:11" ht="15">
      <c r="A11953"/>
      <c r="B11953"/>
      <c r="C11953"/>
      <c r="D11953"/>
      <c r="E11953"/>
      <c r="F11953"/>
      <c r="G11953"/>
      <c r="H11953"/>
      <c r="I11953"/>
      <c r="J11953"/>
      <c r="K11953"/>
    </row>
    <row r="11954" spans="1:11" ht="15">
      <c r="A11954"/>
      <c r="B11954"/>
      <c r="C11954"/>
      <c r="D11954"/>
      <c r="E11954"/>
      <c r="F11954"/>
      <c r="G11954"/>
      <c r="H11954"/>
      <c r="I11954"/>
      <c r="J11954"/>
      <c r="K11954"/>
    </row>
    <row r="11955" spans="1:11" ht="15">
      <c r="A11955"/>
      <c r="B11955"/>
      <c r="C11955"/>
      <c r="D11955"/>
      <c r="E11955"/>
      <c r="F11955"/>
      <c r="G11955"/>
      <c r="H11955"/>
      <c r="I11955"/>
      <c r="J11955"/>
      <c r="K11955"/>
    </row>
    <row r="11956" spans="1:11" ht="15">
      <c r="A11956"/>
      <c r="B11956"/>
      <c r="C11956"/>
      <c r="D11956"/>
      <c r="E11956"/>
      <c r="F11956"/>
      <c r="G11956"/>
      <c r="H11956"/>
      <c r="I11956"/>
      <c r="J11956"/>
      <c r="K11956"/>
    </row>
    <row r="11957" spans="1:11" ht="15">
      <c r="A11957"/>
      <c r="B11957"/>
      <c r="C11957"/>
      <c r="D11957"/>
      <c r="E11957"/>
      <c r="F11957"/>
      <c r="G11957"/>
      <c r="H11957"/>
      <c r="I11957"/>
      <c r="J11957"/>
      <c r="K11957"/>
    </row>
    <row r="11958" spans="1:11" ht="15">
      <c r="A11958"/>
      <c r="B11958"/>
      <c r="C11958"/>
      <c r="D11958"/>
      <c r="E11958"/>
      <c r="F11958"/>
      <c r="G11958"/>
      <c r="H11958"/>
      <c r="I11958"/>
      <c r="J11958"/>
      <c r="K11958"/>
    </row>
    <row r="11959" spans="1:11" ht="15">
      <c r="A11959"/>
      <c r="B11959"/>
      <c r="C11959"/>
      <c r="D11959"/>
      <c r="E11959"/>
      <c r="F11959"/>
      <c r="G11959"/>
      <c r="H11959"/>
      <c r="I11959"/>
      <c r="J11959"/>
      <c r="K11959"/>
    </row>
    <row r="11960" spans="1:11" ht="15">
      <c r="A11960"/>
      <c r="B11960"/>
      <c r="C11960"/>
      <c r="D11960"/>
      <c r="E11960"/>
      <c r="F11960"/>
      <c r="G11960"/>
      <c r="H11960"/>
      <c r="I11960"/>
      <c r="J11960"/>
      <c r="K11960"/>
    </row>
    <row r="11961" spans="1:11" ht="15">
      <c r="A11961"/>
      <c r="B11961"/>
      <c r="C11961"/>
      <c r="D11961"/>
      <c r="E11961"/>
      <c r="F11961"/>
      <c r="G11961"/>
      <c r="H11961"/>
      <c r="I11961"/>
      <c r="J11961"/>
      <c r="K11961"/>
    </row>
    <row r="11962" spans="1:11" ht="15">
      <c r="A11962"/>
      <c r="B11962"/>
      <c r="C11962"/>
      <c r="D11962"/>
      <c r="E11962"/>
      <c r="F11962"/>
      <c r="G11962"/>
      <c r="H11962"/>
      <c r="I11962"/>
      <c r="J11962"/>
      <c r="K11962"/>
    </row>
    <row r="11963" spans="1:11" ht="15">
      <c r="A11963"/>
      <c r="B11963"/>
      <c r="C11963"/>
      <c r="D11963"/>
      <c r="E11963"/>
      <c r="F11963"/>
      <c r="G11963"/>
      <c r="H11963"/>
      <c r="I11963"/>
      <c r="J11963"/>
      <c r="K11963"/>
    </row>
    <row r="11964" spans="1:11" ht="15">
      <c r="A11964"/>
      <c r="B11964"/>
      <c r="C11964"/>
      <c r="D11964"/>
      <c r="E11964"/>
      <c r="F11964"/>
      <c r="G11964"/>
      <c r="H11964"/>
      <c r="I11964"/>
      <c r="J11964"/>
      <c r="K11964"/>
    </row>
    <row r="11965" spans="1:11" ht="15">
      <c r="A11965"/>
      <c r="B11965"/>
      <c r="C11965"/>
      <c r="D11965"/>
      <c r="E11965"/>
      <c r="F11965"/>
      <c r="G11965"/>
      <c r="H11965"/>
      <c r="I11965"/>
      <c r="J11965"/>
      <c r="K11965"/>
    </row>
    <row r="11966" spans="1:11" ht="15">
      <c r="A11966"/>
      <c r="B11966"/>
      <c r="C11966"/>
      <c r="D11966"/>
      <c r="E11966"/>
      <c r="F11966"/>
      <c r="G11966"/>
      <c r="H11966"/>
      <c r="I11966"/>
      <c r="J11966"/>
      <c r="K11966"/>
    </row>
    <row r="11967" spans="1:11" ht="15">
      <c r="A11967"/>
      <c r="B11967"/>
      <c r="C11967"/>
      <c r="D11967"/>
      <c r="E11967"/>
      <c r="F11967"/>
      <c r="G11967"/>
      <c r="H11967"/>
      <c r="I11967"/>
      <c r="J11967"/>
      <c r="K11967"/>
    </row>
    <row r="11968" spans="1:11" ht="15">
      <c r="A11968"/>
      <c r="B11968"/>
      <c r="C11968"/>
      <c r="D11968"/>
      <c r="E11968"/>
      <c r="F11968"/>
      <c r="G11968"/>
      <c r="H11968"/>
      <c r="I11968"/>
      <c r="J11968"/>
      <c r="K11968"/>
    </row>
    <row r="11969" spans="1:11" ht="15">
      <c r="A11969"/>
      <c r="B11969"/>
      <c r="C11969"/>
      <c r="D11969"/>
      <c r="E11969"/>
      <c r="F11969"/>
      <c r="G11969"/>
      <c r="H11969"/>
      <c r="I11969"/>
      <c r="J11969"/>
      <c r="K11969"/>
    </row>
    <row r="11970" spans="1:11" ht="15">
      <c r="A11970"/>
      <c r="B11970"/>
      <c r="C11970"/>
      <c r="D11970"/>
      <c r="E11970"/>
      <c r="F11970"/>
      <c r="G11970"/>
      <c r="H11970"/>
      <c r="I11970"/>
      <c r="J11970"/>
      <c r="K11970"/>
    </row>
    <row r="11971" spans="1:11" ht="15">
      <c r="A11971"/>
      <c r="B11971"/>
      <c r="C11971"/>
      <c r="D11971"/>
      <c r="E11971"/>
      <c r="F11971"/>
      <c r="G11971"/>
      <c r="H11971"/>
      <c r="I11971"/>
      <c r="J11971"/>
      <c r="K11971"/>
    </row>
    <row r="11972" spans="1:11" ht="15">
      <c r="A11972"/>
      <c r="B11972"/>
      <c r="C11972"/>
      <c r="D11972"/>
      <c r="E11972"/>
      <c r="F11972"/>
      <c r="G11972"/>
      <c r="H11972"/>
      <c r="I11972"/>
      <c r="J11972"/>
      <c r="K11972"/>
    </row>
    <row r="11973" spans="1:11" ht="15">
      <c r="A11973"/>
      <c r="B11973"/>
      <c r="C11973"/>
      <c r="D11973"/>
      <c r="E11973"/>
      <c r="F11973"/>
      <c r="G11973"/>
      <c r="H11973"/>
      <c r="I11973"/>
      <c r="J11973"/>
      <c r="K11973"/>
    </row>
    <row r="11974" spans="1:11" ht="15">
      <c r="A11974"/>
      <c r="B11974"/>
      <c r="C11974"/>
      <c r="D11974"/>
      <c r="E11974"/>
      <c r="F11974"/>
      <c r="G11974"/>
      <c r="H11974"/>
      <c r="I11974"/>
      <c r="J11974"/>
      <c r="K11974"/>
    </row>
    <row r="11975" spans="1:11" ht="15">
      <c r="A11975"/>
      <c r="B11975"/>
      <c r="C11975"/>
      <c r="D11975"/>
      <c r="E11975"/>
      <c r="F11975"/>
      <c r="G11975"/>
      <c r="H11975"/>
      <c r="I11975"/>
      <c r="J11975"/>
      <c r="K11975"/>
    </row>
    <row r="11976" spans="1:11" ht="15">
      <c r="A11976"/>
      <c r="B11976"/>
      <c r="C11976"/>
      <c r="D11976"/>
      <c r="E11976"/>
      <c r="F11976"/>
      <c r="G11976"/>
      <c r="H11976"/>
      <c r="I11976"/>
      <c r="J11976"/>
      <c r="K11976"/>
    </row>
    <row r="11977" spans="1:11" ht="15">
      <c r="A11977"/>
      <c r="B11977"/>
      <c r="C11977"/>
      <c r="D11977"/>
      <c r="E11977"/>
      <c r="F11977"/>
      <c r="G11977"/>
      <c r="H11977"/>
      <c r="I11977"/>
      <c r="J11977"/>
      <c r="K11977"/>
    </row>
    <row r="11978" spans="1:11" ht="15">
      <c r="A11978"/>
      <c r="B11978"/>
      <c r="C11978"/>
      <c r="D11978"/>
      <c r="E11978"/>
      <c r="F11978"/>
      <c r="G11978"/>
      <c r="H11978"/>
      <c r="I11978"/>
      <c r="J11978"/>
      <c r="K11978"/>
    </row>
    <row r="11979" spans="1:11" ht="15">
      <c r="A11979"/>
      <c r="B11979"/>
      <c r="C11979"/>
      <c r="D11979"/>
      <c r="E11979"/>
      <c r="F11979"/>
      <c r="G11979"/>
      <c r="H11979"/>
      <c r="I11979"/>
      <c r="J11979"/>
      <c r="K11979"/>
    </row>
    <row r="11980" spans="1:11" ht="15">
      <c r="A11980"/>
      <c r="B11980"/>
      <c r="C11980"/>
      <c r="D11980"/>
      <c r="E11980"/>
      <c r="F11980"/>
      <c r="G11980"/>
      <c r="H11980"/>
      <c r="I11980"/>
      <c r="J11980"/>
      <c r="K11980"/>
    </row>
    <row r="11981" spans="1:11" ht="15">
      <c r="A11981"/>
      <c r="B11981"/>
      <c r="C11981"/>
      <c r="D11981"/>
      <c r="E11981"/>
      <c r="F11981"/>
      <c r="G11981"/>
      <c r="H11981"/>
      <c r="I11981"/>
      <c r="J11981"/>
      <c r="K11981"/>
    </row>
    <row r="11982" spans="1:11" ht="15">
      <c r="A11982"/>
      <c r="B11982"/>
      <c r="C11982"/>
      <c r="D11982"/>
      <c r="E11982"/>
      <c r="F11982"/>
      <c r="G11982"/>
      <c r="H11982"/>
      <c r="I11982"/>
      <c r="J11982"/>
      <c r="K11982"/>
    </row>
    <row r="11983" spans="1:11" ht="15">
      <c r="A11983"/>
      <c r="B11983"/>
      <c r="C11983"/>
      <c r="D11983"/>
      <c r="E11983"/>
      <c r="F11983"/>
      <c r="G11983"/>
      <c r="H11983"/>
      <c r="I11983"/>
      <c r="J11983"/>
      <c r="K11983"/>
    </row>
    <row r="11984" spans="1:11" ht="15">
      <c r="A11984"/>
      <c r="B11984"/>
      <c r="C11984"/>
      <c r="D11984"/>
      <c r="E11984"/>
      <c r="F11984"/>
      <c r="G11984"/>
      <c r="H11984"/>
      <c r="I11984"/>
      <c r="J11984"/>
      <c r="K11984"/>
    </row>
    <row r="11985" spans="1:11" ht="15">
      <c r="A11985"/>
      <c r="B11985"/>
      <c r="C11985"/>
      <c r="D11985"/>
      <c r="E11985"/>
      <c r="F11985"/>
      <c r="G11985"/>
      <c r="H11985"/>
      <c r="I11985"/>
      <c r="J11985"/>
      <c r="K11985"/>
    </row>
    <row r="11986" spans="1:11" ht="15">
      <c r="A11986"/>
      <c r="B11986"/>
      <c r="C11986"/>
      <c r="D11986"/>
      <c r="E11986"/>
      <c r="F11986"/>
      <c r="G11986"/>
      <c r="H11986"/>
      <c r="I11986"/>
      <c r="J11986"/>
      <c r="K11986"/>
    </row>
    <row r="11987" spans="1:11" ht="15">
      <c r="A11987"/>
      <c r="B11987"/>
      <c r="C11987"/>
      <c r="D11987"/>
      <c r="E11987"/>
      <c r="F11987"/>
      <c r="G11987"/>
      <c r="H11987"/>
      <c r="I11987"/>
      <c r="J11987"/>
      <c r="K11987"/>
    </row>
    <row r="11988" spans="1:11" ht="15">
      <c r="A11988"/>
      <c r="B11988"/>
      <c r="C11988"/>
      <c r="D11988"/>
      <c r="E11988"/>
      <c r="F11988"/>
      <c r="G11988"/>
      <c r="H11988"/>
      <c r="I11988"/>
      <c r="J11988"/>
      <c r="K11988"/>
    </row>
    <row r="11989" spans="1:11" ht="15">
      <c r="A11989"/>
      <c r="B11989"/>
      <c r="C11989"/>
      <c r="D11989"/>
      <c r="E11989"/>
      <c r="F11989"/>
      <c r="G11989"/>
      <c r="H11989"/>
      <c r="I11989"/>
      <c r="J11989"/>
      <c r="K11989"/>
    </row>
    <row r="11990" spans="1:11" ht="15">
      <c r="A11990"/>
      <c r="B11990"/>
      <c r="C11990"/>
      <c r="D11990"/>
      <c r="E11990"/>
      <c r="F11990"/>
      <c r="G11990"/>
      <c r="H11990"/>
      <c r="I11990"/>
      <c r="J11990"/>
      <c r="K11990"/>
    </row>
    <row r="11991" spans="1:11" ht="15">
      <c r="A11991"/>
      <c r="B11991"/>
      <c r="C11991"/>
      <c r="D11991"/>
      <c r="E11991"/>
      <c r="F11991"/>
      <c r="G11991"/>
      <c r="H11991"/>
      <c r="I11991"/>
      <c r="J11991"/>
      <c r="K11991"/>
    </row>
    <row r="11992" spans="1:11" ht="15">
      <c r="A11992"/>
      <c r="B11992"/>
      <c r="C11992"/>
      <c r="D11992"/>
      <c r="E11992"/>
      <c r="F11992"/>
      <c r="G11992"/>
      <c r="H11992"/>
      <c r="I11992"/>
      <c r="J11992"/>
      <c r="K11992"/>
    </row>
    <row r="11993" spans="1:11" ht="15">
      <c r="A11993"/>
      <c r="B11993"/>
      <c r="C11993"/>
      <c r="D11993"/>
      <c r="E11993"/>
      <c r="F11993"/>
      <c r="G11993"/>
      <c r="H11993"/>
      <c r="I11993"/>
      <c r="J11993"/>
      <c r="K11993"/>
    </row>
    <row r="11994" spans="1:11" ht="15">
      <c r="A11994"/>
      <c r="B11994"/>
      <c r="C11994"/>
      <c r="D11994"/>
      <c r="E11994"/>
      <c r="F11994"/>
      <c r="G11994"/>
      <c r="H11994"/>
      <c r="I11994"/>
      <c r="J11994"/>
      <c r="K11994"/>
    </row>
    <row r="11995" spans="1:11" ht="15">
      <c r="A11995"/>
      <c r="B11995"/>
      <c r="C11995"/>
      <c r="D11995"/>
      <c r="E11995"/>
      <c r="F11995"/>
      <c r="G11995"/>
      <c r="H11995"/>
      <c r="I11995"/>
      <c r="J11995"/>
      <c r="K11995"/>
    </row>
    <row r="11996" spans="1:11" ht="15">
      <c r="A11996"/>
      <c r="B11996"/>
      <c r="C11996"/>
      <c r="D11996"/>
      <c r="E11996"/>
      <c r="F11996"/>
      <c r="G11996"/>
      <c r="H11996"/>
      <c r="I11996"/>
      <c r="J11996"/>
      <c r="K11996"/>
    </row>
    <row r="11997" spans="1:11" ht="15">
      <c r="A11997"/>
      <c r="B11997"/>
      <c r="C11997"/>
      <c r="D11997"/>
      <c r="E11997"/>
      <c r="F11997"/>
      <c r="G11997"/>
      <c r="H11997"/>
      <c r="I11997"/>
      <c r="J11997"/>
      <c r="K11997"/>
    </row>
    <row r="11998" spans="1:11" ht="15">
      <c r="A11998"/>
      <c r="B11998"/>
      <c r="C11998"/>
      <c r="D11998"/>
      <c r="E11998"/>
      <c r="F11998"/>
      <c r="G11998"/>
      <c r="H11998"/>
      <c r="I11998"/>
      <c r="J11998"/>
      <c r="K11998"/>
    </row>
    <row r="11999" spans="1:11" ht="15">
      <c r="A11999"/>
      <c r="B11999"/>
      <c r="C11999"/>
      <c r="D11999"/>
      <c r="E11999"/>
      <c r="F11999"/>
      <c r="G11999"/>
      <c r="H11999"/>
      <c r="I11999"/>
      <c r="J11999"/>
      <c r="K11999"/>
    </row>
    <row r="12000" spans="1:11" ht="15">
      <c r="A12000"/>
      <c r="B12000"/>
      <c r="C12000"/>
      <c r="D12000"/>
      <c r="E12000"/>
      <c r="F12000"/>
      <c r="G12000"/>
      <c r="H12000"/>
      <c r="I12000"/>
      <c r="J12000"/>
      <c r="K12000"/>
    </row>
    <row r="12001" spans="1:11" ht="15">
      <c r="A12001"/>
      <c r="B12001"/>
      <c r="C12001"/>
      <c r="D12001"/>
      <c r="E12001"/>
      <c r="F12001"/>
      <c r="G12001"/>
      <c r="H12001"/>
      <c r="I12001"/>
      <c r="J12001"/>
      <c r="K12001"/>
    </row>
    <row r="12002" spans="1:11" ht="15">
      <c r="A12002"/>
      <c r="B12002"/>
      <c r="C12002"/>
      <c r="D12002"/>
      <c r="E12002"/>
      <c r="F12002"/>
      <c r="G12002"/>
      <c r="H12002"/>
      <c r="I12002"/>
      <c r="J12002"/>
      <c r="K12002"/>
    </row>
    <row r="12003" spans="1:11" ht="15">
      <c r="A12003"/>
      <c r="B12003"/>
      <c r="C12003"/>
      <c r="D12003"/>
      <c r="E12003"/>
      <c r="F12003"/>
      <c r="G12003"/>
      <c r="H12003"/>
      <c r="I12003"/>
      <c r="J12003"/>
      <c r="K12003"/>
    </row>
    <row r="12004" spans="1:11" ht="15">
      <c r="A12004"/>
      <c r="B12004"/>
      <c r="C12004"/>
      <c r="D12004"/>
      <c r="E12004"/>
      <c r="F12004"/>
      <c r="G12004"/>
      <c r="H12004"/>
      <c r="I12004"/>
      <c r="J12004"/>
      <c r="K12004"/>
    </row>
    <row r="12005" spans="1:11" ht="15">
      <c r="A12005"/>
      <c r="B12005"/>
      <c r="C12005"/>
      <c r="D12005"/>
      <c r="E12005"/>
      <c r="F12005"/>
      <c r="G12005"/>
      <c r="H12005"/>
      <c r="I12005"/>
      <c r="J12005"/>
      <c r="K12005"/>
    </row>
    <row r="12006" spans="1:11" ht="15">
      <c r="A12006"/>
      <c r="B12006"/>
      <c r="C12006"/>
      <c r="D12006"/>
      <c r="E12006"/>
      <c r="F12006"/>
      <c r="G12006"/>
      <c r="H12006"/>
      <c r="I12006"/>
      <c r="J12006"/>
      <c r="K12006"/>
    </row>
    <row r="12007" spans="1:11" ht="15">
      <c r="A12007"/>
      <c r="B12007"/>
      <c r="C12007"/>
      <c r="D12007"/>
      <c r="E12007"/>
      <c r="F12007"/>
      <c r="G12007"/>
      <c r="H12007"/>
      <c r="I12007"/>
      <c r="J12007"/>
      <c r="K12007"/>
    </row>
    <row r="12008" spans="1:11" ht="15">
      <c r="A12008"/>
      <c r="B12008"/>
      <c r="C12008"/>
      <c r="D12008"/>
      <c r="E12008"/>
      <c r="F12008"/>
      <c r="G12008"/>
      <c r="H12008"/>
      <c r="I12008"/>
      <c r="J12008"/>
      <c r="K12008"/>
    </row>
    <row r="12009" spans="1:11" ht="15">
      <c r="A12009"/>
      <c r="B12009"/>
      <c r="C12009"/>
      <c r="D12009"/>
      <c r="E12009"/>
      <c r="F12009"/>
      <c r="G12009"/>
      <c r="H12009"/>
      <c r="I12009"/>
      <c r="J12009"/>
      <c r="K12009"/>
    </row>
    <row r="12010" spans="1:11" ht="15">
      <c r="A12010"/>
      <c r="B12010"/>
      <c r="C12010"/>
      <c r="D12010"/>
      <c r="E12010"/>
      <c r="F12010"/>
      <c r="G12010"/>
      <c r="H12010"/>
      <c r="I12010"/>
      <c r="J12010"/>
      <c r="K12010"/>
    </row>
    <row r="12011" spans="1:11" ht="15">
      <c r="A12011"/>
      <c r="B12011"/>
      <c r="C12011"/>
      <c r="D12011"/>
      <c r="E12011"/>
      <c r="F12011"/>
      <c r="G12011"/>
      <c r="H12011"/>
      <c r="I12011"/>
      <c r="J12011"/>
      <c r="K12011"/>
    </row>
    <row r="12012" spans="1:11" ht="15">
      <c r="A12012"/>
      <c r="B12012"/>
      <c r="C12012"/>
      <c r="D12012"/>
      <c r="E12012"/>
      <c r="F12012"/>
      <c r="G12012"/>
      <c r="H12012"/>
      <c r="I12012"/>
      <c r="J12012"/>
      <c r="K12012"/>
    </row>
    <row r="12013" spans="1:11" ht="15">
      <c r="A12013"/>
      <c r="B12013"/>
      <c r="C12013"/>
      <c r="D12013"/>
      <c r="E12013"/>
      <c r="F12013"/>
      <c r="G12013"/>
      <c r="H12013"/>
      <c r="I12013"/>
      <c r="J12013"/>
      <c r="K12013"/>
    </row>
    <row r="12014" spans="1:11" ht="15">
      <c r="A12014"/>
      <c r="B12014"/>
      <c r="C12014"/>
      <c r="D12014"/>
      <c r="E12014"/>
      <c r="F12014"/>
      <c r="G12014"/>
      <c r="H12014"/>
      <c r="I12014"/>
      <c r="J12014"/>
      <c r="K12014"/>
    </row>
    <row r="12015" spans="1:11" ht="15">
      <c r="A12015"/>
      <c r="B12015"/>
      <c r="C12015"/>
      <c r="D12015"/>
      <c r="E12015"/>
      <c r="F12015"/>
      <c r="G12015"/>
      <c r="H12015"/>
      <c r="I12015"/>
      <c r="J12015"/>
      <c r="K12015"/>
    </row>
    <row r="12016" spans="1:11" ht="15">
      <c r="A12016"/>
      <c r="B12016"/>
      <c r="C12016"/>
      <c r="D12016"/>
      <c r="E12016"/>
      <c r="F12016"/>
      <c r="G12016"/>
      <c r="H12016"/>
      <c r="I12016"/>
      <c r="J12016"/>
      <c r="K12016"/>
    </row>
    <row r="12017" spans="1:11" ht="15">
      <c r="A12017"/>
      <c r="B12017"/>
      <c r="C12017"/>
      <c r="D12017"/>
      <c r="E12017"/>
      <c r="F12017"/>
      <c r="G12017"/>
      <c r="H12017"/>
      <c r="I12017"/>
      <c r="J12017"/>
      <c r="K12017"/>
    </row>
    <row r="12018" spans="1:11" ht="15">
      <c r="A12018"/>
      <c r="B12018"/>
      <c r="C12018"/>
      <c r="D12018"/>
      <c r="E12018"/>
      <c r="F12018"/>
      <c r="G12018"/>
      <c r="H12018"/>
      <c r="I12018"/>
      <c r="J12018"/>
      <c r="K12018"/>
    </row>
    <row r="12019" spans="1:11" ht="15">
      <c r="A12019"/>
      <c r="B12019"/>
      <c r="C12019"/>
      <c r="D12019"/>
      <c r="E12019"/>
      <c r="F12019"/>
      <c r="G12019"/>
      <c r="H12019"/>
      <c r="I12019"/>
      <c r="J12019"/>
      <c r="K12019"/>
    </row>
    <row r="12020" spans="1:11" ht="15">
      <c r="A12020"/>
      <c r="B12020"/>
      <c r="C12020"/>
      <c r="D12020"/>
      <c r="E12020"/>
      <c r="F12020"/>
      <c r="G12020"/>
      <c r="H12020"/>
      <c r="I12020"/>
      <c r="J12020"/>
      <c r="K12020"/>
    </row>
    <row r="12021" spans="1:11" ht="15">
      <c r="A12021"/>
      <c r="B12021"/>
      <c r="C12021"/>
      <c r="D12021"/>
      <c r="E12021"/>
      <c r="F12021"/>
      <c r="G12021"/>
      <c r="H12021"/>
      <c r="I12021"/>
      <c r="J12021"/>
      <c r="K12021"/>
    </row>
    <row r="12022" spans="1:11" ht="15">
      <c r="A12022"/>
      <c r="B12022"/>
      <c r="C12022"/>
      <c r="D12022"/>
      <c r="E12022"/>
      <c r="F12022"/>
      <c r="G12022"/>
      <c r="H12022"/>
      <c r="I12022"/>
      <c r="J12022"/>
      <c r="K12022"/>
    </row>
    <row r="12023" spans="1:11" ht="15">
      <c r="A12023"/>
      <c r="B12023"/>
      <c r="C12023"/>
      <c r="D12023"/>
      <c r="E12023"/>
      <c r="F12023"/>
      <c r="G12023"/>
      <c r="H12023"/>
      <c r="I12023"/>
      <c r="J12023"/>
      <c r="K12023"/>
    </row>
    <row r="12024" spans="1:11" ht="15">
      <c r="A12024"/>
      <c r="B12024"/>
      <c r="C12024"/>
      <c r="D12024"/>
      <c r="E12024"/>
      <c r="F12024"/>
      <c r="G12024"/>
      <c r="H12024"/>
      <c r="I12024"/>
      <c r="J12024"/>
      <c r="K12024"/>
    </row>
    <row r="12025" spans="1:11" ht="15">
      <c r="A12025"/>
      <c r="B12025"/>
      <c r="C12025"/>
      <c r="D12025"/>
      <c r="E12025"/>
      <c r="F12025"/>
      <c r="G12025"/>
      <c r="H12025"/>
      <c r="I12025"/>
      <c r="J12025"/>
      <c r="K12025"/>
    </row>
    <row r="12026" spans="1:11" ht="15">
      <c r="A12026"/>
      <c r="B12026"/>
      <c r="C12026"/>
      <c r="D12026"/>
      <c r="E12026"/>
      <c r="F12026"/>
      <c r="G12026"/>
      <c r="H12026"/>
      <c r="I12026"/>
      <c r="J12026"/>
      <c r="K12026"/>
    </row>
    <row r="12027" spans="1:11" ht="15">
      <c r="A12027"/>
      <c r="B12027"/>
      <c r="C12027"/>
      <c r="D12027"/>
      <c r="E12027"/>
      <c r="F12027"/>
      <c r="G12027"/>
      <c r="H12027"/>
      <c r="I12027"/>
      <c r="J12027"/>
      <c r="K12027"/>
    </row>
    <row r="12028" spans="1:11" ht="15">
      <c r="A12028"/>
      <c r="B12028"/>
      <c r="C12028"/>
      <c r="D12028"/>
      <c r="E12028"/>
      <c r="F12028"/>
      <c r="G12028"/>
      <c r="H12028"/>
      <c r="I12028"/>
      <c r="J12028"/>
      <c r="K12028"/>
    </row>
    <row r="12029" spans="1:11" ht="15">
      <c r="A12029"/>
      <c r="B12029"/>
      <c r="C12029"/>
      <c r="D12029"/>
      <c r="E12029"/>
      <c r="F12029"/>
      <c r="G12029"/>
      <c r="H12029"/>
      <c r="I12029"/>
      <c r="J12029"/>
      <c r="K12029"/>
    </row>
    <row r="12030" spans="1:11" ht="15">
      <c r="A12030"/>
      <c r="B12030"/>
      <c r="C12030"/>
      <c r="D12030"/>
      <c r="E12030"/>
      <c r="F12030"/>
      <c r="G12030"/>
      <c r="H12030"/>
      <c r="I12030"/>
      <c r="J12030"/>
      <c r="K12030"/>
    </row>
    <row r="12031" spans="1:11" ht="15">
      <c r="A12031"/>
      <c r="B12031"/>
      <c r="C12031"/>
      <c r="D12031"/>
      <c r="E12031"/>
      <c r="F12031"/>
      <c r="G12031"/>
      <c r="H12031"/>
      <c r="I12031"/>
      <c r="J12031"/>
      <c r="K12031"/>
    </row>
    <row r="12032" spans="1:11" ht="15">
      <c r="A12032"/>
      <c r="B12032"/>
      <c r="C12032"/>
      <c r="D12032"/>
      <c r="E12032"/>
      <c r="F12032"/>
      <c r="G12032"/>
      <c r="H12032"/>
      <c r="I12032"/>
      <c r="J12032"/>
      <c r="K12032"/>
    </row>
    <row r="12033" spans="1:11" ht="15">
      <c r="A12033"/>
      <c r="B12033"/>
      <c r="C12033"/>
      <c r="D12033"/>
      <c r="E12033"/>
      <c r="F12033"/>
      <c r="G12033"/>
      <c r="H12033"/>
      <c r="I12033"/>
      <c r="J12033"/>
      <c r="K12033"/>
    </row>
    <row r="12034" spans="1:11" ht="15">
      <c r="A12034"/>
      <c r="B12034"/>
      <c r="C12034"/>
      <c r="D12034"/>
      <c r="E12034"/>
      <c r="F12034"/>
      <c r="G12034"/>
      <c r="H12034"/>
      <c r="I12034"/>
      <c r="J12034"/>
      <c r="K12034"/>
    </row>
    <row r="12035" spans="1:11" ht="15">
      <c r="A12035"/>
      <c r="B12035"/>
      <c r="C12035"/>
      <c r="D12035"/>
      <c r="E12035"/>
      <c r="F12035"/>
      <c r="G12035"/>
      <c r="H12035"/>
      <c r="I12035"/>
      <c r="J12035"/>
      <c r="K12035"/>
    </row>
    <row r="12036" spans="1:11" ht="15">
      <c r="A12036"/>
      <c r="B12036"/>
      <c r="C12036"/>
      <c r="D12036"/>
      <c r="E12036"/>
      <c r="F12036"/>
      <c r="G12036"/>
      <c r="H12036"/>
      <c r="I12036"/>
      <c r="J12036"/>
      <c r="K12036"/>
    </row>
    <row r="12037" spans="1:11" ht="15">
      <c r="A12037"/>
      <c r="B12037"/>
      <c r="C12037"/>
      <c r="D12037"/>
      <c r="E12037"/>
      <c r="F12037"/>
      <c r="G12037"/>
      <c r="H12037"/>
      <c r="I12037"/>
      <c r="J12037"/>
      <c r="K12037"/>
    </row>
    <row r="12038" spans="1:11" ht="15">
      <c r="A12038"/>
      <c r="B12038"/>
      <c r="C12038"/>
      <c r="D12038"/>
      <c r="E12038"/>
      <c r="F12038"/>
      <c r="G12038"/>
      <c r="H12038"/>
      <c r="I12038"/>
      <c r="J12038"/>
      <c r="K12038"/>
    </row>
    <row r="12039" spans="1:11" ht="15">
      <c r="A12039"/>
      <c r="B12039"/>
      <c r="C12039"/>
      <c r="D12039"/>
      <c r="E12039"/>
      <c r="F12039"/>
      <c r="G12039"/>
      <c r="H12039"/>
      <c r="I12039"/>
      <c r="J12039"/>
      <c r="K12039"/>
    </row>
    <row r="12040" spans="1:11" ht="15">
      <c r="A12040"/>
      <c r="B12040"/>
      <c r="C12040"/>
      <c r="D12040"/>
      <c r="E12040"/>
      <c r="F12040"/>
      <c r="G12040"/>
      <c r="H12040"/>
      <c r="I12040"/>
      <c r="J12040"/>
      <c r="K12040"/>
    </row>
    <row r="12041" spans="1:11" ht="15">
      <c r="A12041"/>
      <c r="B12041"/>
      <c r="C12041"/>
      <c r="D12041"/>
      <c r="E12041"/>
      <c r="F12041"/>
      <c r="G12041"/>
      <c r="H12041"/>
      <c r="I12041"/>
      <c r="J12041"/>
      <c r="K12041"/>
    </row>
    <row r="12042" spans="1:11" ht="15">
      <c r="A12042"/>
      <c r="B12042"/>
      <c r="C12042"/>
      <c r="D12042"/>
      <c r="E12042"/>
      <c r="F12042"/>
      <c r="G12042"/>
      <c r="H12042"/>
      <c r="I12042"/>
      <c r="J12042"/>
      <c r="K12042"/>
    </row>
    <row r="12043" spans="1:11" ht="15">
      <c r="A12043"/>
      <c r="B12043"/>
      <c r="C12043"/>
      <c r="D12043"/>
      <c r="E12043"/>
      <c r="F12043"/>
      <c r="G12043"/>
      <c r="H12043"/>
      <c r="I12043"/>
      <c r="J12043"/>
      <c r="K12043"/>
    </row>
    <row r="12044" spans="1:11" ht="15">
      <c r="A12044"/>
      <c r="B12044"/>
      <c r="C12044"/>
      <c r="D12044"/>
      <c r="E12044"/>
      <c r="F12044"/>
      <c r="G12044"/>
      <c r="H12044"/>
      <c r="I12044"/>
      <c r="J12044"/>
      <c r="K12044"/>
    </row>
    <row r="12045" spans="1:11" ht="15">
      <c r="A12045"/>
      <c r="B12045"/>
      <c r="C12045"/>
      <c r="D12045"/>
      <c r="E12045"/>
      <c r="F12045"/>
      <c r="G12045"/>
      <c r="H12045"/>
      <c r="I12045"/>
      <c r="J12045"/>
      <c r="K12045"/>
    </row>
    <row r="12046" spans="1:11" ht="15">
      <c r="A12046"/>
      <c r="B12046"/>
      <c r="C12046"/>
      <c r="D12046"/>
      <c r="E12046"/>
      <c r="F12046"/>
      <c r="G12046"/>
      <c r="H12046"/>
      <c r="I12046"/>
      <c r="J12046"/>
      <c r="K12046"/>
    </row>
    <row r="12047" spans="1:11" ht="15">
      <c r="A12047"/>
      <c r="B12047"/>
      <c r="C12047"/>
      <c r="D12047"/>
      <c r="E12047"/>
      <c r="F12047"/>
      <c r="G12047"/>
      <c r="H12047"/>
      <c r="I12047"/>
      <c r="J12047"/>
      <c r="K12047"/>
    </row>
    <row r="12048" spans="1:11" ht="15">
      <c r="A12048"/>
      <c r="B12048"/>
      <c r="C12048"/>
      <c r="D12048"/>
      <c r="E12048"/>
      <c r="F12048"/>
      <c r="G12048"/>
      <c r="H12048"/>
      <c r="I12048"/>
      <c r="J12048"/>
      <c r="K12048"/>
    </row>
    <row r="12049" spans="1:11" ht="15">
      <c r="A12049"/>
      <c r="B12049"/>
      <c r="C12049"/>
      <c r="D12049"/>
      <c r="E12049"/>
      <c r="F12049"/>
      <c r="G12049"/>
      <c r="H12049"/>
      <c r="I12049"/>
      <c r="J12049"/>
      <c r="K12049"/>
    </row>
    <row r="12050" spans="1:11" ht="15">
      <c r="A12050"/>
      <c r="B12050"/>
      <c r="C12050"/>
      <c r="D12050"/>
      <c r="E12050"/>
      <c r="F12050"/>
      <c r="G12050"/>
      <c r="H12050"/>
      <c r="I12050"/>
      <c r="J12050"/>
      <c r="K12050"/>
    </row>
    <row r="12051" spans="1:11" ht="15">
      <c r="A12051"/>
      <c r="B12051"/>
      <c r="C12051"/>
      <c r="D12051"/>
      <c r="E12051"/>
      <c r="F12051"/>
      <c r="G12051"/>
      <c r="H12051"/>
      <c r="I12051"/>
      <c r="J12051"/>
      <c r="K12051"/>
    </row>
    <row r="12052" spans="1:11" ht="15">
      <c r="A12052"/>
      <c r="B12052"/>
      <c r="C12052"/>
      <c r="D12052"/>
      <c r="E12052"/>
      <c r="F12052"/>
      <c r="G12052"/>
      <c r="H12052"/>
      <c r="I12052"/>
      <c r="J12052"/>
      <c r="K12052"/>
    </row>
    <row r="12053" spans="1:11" ht="15">
      <c r="A12053"/>
      <c r="B12053"/>
      <c r="C12053"/>
      <c r="D12053"/>
      <c r="E12053"/>
      <c r="F12053"/>
      <c r="G12053"/>
      <c r="H12053"/>
      <c r="I12053"/>
      <c r="J12053"/>
      <c r="K12053"/>
    </row>
    <row r="12054" spans="1:11" ht="15">
      <c r="A12054"/>
      <c r="B12054"/>
      <c r="C12054"/>
      <c r="D12054"/>
      <c r="E12054"/>
      <c r="F12054"/>
      <c r="G12054"/>
      <c r="H12054"/>
      <c r="I12054"/>
      <c r="J12054"/>
      <c r="K12054"/>
    </row>
    <row r="12055" spans="1:11" ht="15">
      <c r="A12055"/>
      <c r="B12055"/>
      <c r="C12055"/>
      <c r="D12055"/>
      <c r="E12055"/>
      <c r="F12055"/>
      <c r="G12055"/>
      <c r="H12055"/>
      <c r="I12055"/>
      <c r="J12055"/>
      <c r="K12055"/>
    </row>
    <row r="12056" spans="1:11" ht="15">
      <c r="A12056"/>
      <c r="B12056"/>
      <c r="C12056"/>
      <c r="D12056"/>
      <c r="E12056"/>
      <c r="F12056"/>
      <c r="G12056"/>
      <c r="H12056"/>
      <c r="I12056"/>
      <c r="J12056"/>
      <c r="K12056"/>
    </row>
    <row r="12057" spans="1:11" ht="15">
      <c r="A12057"/>
      <c r="B12057"/>
      <c r="C12057"/>
      <c r="D12057"/>
      <c r="E12057"/>
      <c r="F12057"/>
      <c r="G12057"/>
      <c r="H12057"/>
      <c r="I12057"/>
      <c r="J12057"/>
      <c r="K12057"/>
    </row>
    <row r="12058" spans="1:11" ht="15">
      <c r="A12058"/>
      <c r="B12058"/>
      <c r="C12058"/>
      <c r="D12058"/>
      <c r="E12058"/>
      <c r="F12058"/>
      <c r="G12058"/>
      <c r="H12058"/>
      <c r="I12058"/>
      <c r="J12058"/>
      <c r="K12058"/>
    </row>
    <row r="12059" spans="1:11" ht="15">
      <c r="A12059"/>
      <c r="B12059"/>
      <c r="C12059"/>
      <c r="D12059"/>
      <c r="E12059"/>
      <c r="F12059"/>
      <c r="G12059"/>
      <c r="H12059"/>
      <c r="I12059"/>
      <c r="J12059"/>
      <c r="K12059"/>
    </row>
    <row r="12060" spans="1:11" ht="15">
      <c r="A12060"/>
      <c r="B12060"/>
      <c r="C12060"/>
      <c r="D12060"/>
      <c r="E12060"/>
      <c r="F12060"/>
      <c r="G12060"/>
      <c r="H12060"/>
      <c r="I12060"/>
      <c r="J12060"/>
      <c r="K12060"/>
    </row>
    <row r="12061" spans="1:11" ht="15">
      <c r="A12061"/>
      <c r="B12061"/>
      <c r="C12061"/>
      <c r="D12061"/>
      <c r="E12061"/>
      <c r="F12061"/>
      <c r="G12061"/>
      <c r="H12061"/>
      <c r="I12061"/>
      <c r="J12061"/>
      <c r="K12061"/>
    </row>
    <row r="12062" spans="1:11" ht="15">
      <c r="A12062"/>
      <c r="B12062"/>
      <c r="C12062"/>
      <c r="D12062"/>
      <c r="E12062"/>
      <c r="F12062"/>
      <c r="G12062"/>
      <c r="H12062"/>
      <c r="I12062"/>
      <c r="J12062"/>
      <c r="K12062"/>
    </row>
    <row r="12063" spans="1:11" ht="15">
      <c r="A12063"/>
      <c r="B12063"/>
      <c r="C12063"/>
      <c r="D12063"/>
      <c r="E12063"/>
      <c r="F12063"/>
      <c r="G12063"/>
      <c r="H12063"/>
      <c r="I12063"/>
      <c r="J12063"/>
      <c r="K12063"/>
    </row>
    <row r="12064" spans="1:11" ht="15">
      <c r="A12064"/>
      <c r="B12064"/>
      <c r="C12064"/>
      <c r="D12064"/>
      <c r="E12064"/>
      <c r="F12064"/>
      <c r="G12064"/>
      <c r="H12064"/>
      <c r="I12064"/>
      <c r="J12064"/>
      <c r="K12064"/>
    </row>
    <row r="12065" spans="1:11" ht="15">
      <c r="A12065"/>
      <c r="B12065"/>
      <c r="C12065"/>
      <c r="D12065"/>
      <c r="E12065"/>
      <c r="F12065"/>
      <c r="G12065"/>
      <c r="H12065"/>
      <c r="I12065"/>
      <c r="J12065"/>
      <c r="K12065"/>
    </row>
    <row r="12066" spans="1:11" ht="15">
      <c r="A12066"/>
      <c r="B12066"/>
      <c r="C12066"/>
      <c r="D12066"/>
      <c r="E12066"/>
      <c r="F12066"/>
      <c r="G12066"/>
      <c r="H12066"/>
      <c r="I12066"/>
      <c r="J12066"/>
      <c r="K12066"/>
    </row>
    <row r="12067" spans="1:11" ht="15">
      <c r="A12067"/>
      <c r="B12067"/>
      <c r="C12067"/>
      <c r="D12067"/>
      <c r="E12067"/>
      <c r="F12067"/>
      <c r="G12067"/>
      <c r="H12067"/>
      <c r="I12067"/>
      <c r="J12067"/>
      <c r="K12067"/>
    </row>
    <row r="12068" spans="1:11" ht="15">
      <c r="A12068"/>
      <c r="B12068"/>
      <c r="C12068"/>
      <c r="D12068"/>
      <c r="E12068"/>
      <c r="F12068"/>
      <c r="G12068"/>
      <c r="H12068"/>
      <c r="I12068"/>
      <c r="J12068"/>
      <c r="K12068"/>
    </row>
    <row r="12069" spans="1:11" ht="15">
      <c r="A12069"/>
      <c r="B12069"/>
      <c r="C12069"/>
      <c r="D12069"/>
      <c r="E12069"/>
      <c r="F12069"/>
      <c r="G12069"/>
      <c r="H12069"/>
      <c r="I12069"/>
      <c r="J12069"/>
      <c r="K12069"/>
    </row>
    <row r="12070" spans="1:11" ht="15">
      <c r="A12070"/>
      <c r="B12070"/>
      <c r="C12070"/>
      <c r="D12070"/>
      <c r="E12070"/>
      <c r="F12070"/>
      <c r="G12070"/>
      <c r="H12070"/>
      <c r="I12070"/>
      <c r="J12070"/>
      <c r="K12070"/>
    </row>
    <row r="12071" spans="1:11" ht="15">
      <c r="A12071"/>
      <c r="B12071"/>
      <c r="C12071"/>
      <c r="D12071"/>
      <c r="E12071"/>
      <c r="F12071"/>
      <c r="G12071"/>
      <c r="H12071"/>
      <c r="I12071"/>
      <c r="J12071"/>
      <c r="K12071"/>
    </row>
    <row r="12072" spans="1:11" ht="15">
      <c r="A12072"/>
      <c r="B12072"/>
      <c r="C12072"/>
      <c r="D12072"/>
      <c r="E12072"/>
      <c r="F12072"/>
      <c r="G12072"/>
      <c r="H12072"/>
      <c r="I12072"/>
      <c r="J12072"/>
      <c r="K12072"/>
    </row>
    <row r="12073" spans="1:11" ht="15">
      <c r="A12073"/>
      <c r="B12073"/>
      <c r="C12073"/>
      <c r="D12073"/>
      <c r="E12073"/>
      <c r="F12073"/>
      <c r="G12073"/>
      <c r="H12073"/>
      <c r="I12073"/>
      <c r="J12073"/>
      <c r="K12073"/>
    </row>
    <row r="12074" spans="1:11" ht="15">
      <c r="A12074"/>
      <c r="B12074"/>
      <c r="C12074"/>
      <c r="D12074"/>
      <c r="E12074"/>
      <c r="F12074"/>
      <c r="G12074"/>
      <c r="H12074"/>
      <c r="I12074"/>
      <c r="J12074"/>
      <c r="K12074"/>
    </row>
    <row r="12075" spans="1:11" ht="15">
      <c r="A12075"/>
      <c r="B12075"/>
      <c r="C12075"/>
      <c r="D12075"/>
      <c r="E12075"/>
      <c r="F12075"/>
      <c r="G12075"/>
      <c r="H12075"/>
      <c r="I12075"/>
      <c r="J12075"/>
      <c r="K12075"/>
    </row>
    <row r="12076" spans="1:11" ht="15">
      <c r="A12076"/>
      <c r="B12076"/>
      <c r="C12076"/>
      <c r="D12076"/>
      <c r="E12076"/>
      <c r="F12076"/>
      <c r="G12076"/>
      <c r="H12076"/>
      <c r="I12076"/>
      <c r="J12076"/>
      <c r="K12076"/>
    </row>
    <row r="12077" spans="1:11" ht="15">
      <c r="A12077"/>
      <c r="B12077"/>
      <c r="C12077"/>
      <c r="D12077"/>
      <c r="E12077"/>
      <c r="F12077"/>
      <c r="G12077"/>
      <c r="H12077"/>
      <c r="I12077"/>
      <c r="J12077"/>
      <c r="K12077"/>
    </row>
    <row r="12078" spans="1:11" ht="15">
      <c r="A12078"/>
      <c r="B12078"/>
      <c r="C12078"/>
      <c r="D12078"/>
      <c r="E12078"/>
      <c r="F12078"/>
      <c r="G12078"/>
      <c r="H12078"/>
      <c r="I12078"/>
      <c r="J12078"/>
      <c r="K12078"/>
    </row>
    <row r="12079" spans="1:11" ht="15">
      <c r="A12079"/>
      <c r="B12079"/>
      <c r="C12079"/>
      <c r="D12079"/>
      <c r="E12079"/>
      <c r="F12079"/>
      <c r="G12079"/>
      <c r="H12079"/>
      <c r="I12079"/>
      <c r="J12079"/>
      <c r="K12079"/>
    </row>
    <row r="12080" spans="1:11" ht="15">
      <c r="A12080"/>
      <c r="B12080"/>
      <c r="C12080"/>
      <c r="D12080"/>
      <c r="E12080"/>
      <c r="F12080"/>
      <c r="G12080"/>
      <c r="H12080"/>
      <c r="I12080"/>
      <c r="J12080"/>
      <c r="K12080"/>
    </row>
    <row r="12081" spans="1:11" ht="15">
      <c r="A12081"/>
      <c r="B12081"/>
      <c r="C12081"/>
      <c r="D12081"/>
      <c r="E12081"/>
      <c r="F12081"/>
      <c r="G12081"/>
      <c r="H12081"/>
      <c r="I12081"/>
      <c r="J12081"/>
      <c r="K12081"/>
    </row>
    <row r="12082" spans="1:11" ht="15">
      <c r="A12082"/>
      <c r="B12082"/>
      <c r="C12082"/>
      <c r="D12082"/>
      <c r="E12082"/>
      <c r="F12082"/>
      <c r="G12082"/>
      <c r="H12082"/>
      <c r="I12082"/>
      <c r="J12082"/>
      <c r="K12082"/>
    </row>
    <row r="12083" spans="1:11" ht="15">
      <c r="A12083"/>
      <c r="B12083"/>
      <c r="C12083"/>
      <c r="D12083"/>
      <c r="E12083"/>
      <c r="F12083"/>
      <c r="G12083"/>
      <c r="H12083"/>
      <c r="I12083"/>
      <c r="J12083"/>
      <c r="K12083"/>
    </row>
    <row r="12084" spans="1:11" ht="15">
      <c r="A12084"/>
      <c r="B12084"/>
      <c r="C12084"/>
      <c r="D12084"/>
      <c r="E12084"/>
      <c r="F12084"/>
      <c r="G12084"/>
      <c r="H12084"/>
      <c r="I12084"/>
      <c r="J12084"/>
      <c r="K12084"/>
    </row>
    <row r="12085" spans="1:11" ht="15">
      <c r="A12085"/>
      <c r="B12085"/>
      <c r="C12085"/>
      <c r="D12085"/>
      <c r="E12085"/>
      <c r="F12085"/>
      <c r="G12085"/>
      <c r="H12085"/>
      <c r="I12085"/>
      <c r="J12085"/>
      <c r="K12085"/>
    </row>
    <row r="12086" spans="1:11" ht="15">
      <c r="A12086"/>
      <c r="B12086"/>
      <c r="C12086"/>
      <c r="D12086"/>
      <c r="E12086"/>
      <c r="F12086"/>
      <c r="G12086"/>
      <c r="H12086"/>
      <c r="I12086"/>
      <c r="J12086"/>
      <c r="K12086"/>
    </row>
    <row r="12087" spans="1:11" ht="15">
      <c r="A12087"/>
      <c r="B12087"/>
      <c r="C12087"/>
      <c r="D12087"/>
      <c r="E12087"/>
      <c r="F12087"/>
      <c r="G12087"/>
      <c r="H12087"/>
      <c r="I12087"/>
      <c r="J12087"/>
      <c r="K12087"/>
    </row>
    <row r="12088" spans="1:11" ht="15">
      <c r="A12088"/>
      <c r="B12088"/>
      <c r="C12088"/>
      <c r="D12088"/>
      <c r="E12088"/>
      <c r="F12088"/>
      <c r="G12088"/>
      <c r="H12088"/>
      <c r="I12088"/>
      <c r="J12088"/>
      <c r="K12088"/>
    </row>
    <row r="12089" spans="1:11" ht="15">
      <c r="A12089"/>
      <c r="B12089"/>
      <c r="C12089"/>
      <c r="D12089"/>
      <c r="E12089"/>
      <c r="F12089"/>
      <c r="G12089"/>
      <c r="H12089"/>
      <c r="I12089"/>
      <c r="J12089"/>
      <c r="K12089"/>
    </row>
    <row r="12090" spans="1:11" ht="15">
      <c r="A12090"/>
      <c r="B12090"/>
      <c r="C12090"/>
      <c r="D12090"/>
      <c r="E12090"/>
      <c r="F12090"/>
      <c r="G12090"/>
      <c r="H12090"/>
      <c r="I12090"/>
      <c r="J12090"/>
      <c r="K12090"/>
    </row>
    <row r="12091" spans="1:11" ht="15">
      <c r="A12091"/>
      <c r="B12091"/>
      <c r="C12091"/>
      <c r="D12091"/>
      <c r="E12091"/>
      <c r="F12091"/>
      <c r="G12091"/>
      <c r="H12091"/>
      <c r="I12091"/>
      <c r="J12091"/>
      <c r="K12091"/>
    </row>
    <row r="12092" spans="1:11" ht="15">
      <c r="A12092"/>
      <c r="B12092"/>
      <c r="C12092"/>
      <c r="D12092"/>
      <c r="E12092"/>
      <c r="F12092"/>
      <c r="G12092"/>
      <c r="H12092"/>
      <c r="I12092"/>
      <c r="J12092"/>
      <c r="K12092"/>
    </row>
    <row r="12093" spans="1:11" ht="15">
      <c r="A12093"/>
      <c r="B12093"/>
      <c r="C12093"/>
      <c r="D12093"/>
      <c r="E12093"/>
      <c r="F12093"/>
      <c r="G12093"/>
      <c r="H12093"/>
      <c r="I12093"/>
      <c r="J12093"/>
      <c r="K12093"/>
    </row>
    <row r="12094" spans="1:11" ht="15">
      <c r="A12094"/>
      <c r="B12094"/>
      <c r="C12094"/>
      <c r="D12094"/>
      <c r="E12094"/>
      <c r="F12094"/>
      <c r="G12094"/>
      <c r="H12094"/>
      <c r="I12094"/>
      <c r="J12094"/>
      <c r="K12094"/>
    </row>
    <row r="12095" spans="1:11" ht="15">
      <c r="A12095"/>
      <c r="B12095"/>
      <c r="C12095"/>
      <c r="D12095"/>
      <c r="E12095"/>
      <c r="F12095"/>
      <c r="G12095"/>
      <c r="H12095"/>
      <c r="I12095"/>
      <c r="J12095"/>
      <c r="K12095"/>
    </row>
    <row r="12096" spans="1:11" ht="15">
      <c r="A12096"/>
      <c r="B12096"/>
      <c r="C12096"/>
      <c r="D12096"/>
      <c r="E12096"/>
      <c r="F12096"/>
      <c r="G12096"/>
      <c r="H12096"/>
      <c r="I12096"/>
      <c r="J12096"/>
      <c r="K12096"/>
    </row>
    <row r="12097" spans="1:11" ht="15">
      <c r="A12097"/>
      <c r="B12097"/>
      <c r="C12097"/>
      <c r="D12097"/>
      <c r="E12097"/>
      <c r="F12097"/>
      <c r="G12097"/>
      <c r="H12097"/>
      <c r="I12097"/>
      <c r="J12097"/>
      <c r="K12097"/>
    </row>
    <row r="12098" spans="1:11" ht="15">
      <c r="A12098"/>
      <c r="B12098"/>
      <c r="C12098"/>
      <c r="D12098"/>
      <c r="E12098"/>
      <c r="F12098"/>
      <c r="G12098"/>
      <c r="H12098"/>
      <c r="I12098"/>
      <c r="J12098"/>
      <c r="K12098"/>
    </row>
    <row r="12099" spans="1:11" ht="15">
      <c r="A12099"/>
      <c r="B12099"/>
      <c r="C12099"/>
      <c r="D12099"/>
      <c r="E12099"/>
      <c r="F12099"/>
      <c r="G12099"/>
      <c r="H12099"/>
      <c r="I12099"/>
      <c r="J12099"/>
      <c r="K12099"/>
    </row>
    <row r="12100" spans="1:11" ht="15">
      <c r="A12100"/>
      <c r="B12100"/>
      <c r="C12100"/>
      <c r="D12100"/>
      <c r="E12100"/>
      <c r="F12100"/>
      <c r="G12100"/>
      <c r="H12100"/>
      <c r="I12100"/>
      <c r="J12100"/>
      <c r="K12100"/>
    </row>
    <row r="12101" spans="1:11" ht="15">
      <c r="A12101"/>
      <c r="B12101"/>
      <c r="C12101"/>
      <c r="D12101"/>
      <c r="E12101"/>
      <c r="F12101"/>
      <c r="G12101"/>
      <c r="H12101"/>
      <c r="I12101"/>
      <c r="J12101"/>
      <c r="K12101"/>
    </row>
    <row r="12102" spans="1:11" ht="15">
      <c r="A12102"/>
      <c r="B12102"/>
      <c r="C12102"/>
      <c r="D12102"/>
      <c r="E12102"/>
      <c r="F12102"/>
      <c r="G12102"/>
      <c r="H12102"/>
      <c r="I12102"/>
      <c r="J12102"/>
      <c r="K12102"/>
    </row>
    <row r="12103" spans="1:11" ht="15">
      <c r="A12103"/>
      <c r="B12103"/>
      <c r="C12103"/>
      <c r="D12103"/>
      <c r="E12103"/>
      <c r="F12103"/>
      <c r="G12103"/>
      <c r="H12103"/>
      <c r="I12103"/>
      <c r="J12103"/>
      <c r="K12103"/>
    </row>
    <row r="12104" spans="1:11" ht="15">
      <c r="A12104"/>
      <c r="B12104"/>
      <c r="C12104"/>
      <c r="D12104"/>
      <c r="E12104"/>
      <c r="F12104"/>
      <c r="G12104"/>
      <c r="H12104"/>
      <c r="I12104"/>
      <c r="J12104"/>
      <c r="K12104"/>
    </row>
    <row r="12105" spans="1:11" ht="15">
      <c r="A12105"/>
      <c r="B12105"/>
      <c r="C12105"/>
      <c r="D12105"/>
      <c r="E12105"/>
      <c r="F12105"/>
      <c r="G12105"/>
      <c r="H12105"/>
      <c r="I12105"/>
      <c r="J12105"/>
      <c r="K12105"/>
    </row>
    <row r="12106" spans="1:11" ht="15">
      <c r="A12106"/>
      <c r="B12106"/>
      <c r="C12106"/>
      <c r="D12106"/>
      <c r="E12106"/>
      <c r="F12106"/>
      <c r="G12106"/>
      <c r="H12106"/>
      <c r="I12106"/>
      <c r="J12106"/>
      <c r="K12106"/>
    </row>
    <row r="12107" spans="1:11" ht="15">
      <c r="A12107"/>
      <c r="B12107"/>
      <c r="C12107"/>
      <c r="D12107"/>
      <c r="E12107"/>
      <c r="F12107"/>
      <c r="G12107"/>
      <c r="H12107"/>
      <c r="I12107"/>
      <c r="J12107"/>
      <c r="K12107"/>
    </row>
    <row r="12108" spans="1:11" ht="15">
      <c r="A12108"/>
      <c r="B12108"/>
      <c r="C12108"/>
      <c r="D12108"/>
      <c r="E12108"/>
      <c r="F12108"/>
      <c r="G12108"/>
      <c r="H12108"/>
      <c r="I12108"/>
      <c r="J12108"/>
      <c r="K12108"/>
    </row>
    <row r="12109" spans="1:11" ht="15">
      <c r="A12109"/>
      <c r="B12109"/>
      <c r="C12109"/>
      <c r="D12109"/>
      <c r="E12109"/>
      <c r="F12109"/>
      <c r="G12109"/>
      <c r="H12109"/>
      <c r="I12109"/>
      <c r="J12109"/>
      <c r="K12109"/>
    </row>
    <row r="12110" spans="1:11" ht="15">
      <c r="A12110"/>
      <c r="B12110"/>
      <c r="C12110"/>
      <c r="D12110"/>
      <c r="E12110"/>
      <c r="F12110"/>
      <c r="G12110"/>
      <c r="H12110"/>
      <c r="I12110"/>
      <c r="J12110"/>
      <c r="K12110"/>
    </row>
    <row r="12111" spans="1:11" ht="15">
      <c r="A12111"/>
      <c r="B12111"/>
      <c r="C12111"/>
      <c r="D12111"/>
      <c r="E12111"/>
      <c r="F12111"/>
      <c r="G12111"/>
      <c r="H12111"/>
      <c r="I12111"/>
      <c r="J12111"/>
      <c r="K12111"/>
    </row>
    <row r="12112" spans="1:11" ht="15">
      <c r="A12112"/>
      <c r="B12112"/>
      <c r="C12112"/>
      <c r="D12112"/>
      <c r="E12112"/>
      <c r="F12112"/>
      <c r="G12112"/>
      <c r="H12112"/>
      <c r="I12112"/>
      <c r="J12112"/>
      <c r="K12112"/>
    </row>
    <row r="12113" spans="1:11" ht="15">
      <c r="A12113"/>
      <c r="B12113"/>
      <c r="C12113"/>
      <c r="D12113"/>
      <c r="E12113"/>
      <c r="F12113"/>
      <c r="G12113"/>
      <c r="H12113"/>
      <c r="I12113"/>
      <c r="J12113"/>
      <c r="K12113"/>
    </row>
    <row r="12114" spans="1:11" ht="15">
      <c r="A12114"/>
      <c r="B12114"/>
      <c r="C12114"/>
      <c r="D12114"/>
      <c r="E12114"/>
      <c r="F12114"/>
      <c r="G12114"/>
      <c r="H12114"/>
      <c r="I12114"/>
      <c r="J12114"/>
      <c r="K12114"/>
    </row>
    <row r="12115" spans="1:11" ht="15">
      <c r="A12115"/>
      <c r="B12115"/>
      <c r="C12115"/>
      <c r="D12115"/>
      <c r="E12115"/>
      <c r="F12115"/>
      <c r="G12115"/>
      <c r="H12115"/>
      <c r="I12115"/>
      <c r="J12115"/>
      <c r="K12115"/>
    </row>
    <row r="12116" spans="1:11" ht="15">
      <c r="A12116"/>
      <c r="B12116"/>
      <c r="C12116"/>
      <c r="D12116"/>
      <c r="E12116"/>
      <c r="F12116"/>
      <c r="G12116"/>
      <c r="H12116"/>
      <c r="I12116"/>
      <c r="J12116"/>
      <c r="K12116"/>
    </row>
    <row r="12117" spans="1:11" ht="15">
      <c r="A12117"/>
      <c r="B12117"/>
      <c r="C12117"/>
      <c r="D12117"/>
      <c r="E12117"/>
      <c r="F12117"/>
      <c r="G12117"/>
      <c r="H12117"/>
      <c r="I12117"/>
      <c r="J12117"/>
      <c r="K12117"/>
    </row>
    <row r="12118" spans="1:11" ht="15">
      <c r="A12118"/>
      <c r="B12118"/>
      <c r="C12118"/>
      <c r="D12118"/>
      <c r="E12118"/>
      <c r="F12118"/>
      <c r="G12118"/>
      <c r="H12118"/>
      <c r="I12118"/>
      <c r="J12118"/>
      <c r="K12118"/>
    </row>
    <row r="12119" spans="1:11" ht="15">
      <c r="A12119"/>
      <c r="B12119"/>
      <c r="C12119"/>
      <c r="D12119"/>
      <c r="E12119"/>
      <c r="F12119"/>
      <c r="G12119"/>
      <c r="H12119"/>
      <c r="I12119"/>
      <c r="J12119"/>
      <c r="K12119"/>
    </row>
    <row r="12120" spans="1:11" ht="15">
      <c r="A12120"/>
      <c r="B12120"/>
      <c r="C12120"/>
      <c r="D12120"/>
      <c r="E12120"/>
      <c r="F12120"/>
      <c r="G12120"/>
      <c r="H12120"/>
      <c r="I12120"/>
      <c r="J12120"/>
      <c r="K12120"/>
    </row>
    <row r="12121" spans="1:11" ht="15">
      <c r="A12121"/>
      <c r="B12121"/>
      <c r="C12121"/>
      <c r="D12121"/>
      <c r="E12121"/>
      <c r="F12121"/>
      <c r="G12121"/>
      <c r="H12121"/>
      <c r="I12121"/>
      <c r="J12121"/>
      <c r="K12121"/>
    </row>
    <row r="12122" spans="1:11" ht="15">
      <c r="A12122"/>
      <c r="B12122"/>
      <c r="C12122"/>
      <c r="D12122"/>
      <c r="E12122"/>
      <c r="F12122"/>
      <c r="G12122"/>
      <c r="H12122"/>
      <c r="I12122"/>
      <c r="J12122"/>
      <c r="K12122"/>
    </row>
    <row r="12123" spans="1:11" ht="15">
      <c r="A12123"/>
      <c r="B12123"/>
      <c r="C12123"/>
      <c r="D12123"/>
      <c r="E12123"/>
      <c r="F12123"/>
      <c r="G12123"/>
      <c r="H12123"/>
      <c r="I12123"/>
      <c r="J12123"/>
      <c r="K12123"/>
    </row>
    <row r="12124" spans="1:11" ht="15">
      <c r="A12124"/>
      <c r="B12124"/>
      <c r="C12124"/>
      <c r="D12124"/>
      <c r="E12124"/>
      <c r="F12124"/>
      <c r="G12124"/>
      <c r="H12124"/>
      <c r="I12124"/>
      <c r="J12124"/>
      <c r="K12124"/>
    </row>
    <row r="12125" spans="1:11" ht="15">
      <c r="A12125"/>
      <c r="B12125"/>
      <c r="C12125"/>
      <c r="D12125"/>
      <c r="E12125"/>
      <c r="F12125"/>
      <c r="G12125"/>
      <c r="H12125"/>
      <c r="I12125"/>
      <c r="J12125"/>
      <c r="K12125"/>
    </row>
    <row r="12126" spans="1:11" ht="15">
      <c r="A12126"/>
      <c r="B12126"/>
      <c r="C12126"/>
      <c r="D12126"/>
      <c r="E12126"/>
      <c r="F12126"/>
      <c r="G12126"/>
      <c r="H12126"/>
      <c r="I12126"/>
      <c r="J12126"/>
      <c r="K12126"/>
    </row>
    <row r="12127" spans="1:11" ht="15">
      <c r="A12127"/>
      <c r="B12127"/>
      <c r="C12127"/>
      <c r="D12127"/>
      <c r="E12127"/>
      <c r="F12127"/>
      <c r="G12127"/>
      <c r="H12127"/>
      <c r="I12127"/>
      <c r="J12127"/>
      <c r="K12127"/>
    </row>
    <row r="12128" spans="1:11" ht="15">
      <c r="A12128"/>
      <c r="B12128"/>
      <c r="C12128"/>
      <c r="D12128"/>
      <c r="E12128"/>
      <c r="F12128"/>
      <c r="G12128"/>
      <c r="H12128"/>
      <c r="I12128"/>
      <c r="J12128"/>
      <c r="K12128"/>
    </row>
    <row r="12129" spans="1:11" ht="15">
      <c r="A12129"/>
      <c r="B12129"/>
      <c r="C12129"/>
      <c r="D12129"/>
      <c r="E12129"/>
      <c r="F12129"/>
      <c r="G12129"/>
      <c r="H12129"/>
      <c r="I12129"/>
      <c r="J12129"/>
      <c r="K12129"/>
    </row>
    <row r="12130" spans="1:11" ht="15">
      <c r="A12130"/>
      <c r="B12130"/>
      <c r="C12130"/>
      <c r="D12130"/>
      <c r="E12130"/>
      <c r="F12130"/>
      <c r="G12130"/>
      <c r="H12130"/>
      <c r="I12130"/>
      <c r="J12130"/>
      <c r="K12130"/>
    </row>
    <row r="12131" spans="1:11" ht="15">
      <c r="A12131"/>
      <c r="B12131"/>
      <c r="C12131"/>
      <c r="D12131"/>
      <c r="E12131"/>
      <c r="F12131"/>
      <c r="G12131"/>
      <c r="H12131"/>
      <c r="I12131"/>
      <c r="J12131"/>
      <c r="K12131"/>
    </row>
    <row r="12132" spans="1:11" ht="15">
      <c r="A12132"/>
      <c r="B12132"/>
      <c r="C12132"/>
      <c r="D12132"/>
      <c r="E12132"/>
      <c r="F12132"/>
      <c r="G12132"/>
      <c r="H12132"/>
      <c r="I12132"/>
      <c r="J12132"/>
      <c r="K12132"/>
    </row>
    <row r="12133" spans="1:11" ht="15">
      <c r="A12133"/>
      <c r="B12133"/>
      <c r="C12133"/>
      <c r="D12133"/>
      <c r="E12133"/>
      <c r="F12133"/>
      <c r="G12133"/>
      <c r="H12133"/>
      <c r="I12133"/>
      <c r="J12133"/>
      <c r="K12133"/>
    </row>
    <row r="12134" spans="1:11" ht="15">
      <c r="A12134"/>
      <c r="B12134"/>
      <c r="C12134"/>
      <c r="D12134"/>
      <c r="E12134"/>
      <c r="F12134"/>
      <c r="G12134"/>
      <c r="H12134"/>
      <c r="I12134"/>
      <c r="J12134"/>
      <c r="K12134"/>
    </row>
    <row r="12135" spans="1:11" ht="15">
      <c r="A12135"/>
      <c r="B12135"/>
      <c r="C12135"/>
      <c r="D12135"/>
      <c r="E12135"/>
      <c r="F12135"/>
      <c r="G12135"/>
      <c r="H12135"/>
      <c r="I12135"/>
      <c r="J12135"/>
      <c r="K12135"/>
    </row>
    <row r="12136" spans="1:11" ht="15">
      <c r="A12136"/>
      <c r="B12136"/>
      <c r="C12136"/>
      <c r="D12136"/>
      <c r="E12136"/>
      <c r="F12136"/>
      <c r="G12136"/>
      <c r="H12136"/>
      <c r="I12136"/>
      <c r="J12136"/>
      <c r="K12136"/>
    </row>
    <row r="12137" spans="1:11" ht="15">
      <c r="A12137"/>
      <c r="B12137"/>
      <c r="C12137"/>
      <c r="D12137"/>
      <c r="E12137"/>
      <c r="F12137"/>
      <c r="G12137"/>
      <c r="H12137"/>
      <c r="I12137"/>
      <c r="J12137"/>
      <c r="K12137"/>
    </row>
    <row r="12138" spans="1:11" ht="15">
      <c r="A12138"/>
      <c r="B12138"/>
      <c r="C12138"/>
      <c r="D12138"/>
      <c r="E12138"/>
      <c r="F12138"/>
      <c r="G12138"/>
      <c r="H12138"/>
      <c r="I12138"/>
      <c r="J12138"/>
      <c r="K12138"/>
    </row>
    <row r="12139" spans="1:11" ht="15">
      <c r="A12139"/>
      <c r="B12139"/>
      <c r="C12139"/>
      <c r="D12139"/>
      <c r="E12139"/>
      <c r="F12139"/>
      <c r="G12139"/>
      <c r="H12139"/>
      <c r="I12139"/>
      <c r="J12139"/>
      <c r="K12139"/>
    </row>
    <row r="12140" spans="1:11" ht="15">
      <c r="A12140"/>
      <c r="B12140"/>
      <c r="C12140"/>
      <c r="D12140"/>
      <c r="E12140"/>
      <c r="F12140"/>
      <c r="G12140"/>
      <c r="H12140"/>
      <c r="I12140"/>
      <c r="J12140"/>
      <c r="K12140"/>
    </row>
    <row r="12141" spans="1:11" ht="15">
      <c r="A12141"/>
      <c r="B12141"/>
      <c r="C12141"/>
      <c r="D12141"/>
      <c r="E12141"/>
      <c r="F12141"/>
      <c r="G12141"/>
      <c r="H12141"/>
      <c r="I12141"/>
      <c r="J12141"/>
      <c r="K12141"/>
    </row>
    <row r="12142" spans="1:11" ht="15">
      <c r="A12142"/>
      <c r="B12142"/>
      <c r="C12142"/>
      <c r="D12142"/>
      <c r="E12142"/>
      <c r="F12142"/>
      <c r="G12142"/>
      <c r="H12142"/>
      <c r="I12142"/>
      <c r="J12142"/>
      <c r="K12142"/>
    </row>
    <row r="12143" spans="1:11" ht="15">
      <c r="A12143"/>
      <c r="B12143"/>
      <c r="C12143"/>
      <c r="D12143"/>
      <c r="E12143"/>
      <c r="F12143"/>
      <c r="G12143"/>
      <c r="H12143"/>
      <c r="I12143"/>
      <c r="J12143"/>
      <c r="K12143"/>
    </row>
    <row r="12144" spans="1:11" ht="15">
      <c r="A12144"/>
      <c r="B12144"/>
      <c r="C12144"/>
      <c r="D12144"/>
      <c r="E12144"/>
      <c r="F12144"/>
      <c r="G12144"/>
      <c r="H12144"/>
      <c r="I12144"/>
      <c r="J12144"/>
      <c r="K12144"/>
    </row>
    <row r="12145" spans="1:11" ht="15">
      <c r="A12145"/>
      <c r="B12145"/>
      <c r="C12145"/>
      <c r="D12145"/>
      <c r="E12145"/>
      <c r="F12145"/>
      <c r="G12145"/>
      <c r="H12145"/>
      <c r="I12145"/>
      <c r="J12145"/>
      <c r="K12145"/>
    </row>
    <row r="12146" spans="1:11" ht="15">
      <c r="A12146"/>
      <c r="B12146"/>
      <c r="C12146"/>
      <c r="D12146"/>
      <c r="E12146"/>
      <c r="F12146"/>
      <c r="G12146"/>
      <c r="H12146"/>
      <c r="I12146"/>
      <c r="J12146"/>
      <c r="K12146"/>
    </row>
    <row r="12147" spans="1:11" ht="15">
      <c r="A12147"/>
      <c r="B12147"/>
      <c r="C12147"/>
      <c r="D12147"/>
      <c r="E12147"/>
      <c r="F12147"/>
      <c r="G12147"/>
      <c r="H12147"/>
      <c r="I12147"/>
      <c r="J12147"/>
      <c r="K12147"/>
    </row>
    <row r="12148" spans="1:11" ht="15">
      <c r="A12148"/>
      <c r="B12148"/>
      <c r="C12148"/>
      <c r="D12148"/>
      <c r="E12148"/>
      <c r="F12148"/>
      <c r="G12148"/>
      <c r="H12148"/>
      <c r="I12148"/>
      <c r="J12148"/>
      <c r="K12148"/>
    </row>
    <row r="12149" spans="1:11" ht="15">
      <c r="A12149"/>
      <c r="B12149"/>
      <c r="C12149"/>
      <c r="D12149"/>
      <c r="E12149"/>
      <c r="F12149"/>
      <c r="G12149"/>
      <c r="H12149"/>
      <c r="I12149"/>
      <c r="J12149"/>
      <c r="K12149"/>
    </row>
    <row r="12150" spans="1:11" ht="15">
      <c r="A12150"/>
      <c r="B12150"/>
      <c r="C12150"/>
      <c r="D12150"/>
      <c r="E12150"/>
      <c r="F12150"/>
      <c r="G12150"/>
      <c r="H12150"/>
      <c r="I12150"/>
      <c r="J12150"/>
      <c r="K12150"/>
    </row>
    <row r="12151" spans="1:11" ht="15">
      <c r="A12151"/>
      <c r="B12151"/>
      <c r="C12151"/>
      <c r="D12151"/>
      <c r="E12151"/>
      <c r="F12151"/>
      <c r="G12151"/>
      <c r="H12151"/>
      <c r="I12151"/>
      <c r="J12151"/>
      <c r="K12151"/>
    </row>
    <row r="12152" spans="1:11" ht="15">
      <c r="A12152"/>
      <c r="B12152"/>
      <c r="C12152"/>
      <c r="D12152"/>
      <c r="E12152"/>
      <c r="F12152"/>
      <c r="G12152"/>
      <c r="H12152"/>
      <c r="I12152"/>
      <c r="J12152"/>
      <c r="K12152"/>
    </row>
    <row r="12153" spans="1:11" ht="15">
      <c r="A12153"/>
      <c r="B12153"/>
      <c r="C12153"/>
      <c r="D12153"/>
      <c r="E12153"/>
      <c r="F12153"/>
      <c r="G12153"/>
      <c r="H12153"/>
      <c r="I12153"/>
      <c r="J12153"/>
      <c r="K12153"/>
    </row>
    <row r="12154" spans="1:11" ht="15">
      <c r="A12154"/>
      <c r="B12154"/>
      <c r="C12154"/>
      <c r="D12154"/>
      <c r="E12154"/>
      <c r="F12154"/>
      <c r="G12154"/>
      <c r="H12154"/>
      <c r="I12154"/>
      <c r="J12154"/>
      <c r="K12154"/>
    </row>
    <row r="12155" spans="1:11" ht="15">
      <c r="A12155"/>
      <c r="B12155"/>
      <c r="C12155"/>
      <c r="D12155"/>
      <c r="E12155"/>
      <c r="F12155"/>
      <c r="G12155"/>
      <c r="H12155"/>
      <c r="I12155"/>
      <c r="J12155"/>
      <c r="K12155"/>
    </row>
    <row r="12156" spans="1:11" ht="15">
      <c r="A12156"/>
      <c r="B12156"/>
      <c r="C12156"/>
      <c r="D12156"/>
      <c r="E12156"/>
      <c r="F12156"/>
      <c r="G12156"/>
      <c r="H12156"/>
      <c r="I12156"/>
      <c r="J12156"/>
      <c r="K12156"/>
    </row>
    <row r="12157" spans="1:11" ht="15">
      <c r="A12157"/>
      <c r="B12157"/>
      <c r="C12157"/>
      <c r="D12157"/>
      <c r="E12157"/>
      <c r="F12157"/>
      <c r="G12157"/>
      <c r="H12157"/>
      <c r="I12157"/>
      <c r="J12157"/>
      <c r="K12157"/>
    </row>
    <row r="12158" spans="1:11" ht="15">
      <c r="A12158"/>
      <c r="B12158"/>
      <c r="C12158"/>
      <c r="D12158"/>
      <c r="E12158"/>
      <c r="F12158"/>
      <c r="G12158"/>
      <c r="H12158"/>
      <c r="I12158"/>
      <c r="J12158"/>
      <c r="K12158"/>
    </row>
    <row r="12159" spans="1:11" ht="15">
      <c r="A12159"/>
      <c r="B12159"/>
      <c r="C12159"/>
      <c r="D12159"/>
      <c r="E12159"/>
      <c r="F12159"/>
      <c r="G12159"/>
      <c r="H12159"/>
      <c r="I12159"/>
      <c r="J12159"/>
      <c r="K12159"/>
    </row>
    <row r="12160" spans="1:11" ht="15">
      <c r="A12160"/>
      <c r="B12160"/>
      <c r="C12160"/>
      <c r="D12160"/>
      <c r="E12160"/>
      <c r="F12160"/>
      <c r="G12160"/>
      <c r="H12160"/>
      <c r="I12160"/>
      <c r="J12160"/>
      <c r="K12160"/>
    </row>
    <row r="12161" spans="1:11" ht="15">
      <c r="A12161"/>
      <c r="B12161"/>
      <c r="C12161"/>
      <c r="D12161"/>
      <c r="E12161"/>
      <c r="F12161"/>
      <c r="G12161"/>
      <c r="H12161"/>
      <c r="I12161"/>
      <c r="J12161"/>
      <c r="K12161"/>
    </row>
    <row r="12162" spans="1:11" ht="15">
      <c r="A12162"/>
      <c r="B12162"/>
      <c r="C12162"/>
      <c r="D12162"/>
      <c r="E12162"/>
      <c r="F12162"/>
      <c r="G12162"/>
      <c r="H12162"/>
      <c r="I12162"/>
      <c r="J12162"/>
      <c r="K12162"/>
    </row>
    <row r="12163" spans="1:11" ht="15">
      <c r="A12163"/>
      <c r="B12163"/>
      <c r="C12163"/>
      <c r="D12163"/>
      <c r="E12163"/>
      <c r="F12163"/>
      <c r="G12163"/>
      <c r="H12163"/>
      <c r="I12163"/>
      <c r="J12163"/>
      <c r="K12163"/>
    </row>
    <row r="12164" spans="1:11" ht="15">
      <c r="A12164"/>
      <c r="B12164"/>
      <c r="C12164"/>
      <c r="D12164"/>
      <c r="E12164"/>
      <c r="F12164"/>
      <c r="G12164"/>
      <c r="H12164"/>
      <c r="I12164"/>
      <c r="J12164"/>
      <c r="K12164"/>
    </row>
    <row r="12165" spans="1:11" ht="15">
      <c r="A12165"/>
      <c r="B12165"/>
      <c r="C12165"/>
      <c r="D12165"/>
      <c r="E12165"/>
      <c r="F12165"/>
      <c r="G12165"/>
      <c r="H12165"/>
      <c r="I12165"/>
      <c r="J12165"/>
      <c r="K12165"/>
    </row>
    <row r="12166" spans="1:11" ht="15">
      <c r="A12166"/>
      <c r="B12166"/>
      <c r="C12166"/>
      <c r="D12166"/>
      <c r="E12166"/>
      <c r="F12166"/>
      <c r="G12166"/>
      <c r="H12166"/>
      <c r="I12166"/>
      <c r="J12166"/>
      <c r="K12166"/>
    </row>
    <row r="12167" spans="1:11" ht="15">
      <c r="A12167"/>
      <c r="B12167"/>
      <c r="C12167"/>
      <c r="D12167"/>
      <c r="E12167"/>
      <c r="F12167"/>
      <c r="G12167"/>
      <c r="H12167"/>
      <c r="I12167"/>
      <c r="J12167"/>
      <c r="K12167"/>
    </row>
    <row r="12168" spans="1:11" ht="15">
      <c r="A12168"/>
      <c r="B12168"/>
      <c r="C12168"/>
      <c r="D12168"/>
      <c r="E12168"/>
      <c r="F12168"/>
      <c r="G12168"/>
      <c r="H12168"/>
      <c r="I12168"/>
      <c r="J12168"/>
      <c r="K12168"/>
    </row>
    <row r="12169" spans="1:11" ht="15">
      <c r="A12169"/>
      <c r="B12169"/>
      <c r="C12169"/>
      <c r="D12169"/>
      <c r="E12169"/>
      <c r="F12169"/>
      <c r="G12169"/>
      <c r="H12169"/>
      <c r="I12169"/>
      <c r="J12169"/>
      <c r="K12169"/>
    </row>
    <row r="12170" spans="1:11" ht="15">
      <c r="A12170"/>
      <c r="B12170"/>
      <c r="C12170"/>
      <c r="D12170"/>
      <c r="E12170"/>
      <c r="F12170"/>
      <c r="G12170"/>
      <c r="H12170"/>
      <c r="I12170"/>
      <c r="J12170"/>
      <c r="K12170"/>
    </row>
    <row r="12171" spans="1:11" ht="15">
      <c r="A12171"/>
      <c r="B12171"/>
      <c r="C12171"/>
      <c r="D12171"/>
      <c r="E12171"/>
      <c r="F12171"/>
      <c r="G12171"/>
      <c r="H12171"/>
      <c r="I12171"/>
      <c r="J12171"/>
      <c r="K12171"/>
    </row>
    <row r="12172" spans="1:11" ht="15">
      <c r="A12172"/>
      <c r="B12172"/>
      <c r="C12172"/>
      <c r="D12172"/>
      <c r="E12172"/>
      <c r="F12172"/>
      <c r="G12172"/>
      <c r="H12172"/>
      <c r="I12172"/>
      <c r="J12172"/>
      <c r="K12172"/>
    </row>
    <row r="12173" spans="1:11" ht="15">
      <c r="A12173"/>
      <c r="B12173"/>
      <c r="C12173"/>
      <c r="D12173"/>
      <c r="E12173"/>
      <c r="F12173"/>
      <c r="G12173"/>
      <c r="H12173"/>
      <c r="I12173"/>
      <c r="J12173"/>
      <c r="K12173"/>
    </row>
    <row r="12174" spans="1:11" ht="15">
      <c r="A12174"/>
      <c r="B12174"/>
      <c r="C12174"/>
      <c r="D12174"/>
      <c r="E12174"/>
      <c r="F12174"/>
      <c r="G12174"/>
      <c r="H12174"/>
      <c r="I12174"/>
      <c r="J12174"/>
      <c r="K12174"/>
    </row>
    <row r="12175" spans="1:11" ht="15">
      <c r="A12175"/>
      <c r="B12175"/>
      <c r="C12175"/>
      <c r="D12175"/>
      <c r="E12175"/>
      <c r="F12175"/>
      <c r="G12175"/>
      <c r="H12175"/>
      <c r="I12175"/>
      <c r="J12175"/>
      <c r="K12175"/>
    </row>
    <row r="12176" spans="1:11" ht="15">
      <c r="A12176"/>
      <c r="B12176"/>
      <c r="C12176"/>
      <c r="D12176"/>
      <c r="E12176"/>
      <c r="F12176"/>
      <c r="G12176"/>
      <c r="H12176"/>
      <c r="I12176"/>
      <c r="J12176"/>
      <c r="K12176"/>
    </row>
    <row r="12177" spans="1:11" ht="15">
      <c r="A12177"/>
      <c r="B12177"/>
      <c r="C12177"/>
      <c r="D12177"/>
      <c r="E12177"/>
      <c r="F12177"/>
      <c r="G12177"/>
      <c r="H12177"/>
      <c r="I12177"/>
      <c r="J12177"/>
      <c r="K12177"/>
    </row>
    <row r="12178" spans="1:11" ht="15">
      <c r="A12178"/>
      <c r="B12178"/>
      <c r="C12178"/>
      <c r="D12178"/>
      <c r="E12178"/>
      <c r="F12178"/>
      <c r="G12178"/>
      <c r="H12178"/>
      <c r="I12178"/>
      <c r="J12178"/>
      <c r="K12178"/>
    </row>
    <row r="12179" spans="1:11" ht="15">
      <c r="A12179"/>
      <c r="B12179"/>
      <c r="C12179"/>
      <c r="D12179"/>
      <c r="E12179"/>
      <c r="F12179"/>
      <c r="G12179"/>
      <c r="H12179"/>
      <c r="I12179"/>
      <c r="J12179"/>
      <c r="K12179"/>
    </row>
    <row r="12180" spans="1:11" ht="15">
      <c r="A12180"/>
      <c r="B12180"/>
      <c r="C12180"/>
      <c r="D12180"/>
      <c r="E12180"/>
      <c r="F12180"/>
      <c r="G12180"/>
      <c r="H12180"/>
      <c r="I12180"/>
      <c r="J12180"/>
      <c r="K12180"/>
    </row>
    <row r="12181" spans="1:11" ht="15">
      <c r="A12181"/>
      <c r="B12181"/>
      <c r="C12181"/>
      <c r="D12181"/>
      <c r="E12181"/>
      <c r="F12181"/>
      <c r="G12181"/>
      <c r="H12181"/>
      <c r="I12181"/>
      <c r="J12181"/>
      <c r="K12181"/>
    </row>
    <row r="12182" spans="1:11" ht="15">
      <c r="A12182"/>
      <c r="B12182"/>
      <c r="C12182"/>
      <c r="D12182"/>
      <c r="E12182"/>
      <c r="F12182"/>
      <c r="G12182"/>
      <c r="H12182"/>
      <c r="I12182"/>
      <c r="J12182"/>
      <c r="K12182"/>
    </row>
    <row r="12183" spans="1:11" ht="15">
      <c r="A12183"/>
      <c r="B12183"/>
      <c r="C12183"/>
      <c r="D12183"/>
      <c r="E12183"/>
      <c r="F12183"/>
      <c r="G12183"/>
      <c r="H12183"/>
      <c r="I12183"/>
      <c r="J12183"/>
      <c r="K12183"/>
    </row>
    <row r="12184" spans="1:11" ht="15">
      <c r="A12184"/>
      <c r="B12184"/>
      <c r="C12184"/>
      <c r="D12184"/>
      <c r="E12184"/>
      <c r="F12184"/>
      <c r="G12184"/>
      <c r="H12184"/>
      <c r="I12184"/>
      <c r="J12184"/>
      <c r="K12184"/>
    </row>
    <row r="12185" spans="1:11" ht="15">
      <c r="A12185"/>
      <c r="B12185"/>
      <c r="C12185"/>
      <c r="D12185"/>
      <c r="E12185"/>
      <c r="F12185"/>
      <c r="G12185"/>
      <c r="H12185"/>
      <c r="I12185"/>
      <c r="J12185"/>
      <c r="K12185"/>
    </row>
    <row r="12186" spans="1:11" ht="15">
      <c r="A12186"/>
      <c r="B12186"/>
      <c r="C12186"/>
      <c r="D12186"/>
      <c r="E12186"/>
      <c r="F12186"/>
      <c r="G12186"/>
      <c r="H12186"/>
      <c r="I12186"/>
      <c r="J12186"/>
      <c r="K12186"/>
    </row>
    <row r="12187" spans="1:11" ht="15">
      <c r="A12187"/>
      <c r="B12187"/>
      <c r="C12187"/>
      <c r="D12187"/>
      <c r="E12187"/>
      <c r="F12187"/>
      <c r="G12187"/>
      <c r="H12187"/>
      <c r="I12187"/>
      <c r="J12187"/>
      <c r="K12187"/>
    </row>
    <row r="12188" spans="1:11" ht="15">
      <c r="A12188"/>
      <c r="B12188"/>
      <c r="C12188"/>
      <c r="D12188"/>
      <c r="E12188"/>
      <c r="F12188"/>
      <c r="G12188"/>
      <c r="H12188"/>
      <c r="I12188"/>
      <c r="J12188"/>
      <c r="K12188"/>
    </row>
    <row r="12189" spans="1:11" ht="15">
      <c r="A12189"/>
      <c r="B12189"/>
      <c r="C12189"/>
      <c r="D12189"/>
      <c r="E12189"/>
      <c r="F12189"/>
      <c r="G12189"/>
      <c r="H12189"/>
      <c r="I12189"/>
      <c r="J12189"/>
      <c r="K12189"/>
    </row>
    <row r="12190" spans="1:11" ht="15">
      <c r="A12190"/>
      <c r="B12190"/>
      <c r="C12190"/>
      <c r="D12190"/>
      <c r="E12190"/>
      <c r="F12190"/>
      <c r="G12190"/>
      <c r="H12190"/>
      <c r="I12190"/>
      <c r="J12190"/>
      <c r="K12190"/>
    </row>
    <row r="12191" spans="1:11" ht="15">
      <c r="A12191"/>
      <c r="B12191"/>
      <c r="C12191"/>
      <c r="D12191"/>
      <c r="E12191"/>
      <c r="F12191"/>
      <c r="G12191"/>
      <c r="H12191"/>
      <c r="I12191"/>
      <c r="J12191"/>
      <c r="K12191"/>
    </row>
    <row r="12192" spans="1:11" ht="15">
      <c r="A12192"/>
      <c r="B12192"/>
      <c r="C12192"/>
      <c r="D12192"/>
      <c r="E12192"/>
      <c r="F12192"/>
      <c r="G12192"/>
      <c r="H12192"/>
      <c r="I12192"/>
      <c r="J12192"/>
      <c r="K12192"/>
    </row>
    <row r="12193" spans="1:11" ht="15">
      <c r="A12193"/>
      <c r="B12193"/>
      <c r="C12193"/>
      <c r="D12193"/>
      <c r="E12193"/>
      <c r="F12193"/>
      <c r="G12193"/>
      <c r="H12193"/>
      <c r="I12193"/>
      <c r="J12193"/>
      <c r="K12193"/>
    </row>
    <row r="12194" spans="1:11" ht="15">
      <c r="A12194"/>
      <c r="B12194"/>
      <c r="C12194"/>
      <c r="D12194"/>
      <c r="E12194"/>
      <c r="F12194"/>
      <c r="G12194"/>
      <c r="H12194"/>
      <c r="I12194"/>
      <c r="J12194"/>
      <c r="K12194"/>
    </row>
    <row r="12195" spans="1:11" ht="15">
      <c r="A12195"/>
      <c r="B12195"/>
      <c r="C12195"/>
      <c r="D12195"/>
      <c r="E12195"/>
      <c r="F12195"/>
      <c r="G12195"/>
      <c r="H12195"/>
      <c r="I12195"/>
      <c r="J12195"/>
      <c r="K12195"/>
    </row>
    <row r="12196" spans="1:11" ht="15">
      <c r="A12196"/>
      <c r="B12196"/>
      <c r="C12196"/>
      <c r="D12196"/>
      <c r="E12196"/>
      <c r="F12196"/>
      <c r="G12196"/>
      <c r="H12196"/>
      <c r="I12196"/>
      <c r="J12196"/>
      <c r="K12196"/>
    </row>
    <row r="12197" spans="1:11" ht="15">
      <c r="A12197"/>
      <c r="B12197"/>
      <c r="C12197"/>
      <c r="D12197"/>
      <c r="E12197"/>
      <c r="F12197"/>
      <c r="G12197"/>
      <c r="H12197"/>
      <c r="I12197"/>
      <c r="J12197"/>
      <c r="K12197"/>
    </row>
    <row r="12198" spans="1:11" ht="15">
      <c r="A12198"/>
      <c r="B12198"/>
      <c r="C12198"/>
      <c r="D12198"/>
      <c r="E12198"/>
      <c r="F12198"/>
      <c r="G12198"/>
      <c r="H12198"/>
      <c r="I12198"/>
      <c r="J12198"/>
      <c r="K12198"/>
    </row>
    <row r="12199" spans="1:11" ht="15">
      <c r="A12199"/>
      <c r="B12199"/>
      <c r="C12199"/>
      <c r="D12199"/>
      <c r="E12199"/>
      <c r="F12199"/>
      <c r="G12199"/>
      <c r="H12199"/>
      <c r="I12199"/>
      <c r="J12199"/>
      <c r="K12199"/>
    </row>
    <row r="12200" spans="1:11" ht="15">
      <c r="A12200"/>
      <c r="B12200"/>
      <c r="C12200"/>
      <c r="D12200"/>
      <c r="E12200"/>
      <c r="F12200"/>
      <c r="G12200"/>
      <c r="H12200"/>
      <c r="I12200"/>
      <c r="J12200"/>
      <c r="K12200"/>
    </row>
    <row r="12201" spans="1:11" ht="15">
      <c r="A12201"/>
      <c r="B12201"/>
      <c r="C12201"/>
      <c r="D12201"/>
      <c r="E12201"/>
      <c r="F12201"/>
      <c r="G12201"/>
      <c r="H12201"/>
      <c r="I12201"/>
      <c r="J12201"/>
      <c r="K12201"/>
    </row>
    <row r="12202" spans="1:11" ht="15">
      <c r="A12202"/>
      <c r="B12202"/>
      <c r="C12202"/>
      <c r="D12202"/>
      <c r="E12202"/>
      <c r="F12202"/>
      <c r="G12202"/>
      <c r="H12202"/>
      <c r="I12202"/>
      <c r="J12202"/>
      <c r="K12202"/>
    </row>
    <row r="12203" spans="1:11" ht="15">
      <c r="A12203"/>
      <c r="B12203"/>
      <c r="C12203"/>
      <c r="D12203"/>
      <c r="E12203"/>
      <c r="F12203"/>
      <c r="G12203"/>
      <c r="H12203"/>
      <c r="I12203"/>
      <c r="J12203"/>
      <c r="K12203"/>
    </row>
    <row r="12204" spans="1:11" ht="15">
      <c r="A12204"/>
      <c r="B12204"/>
      <c r="C12204"/>
      <c r="D12204"/>
      <c r="E12204"/>
      <c r="F12204"/>
      <c r="G12204"/>
      <c r="H12204"/>
      <c r="I12204"/>
      <c r="J12204"/>
      <c r="K12204"/>
    </row>
    <row r="12205" spans="1:11" ht="15">
      <c r="A12205"/>
      <c r="B12205"/>
      <c r="C12205"/>
      <c r="D12205"/>
      <c r="E12205"/>
      <c r="F12205"/>
      <c r="G12205"/>
      <c r="H12205"/>
      <c r="I12205"/>
      <c r="J12205"/>
      <c r="K12205"/>
    </row>
    <row r="12206" spans="1:11" ht="15">
      <c r="A12206"/>
      <c r="B12206"/>
      <c r="C12206"/>
      <c r="D12206"/>
      <c r="E12206"/>
      <c r="F12206"/>
      <c r="G12206"/>
      <c r="H12206"/>
      <c r="I12206"/>
      <c r="J12206"/>
      <c r="K12206"/>
    </row>
    <row r="12207" spans="1:11" ht="15">
      <c r="A12207"/>
      <c r="B12207"/>
      <c r="C12207"/>
      <c r="D12207"/>
      <c r="E12207"/>
      <c r="F12207"/>
      <c r="G12207"/>
      <c r="H12207"/>
      <c r="I12207"/>
      <c r="J12207"/>
      <c r="K12207"/>
    </row>
    <row r="12208" spans="1:11" ht="15">
      <c r="A12208"/>
      <c r="B12208"/>
      <c r="C12208"/>
      <c r="D12208"/>
      <c r="E12208"/>
      <c r="F12208"/>
      <c r="G12208"/>
      <c r="H12208"/>
      <c r="I12208"/>
      <c r="J12208"/>
      <c r="K12208"/>
    </row>
    <row r="12209" spans="1:11" ht="15">
      <c r="A12209"/>
      <c r="B12209"/>
      <c r="C12209"/>
      <c r="D12209"/>
      <c r="E12209"/>
      <c r="F12209"/>
      <c r="G12209"/>
      <c r="H12209"/>
      <c r="I12209"/>
      <c r="J12209"/>
      <c r="K12209"/>
    </row>
    <row r="12210" spans="1:11" ht="15">
      <c r="A12210"/>
      <c r="B12210"/>
      <c r="C12210"/>
      <c r="D12210"/>
      <c r="E12210"/>
      <c r="F12210"/>
      <c r="G12210"/>
      <c r="H12210"/>
      <c r="I12210"/>
      <c r="J12210"/>
      <c r="K12210"/>
    </row>
    <row r="12211" spans="1:11" ht="15">
      <c r="A12211"/>
      <c r="B12211"/>
      <c r="C12211"/>
      <c r="D12211"/>
      <c r="E12211"/>
      <c r="F12211"/>
      <c r="G12211"/>
      <c r="H12211"/>
      <c r="I12211"/>
      <c r="J12211"/>
      <c r="K12211"/>
    </row>
    <row r="12212" spans="1:11" ht="15">
      <c r="A12212"/>
      <c r="B12212"/>
      <c r="C12212"/>
      <c r="D12212"/>
      <c r="E12212"/>
      <c r="F12212"/>
      <c r="G12212"/>
      <c r="H12212"/>
      <c r="I12212"/>
      <c r="J12212"/>
      <c r="K12212"/>
    </row>
    <row r="12213" spans="1:11" ht="15">
      <c r="A12213"/>
      <c r="B12213"/>
      <c r="C12213"/>
      <c r="D12213"/>
      <c r="E12213"/>
      <c r="F12213"/>
      <c r="G12213"/>
      <c r="H12213"/>
      <c r="I12213"/>
      <c r="J12213"/>
      <c r="K12213"/>
    </row>
    <row r="12214" spans="1:11" ht="15">
      <c r="A12214"/>
      <c r="B12214"/>
      <c r="C12214"/>
      <c r="D12214"/>
      <c r="E12214"/>
      <c r="F12214"/>
      <c r="G12214"/>
      <c r="H12214"/>
      <c r="I12214"/>
      <c r="J12214"/>
      <c r="K12214"/>
    </row>
    <row r="12215" spans="1:11" ht="15">
      <c r="A12215"/>
      <c r="B12215"/>
      <c r="C12215"/>
      <c r="D12215"/>
      <c r="E12215"/>
      <c r="F12215"/>
      <c r="G12215"/>
      <c r="H12215"/>
      <c r="I12215"/>
      <c r="J12215"/>
      <c r="K12215"/>
    </row>
    <row r="12216" spans="1:11" ht="15">
      <c r="A12216"/>
      <c r="B12216"/>
      <c r="C12216"/>
      <c r="D12216"/>
      <c r="E12216"/>
      <c r="F12216"/>
      <c r="G12216"/>
      <c r="H12216"/>
      <c r="I12216"/>
      <c r="J12216"/>
      <c r="K12216"/>
    </row>
    <row r="12217" spans="1:11" ht="15">
      <c r="A12217"/>
      <c r="B12217"/>
      <c r="C12217"/>
      <c r="D12217"/>
      <c r="E12217"/>
      <c r="F12217"/>
      <c r="G12217"/>
      <c r="H12217"/>
      <c r="I12217"/>
      <c r="J12217"/>
      <c r="K12217"/>
    </row>
    <row r="12218" spans="1:11" ht="15">
      <c r="A12218"/>
      <c r="B12218"/>
      <c r="C12218"/>
      <c r="D12218"/>
      <c r="E12218"/>
      <c r="F12218"/>
      <c r="G12218"/>
      <c r="H12218"/>
      <c r="I12218"/>
      <c r="J12218"/>
      <c r="K12218"/>
    </row>
    <row r="12219" spans="1:11" ht="15">
      <c r="A12219"/>
      <c r="B12219"/>
      <c r="C12219"/>
      <c r="D12219"/>
      <c r="E12219"/>
      <c r="F12219"/>
      <c r="G12219"/>
      <c r="H12219"/>
      <c r="I12219"/>
      <c r="J12219"/>
      <c r="K12219"/>
    </row>
    <row r="12220" spans="1:11" ht="15">
      <c r="A12220"/>
      <c r="B12220"/>
      <c r="C12220"/>
      <c r="D12220"/>
      <c r="E12220"/>
      <c r="F12220"/>
      <c r="G12220"/>
      <c r="H12220"/>
      <c r="I12220"/>
      <c r="J12220"/>
      <c r="K12220"/>
    </row>
    <row r="12221" spans="1:11" ht="15">
      <c r="A12221"/>
      <c r="B12221"/>
      <c r="C12221"/>
      <c r="D12221"/>
      <c r="E12221"/>
      <c r="F12221"/>
      <c r="G12221"/>
      <c r="H12221"/>
      <c r="I12221"/>
      <c r="J12221"/>
      <c r="K12221"/>
    </row>
    <row r="12222" spans="1:11" ht="15">
      <c r="A12222"/>
      <c r="B12222"/>
      <c r="C12222"/>
      <c r="D12222"/>
      <c r="E12222"/>
      <c r="F12222"/>
      <c r="G12222"/>
      <c r="H12222"/>
      <c r="I12222"/>
      <c r="J12222"/>
      <c r="K12222"/>
    </row>
    <row r="12223" spans="1:11" ht="15">
      <c r="A12223"/>
      <c r="B12223"/>
      <c r="C12223"/>
      <c r="D12223"/>
      <c r="E12223"/>
      <c r="F12223"/>
      <c r="G12223"/>
      <c r="H12223"/>
      <c r="I12223"/>
      <c r="J12223"/>
      <c r="K12223"/>
    </row>
    <row r="12224" spans="1:11" ht="15">
      <c r="A12224"/>
      <c r="B12224"/>
      <c r="C12224"/>
      <c r="D12224"/>
      <c r="E12224"/>
      <c r="F12224"/>
      <c r="G12224"/>
      <c r="H12224"/>
      <c r="I12224"/>
      <c r="J12224"/>
      <c r="K12224"/>
    </row>
    <row r="12225" spans="1:11" ht="15">
      <c r="A12225"/>
      <c r="B12225"/>
      <c r="C12225"/>
      <c r="D12225"/>
      <c r="E12225"/>
      <c r="F12225"/>
      <c r="G12225"/>
      <c r="H12225"/>
      <c r="I12225"/>
      <c r="J12225"/>
      <c r="K12225"/>
    </row>
    <row r="12226" spans="1:11" ht="15">
      <c r="A12226"/>
      <c r="B12226"/>
      <c r="C12226"/>
      <c r="D12226"/>
      <c r="E12226"/>
      <c r="F12226"/>
      <c r="G12226"/>
      <c r="H12226"/>
      <c r="I12226"/>
      <c r="J12226"/>
      <c r="K12226"/>
    </row>
    <row r="12227" spans="1:11" ht="15">
      <c r="A12227"/>
      <c r="B12227"/>
      <c r="C12227"/>
      <c r="D12227"/>
      <c r="E12227"/>
      <c r="F12227"/>
      <c r="G12227"/>
      <c r="H12227"/>
      <c r="I12227"/>
      <c r="J12227"/>
      <c r="K12227"/>
    </row>
    <row r="12228" spans="1:11" ht="15">
      <c r="A12228"/>
      <c r="B12228"/>
      <c r="C12228"/>
      <c r="D12228"/>
      <c r="E12228"/>
      <c r="F12228"/>
      <c r="G12228"/>
      <c r="H12228"/>
      <c r="I12228"/>
      <c r="J12228"/>
      <c r="K12228"/>
    </row>
    <row r="12229" spans="1:11" ht="15">
      <c r="A12229"/>
      <c r="B12229"/>
      <c r="C12229"/>
      <c r="D12229"/>
      <c r="E12229"/>
      <c r="F12229"/>
      <c r="G12229"/>
      <c r="H12229"/>
      <c r="I12229"/>
      <c r="J12229"/>
      <c r="K12229"/>
    </row>
    <row r="12230" spans="1:11" ht="15">
      <c r="A12230"/>
      <c r="B12230"/>
      <c r="C12230"/>
      <c r="D12230"/>
      <c r="E12230"/>
      <c r="F12230"/>
      <c r="G12230"/>
      <c r="H12230"/>
      <c r="I12230"/>
      <c r="J12230"/>
      <c r="K12230"/>
    </row>
    <row r="12231" spans="1:11" ht="15">
      <c r="A12231"/>
      <c r="B12231"/>
      <c r="C12231"/>
      <c r="D12231"/>
      <c r="E12231"/>
      <c r="F12231"/>
      <c r="G12231"/>
      <c r="H12231"/>
      <c r="I12231"/>
      <c r="J12231"/>
      <c r="K12231"/>
    </row>
    <row r="12232" spans="1:11" ht="15">
      <c r="A12232"/>
      <c r="B12232"/>
      <c r="C12232"/>
      <c r="D12232"/>
      <c r="E12232"/>
      <c r="F12232"/>
      <c r="G12232"/>
      <c r="H12232"/>
      <c r="I12232"/>
      <c r="J12232"/>
      <c r="K12232"/>
    </row>
    <row r="12233" spans="1:11" ht="15">
      <c r="A12233"/>
      <c r="B12233"/>
      <c r="C12233"/>
      <c r="D12233"/>
      <c r="E12233"/>
      <c r="F12233"/>
      <c r="G12233"/>
      <c r="H12233"/>
      <c r="I12233"/>
      <c r="J12233"/>
      <c r="K12233"/>
    </row>
    <row r="12234" spans="1:11" ht="15">
      <c r="A12234"/>
      <c r="B12234"/>
      <c r="C12234"/>
      <c r="D12234"/>
      <c r="E12234"/>
      <c r="F12234"/>
      <c r="G12234"/>
      <c r="H12234"/>
      <c r="I12234"/>
      <c r="J12234"/>
      <c r="K12234"/>
    </row>
    <row r="12235" spans="1:11" ht="15">
      <c r="A12235"/>
      <c r="B12235"/>
      <c r="C12235"/>
      <c r="D12235"/>
      <c r="E12235"/>
      <c r="F12235"/>
      <c r="G12235"/>
      <c r="H12235"/>
      <c r="I12235"/>
      <c r="J12235"/>
      <c r="K12235"/>
    </row>
    <row r="12236" spans="1:11" ht="15">
      <c r="A12236"/>
      <c r="B12236"/>
      <c r="C12236"/>
      <c r="D12236"/>
      <c r="E12236"/>
      <c r="F12236"/>
      <c r="G12236"/>
      <c r="H12236"/>
      <c r="I12236"/>
      <c r="J12236"/>
      <c r="K12236"/>
    </row>
    <row r="12237" spans="1:11" ht="15">
      <c r="A12237"/>
      <c r="B12237"/>
      <c r="C12237"/>
      <c r="D12237"/>
      <c r="E12237"/>
      <c r="F12237"/>
      <c r="G12237"/>
      <c r="H12237"/>
      <c r="I12237"/>
      <c r="J12237"/>
      <c r="K12237"/>
    </row>
    <row r="12238" spans="1:11" ht="15">
      <c r="A12238"/>
      <c r="B12238"/>
      <c r="C12238"/>
      <c r="D12238"/>
      <c r="E12238"/>
      <c r="F12238"/>
      <c r="G12238"/>
      <c r="H12238"/>
      <c r="I12238"/>
      <c r="J12238"/>
      <c r="K12238"/>
    </row>
    <row r="12239" spans="1:11" ht="15">
      <c r="A12239"/>
      <c r="B12239"/>
      <c r="C12239"/>
      <c r="D12239"/>
      <c r="E12239"/>
      <c r="F12239"/>
      <c r="G12239"/>
      <c r="H12239"/>
      <c r="I12239"/>
      <c r="J12239"/>
      <c r="K12239"/>
    </row>
    <row r="12240" spans="1:11" ht="15">
      <c r="A12240"/>
      <c r="B12240"/>
      <c r="C12240"/>
      <c r="D12240"/>
      <c r="E12240"/>
      <c r="F12240"/>
      <c r="G12240"/>
      <c r="H12240"/>
      <c r="I12240"/>
      <c r="J12240"/>
      <c r="K12240"/>
    </row>
    <row r="12241" spans="1:11" ht="15">
      <c r="A12241"/>
      <c r="B12241"/>
      <c r="C12241"/>
      <c r="D12241"/>
      <c r="E12241"/>
      <c r="F12241"/>
      <c r="G12241"/>
      <c r="H12241"/>
      <c r="I12241"/>
      <c r="J12241"/>
      <c r="K12241"/>
    </row>
    <row r="12242" spans="1:11" ht="15">
      <c r="A12242"/>
      <c r="B12242"/>
      <c r="C12242"/>
      <c r="D12242"/>
      <c r="E12242"/>
      <c r="F12242"/>
      <c r="G12242"/>
      <c r="H12242"/>
      <c r="I12242"/>
      <c r="J12242"/>
      <c r="K12242"/>
    </row>
    <row r="12243" spans="1:11" ht="15">
      <c r="A12243"/>
      <c r="B12243"/>
      <c r="C12243"/>
      <c r="D12243"/>
      <c r="E12243"/>
      <c r="F12243"/>
      <c r="G12243"/>
      <c r="H12243"/>
      <c r="I12243"/>
      <c r="J12243"/>
      <c r="K12243"/>
    </row>
    <row r="12244" spans="1:11" ht="15">
      <c r="A12244"/>
      <c r="B12244"/>
      <c r="C12244"/>
      <c r="D12244"/>
      <c r="E12244"/>
      <c r="F12244"/>
      <c r="G12244"/>
      <c r="H12244"/>
      <c r="I12244"/>
      <c r="J12244"/>
      <c r="K12244"/>
    </row>
    <row r="12245" spans="1:11" ht="15">
      <c r="A12245"/>
      <c r="B12245"/>
      <c r="C12245"/>
      <c r="D12245"/>
      <c r="E12245"/>
      <c r="F12245"/>
      <c r="G12245"/>
      <c r="H12245"/>
      <c r="I12245"/>
      <c r="J12245"/>
      <c r="K12245"/>
    </row>
    <row r="12246" spans="1:11" ht="15">
      <c r="A12246"/>
      <c r="B12246"/>
      <c r="C12246"/>
      <c r="D12246"/>
      <c r="E12246"/>
      <c r="F12246"/>
      <c r="G12246"/>
      <c r="H12246"/>
      <c r="I12246"/>
      <c r="J12246"/>
      <c r="K12246"/>
    </row>
    <row r="12247" spans="1:11" ht="15">
      <c r="A12247"/>
      <c r="B12247"/>
      <c r="C12247"/>
      <c r="D12247"/>
      <c r="E12247"/>
      <c r="F12247"/>
      <c r="G12247"/>
      <c r="H12247"/>
      <c r="I12247"/>
      <c r="J12247"/>
      <c r="K12247"/>
    </row>
    <row r="12248" spans="1:11" ht="15">
      <c r="A12248"/>
      <c r="B12248"/>
      <c r="C12248"/>
      <c r="D12248"/>
      <c r="E12248"/>
      <c r="F12248"/>
      <c r="G12248"/>
      <c r="H12248"/>
      <c r="I12248"/>
      <c r="J12248"/>
      <c r="K12248"/>
    </row>
    <row r="12249" spans="1:11" ht="15">
      <c r="A12249"/>
      <c r="B12249"/>
      <c r="C12249"/>
      <c r="D12249"/>
      <c r="E12249"/>
      <c r="F12249"/>
      <c r="G12249"/>
      <c r="H12249"/>
      <c r="I12249"/>
      <c r="J12249"/>
      <c r="K12249"/>
    </row>
    <row r="12250" spans="1:11" ht="15">
      <c r="A12250"/>
      <c r="B12250"/>
      <c r="C12250"/>
      <c r="D12250"/>
      <c r="E12250"/>
      <c r="F12250"/>
      <c r="G12250"/>
      <c r="H12250"/>
      <c r="I12250"/>
      <c r="J12250"/>
      <c r="K12250"/>
    </row>
    <row r="12251" spans="1:11" ht="15">
      <c r="A12251"/>
      <c r="B12251"/>
      <c r="C12251"/>
      <c r="D12251"/>
      <c r="E12251"/>
      <c r="F12251"/>
      <c r="G12251"/>
      <c r="H12251"/>
      <c r="I12251"/>
      <c r="J12251"/>
      <c r="K12251"/>
    </row>
    <row r="12252" spans="1:11" ht="15">
      <c r="A12252"/>
      <c r="B12252"/>
      <c r="C12252"/>
      <c r="D12252"/>
      <c r="E12252"/>
      <c r="F12252"/>
      <c r="G12252"/>
      <c r="H12252"/>
      <c r="I12252"/>
      <c r="J12252"/>
      <c r="K12252"/>
    </row>
    <row r="12253" spans="1:11" ht="15">
      <c r="A12253"/>
      <c r="B12253"/>
      <c r="C12253"/>
      <c r="D12253"/>
      <c r="E12253"/>
      <c r="F12253"/>
      <c r="G12253"/>
      <c r="H12253"/>
      <c r="I12253"/>
      <c r="J12253"/>
      <c r="K12253"/>
    </row>
    <row r="12254" spans="1:11" ht="15">
      <c r="A12254"/>
      <c r="B12254"/>
      <c r="C12254"/>
      <c r="D12254"/>
      <c r="E12254"/>
      <c r="F12254"/>
      <c r="G12254"/>
      <c r="H12254"/>
      <c r="I12254"/>
      <c r="J12254"/>
      <c r="K12254"/>
    </row>
    <row r="12255" spans="1:11" ht="15">
      <c r="A12255"/>
      <c r="B12255"/>
      <c r="C12255"/>
      <c r="D12255"/>
      <c r="E12255"/>
      <c r="F12255"/>
      <c r="G12255"/>
      <c r="H12255"/>
      <c r="I12255"/>
      <c r="J12255"/>
      <c r="K12255"/>
    </row>
    <row r="12256" spans="1:11" ht="15">
      <c r="A12256"/>
      <c r="B12256"/>
      <c r="C12256"/>
      <c r="D12256"/>
      <c r="E12256"/>
      <c r="F12256"/>
      <c r="G12256"/>
      <c r="H12256"/>
      <c r="I12256"/>
      <c r="J12256"/>
      <c r="K12256"/>
    </row>
    <row r="12257" spans="1:11" ht="15">
      <c r="A12257"/>
      <c r="B12257"/>
      <c r="C12257"/>
      <c r="D12257"/>
      <c r="E12257"/>
      <c r="F12257"/>
      <c r="G12257"/>
      <c r="H12257"/>
      <c r="I12257"/>
      <c r="J12257"/>
      <c r="K12257"/>
    </row>
    <row r="12258" spans="1:11" ht="15">
      <c r="A12258"/>
      <c r="B12258"/>
      <c r="C12258"/>
      <c r="D12258"/>
      <c r="E12258"/>
      <c r="F12258"/>
      <c r="G12258"/>
      <c r="H12258"/>
      <c r="I12258"/>
      <c r="J12258"/>
      <c r="K12258"/>
    </row>
    <row r="12259" spans="1:11" ht="15">
      <c r="A12259"/>
      <c r="B12259"/>
      <c r="C12259"/>
      <c r="D12259"/>
      <c r="E12259"/>
      <c r="F12259"/>
      <c r="G12259"/>
      <c r="H12259"/>
      <c r="I12259"/>
      <c r="J12259"/>
      <c r="K12259"/>
    </row>
    <row r="12260" spans="1:11" ht="15">
      <c r="A12260"/>
      <c r="B12260"/>
      <c r="C12260"/>
      <c r="D12260"/>
      <c r="E12260"/>
      <c r="F12260"/>
      <c r="G12260"/>
      <c r="H12260"/>
      <c r="I12260"/>
      <c r="J12260"/>
      <c r="K12260"/>
    </row>
    <row r="12261" spans="1:11" ht="15">
      <c r="A12261"/>
      <c r="B12261"/>
      <c r="C12261"/>
      <c r="D12261"/>
      <c r="E12261"/>
      <c r="F12261"/>
      <c r="G12261"/>
      <c r="H12261"/>
      <c r="I12261"/>
      <c r="J12261"/>
      <c r="K12261"/>
    </row>
    <row r="12262" spans="1:11" ht="15">
      <c r="A12262"/>
      <c r="B12262"/>
      <c r="C12262"/>
      <c r="D12262"/>
      <c r="E12262"/>
      <c r="F12262"/>
      <c r="G12262"/>
      <c r="H12262"/>
      <c r="I12262"/>
      <c r="J12262"/>
      <c r="K12262"/>
    </row>
    <row r="12263" spans="1:11" ht="15">
      <c r="A12263"/>
      <c r="B12263"/>
      <c r="C12263"/>
      <c r="D12263"/>
      <c r="E12263"/>
      <c r="F12263"/>
      <c r="G12263"/>
      <c r="H12263"/>
      <c r="I12263"/>
      <c r="J12263"/>
      <c r="K12263"/>
    </row>
    <row r="12264" spans="1:11" ht="15">
      <c r="A12264"/>
      <c r="B12264"/>
      <c r="C12264"/>
      <c r="D12264"/>
      <c r="E12264"/>
      <c r="F12264"/>
      <c r="G12264"/>
      <c r="H12264"/>
      <c r="I12264"/>
      <c r="J12264"/>
      <c r="K12264"/>
    </row>
    <row r="12265" spans="1:11" ht="15">
      <c r="A12265"/>
      <c r="B12265"/>
      <c r="C12265"/>
      <c r="D12265"/>
      <c r="E12265"/>
      <c r="F12265"/>
      <c r="G12265"/>
      <c r="H12265"/>
      <c r="I12265"/>
      <c r="J12265"/>
      <c r="K12265"/>
    </row>
    <row r="12266" spans="1:11" ht="15">
      <c r="A12266"/>
      <c r="B12266"/>
      <c r="C12266"/>
      <c r="D12266"/>
      <c r="E12266"/>
      <c r="F12266"/>
      <c r="G12266"/>
      <c r="H12266"/>
      <c r="I12266"/>
      <c r="J12266"/>
      <c r="K12266"/>
    </row>
    <row r="12267" spans="1:11" ht="15">
      <c r="A12267"/>
      <c r="B12267"/>
      <c r="C12267"/>
      <c r="D12267"/>
      <c r="E12267"/>
      <c r="F12267"/>
      <c r="G12267"/>
      <c r="H12267"/>
      <c r="I12267"/>
      <c r="J12267"/>
      <c r="K12267"/>
    </row>
    <row r="12268" spans="1:11" ht="15">
      <c r="A12268"/>
      <c r="B12268"/>
      <c r="C12268"/>
      <c r="D12268"/>
      <c r="E12268"/>
      <c r="F12268"/>
      <c r="G12268"/>
      <c r="H12268"/>
      <c r="I12268"/>
      <c r="J12268"/>
      <c r="K12268"/>
    </row>
    <row r="12269" spans="1:11" ht="15">
      <c r="A12269"/>
      <c r="B12269"/>
      <c r="C12269"/>
      <c r="D12269"/>
      <c r="E12269"/>
      <c r="F12269"/>
      <c r="G12269"/>
      <c r="H12269"/>
      <c r="I12269"/>
      <c r="J12269"/>
      <c r="K12269"/>
    </row>
    <row r="12270" spans="1:11" ht="15">
      <c r="A12270"/>
      <c r="B12270"/>
      <c r="C12270"/>
      <c r="D12270"/>
      <c r="E12270"/>
      <c r="F12270"/>
      <c r="G12270"/>
      <c r="H12270"/>
      <c r="I12270"/>
      <c r="J12270"/>
      <c r="K12270"/>
    </row>
    <row r="12271" spans="1:11" ht="15">
      <c r="A12271"/>
      <c r="B12271"/>
      <c r="C12271"/>
      <c r="D12271"/>
      <c r="E12271"/>
      <c r="F12271"/>
      <c r="G12271"/>
      <c r="H12271"/>
      <c r="I12271"/>
      <c r="J12271"/>
      <c r="K12271"/>
    </row>
    <row r="12272" spans="1:11" ht="15">
      <c r="A12272"/>
      <c r="B12272"/>
      <c r="C12272"/>
      <c r="D12272"/>
      <c r="E12272"/>
      <c r="F12272"/>
      <c r="G12272"/>
      <c r="H12272"/>
      <c r="I12272"/>
      <c r="J12272"/>
      <c r="K12272"/>
    </row>
    <row r="12273" spans="1:11" ht="15">
      <c r="A12273"/>
      <c r="B12273"/>
      <c r="C12273"/>
      <c r="D12273"/>
      <c r="E12273"/>
      <c r="F12273"/>
      <c r="G12273"/>
      <c r="H12273"/>
      <c r="I12273"/>
      <c r="J12273"/>
      <c r="K12273"/>
    </row>
    <row r="12274" spans="1:11" ht="15">
      <c r="A12274"/>
      <c r="B12274"/>
      <c r="C12274"/>
      <c r="D12274"/>
      <c r="E12274"/>
      <c r="F12274"/>
      <c r="G12274"/>
      <c r="H12274"/>
      <c r="I12274"/>
      <c r="J12274"/>
      <c r="K12274"/>
    </row>
    <row r="12275" spans="1:11" ht="15">
      <c r="A12275"/>
      <c r="B12275"/>
      <c r="C12275"/>
      <c r="D12275"/>
      <c r="E12275"/>
      <c r="F12275"/>
      <c r="G12275"/>
      <c r="H12275"/>
      <c r="I12275"/>
      <c r="J12275"/>
      <c r="K12275"/>
    </row>
    <row r="12276" spans="1:11" ht="15">
      <c r="A12276"/>
      <c r="B12276"/>
      <c r="C12276"/>
      <c r="D12276"/>
      <c r="E12276"/>
      <c r="F12276"/>
      <c r="G12276"/>
      <c r="H12276"/>
      <c r="I12276"/>
      <c r="J12276"/>
      <c r="K12276"/>
    </row>
    <row r="12277" spans="1:11" ht="15">
      <c r="A12277"/>
      <c r="B12277"/>
      <c r="C12277"/>
      <c r="D12277"/>
      <c r="E12277"/>
      <c r="F12277"/>
      <c r="G12277"/>
      <c r="H12277"/>
      <c r="I12277"/>
      <c r="J12277"/>
      <c r="K12277"/>
    </row>
    <row r="12278" spans="1:11" ht="15">
      <c r="A12278"/>
      <c r="B12278"/>
      <c r="C12278"/>
      <c r="D12278"/>
      <c r="E12278"/>
      <c r="F12278"/>
      <c r="G12278"/>
      <c r="H12278"/>
      <c r="I12278"/>
      <c r="J12278"/>
      <c r="K12278"/>
    </row>
    <row r="12279" spans="1:11" ht="15">
      <c r="A12279"/>
      <c r="B12279"/>
      <c r="C12279"/>
      <c r="D12279"/>
      <c r="E12279"/>
      <c r="F12279"/>
      <c r="G12279"/>
      <c r="H12279"/>
      <c r="I12279"/>
      <c r="J12279"/>
      <c r="K12279"/>
    </row>
    <row r="12280" spans="1:11" ht="15">
      <c r="A12280"/>
      <c r="B12280"/>
      <c r="C12280"/>
      <c r="D12280"/>
      <c r="E12280"/>
      <c r="F12280"/>
      <c r="G12280"/>
      <c r="H12280"/>
      <c r="I12280"/>
      <c r="J12280"/>
      <c r="K12280"/>
    </row>
    <row r="12281" spans="1:11" ht="15">
      <c r="A12281"/>
      <c r="B12281"/>
      <c r="C12281"/>
      <c r="D12281"/>
      <c r="E12281"/>
      <c r="F12281"/>
      <c r="G12281"/>
      <c r="H12281"/>
      <c r="I12281"/>
      <c r="J12281"/>
      <c r="K12281"/>
    </row>
    <row r="12282" spans="1:11" ht="15">
      <c r="A12282"/>
      <c r="B12282"/>
      <c r="C12282"/>
      <c r="D12282"/>
      <c r="E12282"/>
      <c r="F12282"/>
      <c r="G12282"/>
      <c r="H12282"/>
      <c r="I12282"/>
      <c r="J12282"/>
      <c r="K12282"/>
    </row>
    <row r="12283" spans="1:11" ht="15">
      <c r="A12283"/>
      <c r="B12283"/>
      <c r="C12283"/>
      <c r="D12283"/>
      <c r="E12283"/>
      <c r="F12283"/>
      <c r="G12283"/>
      <c r="H12283"/>
      <c r="I12283"/>
      <c r="J12283"/>
      <c r="K12283"/>
    </row>
    <row r="12284" spans="1:11" ht="15">
      <c r="A12284"/>
      <c r="B12284"/>
      <c r="C12284"/>
      <c r="D12284"/>
      <c r="E12284"/>
      <c r="F12284"/>
      <c r="G12284"/>
      <c r="H12284"/>
      <c r="I12284"/>
      <c r="J12284"/>
      <c r="K12284"/>
    </row>
    <row r="12285" spans="1:11" ht="15">
      <c r="A12285"/>
      <c r="B12285"/>
      <c r="C12285"/>
      <c r="D12285"/>
      <c r="E12285"/>
      <c r="F12285"/>
      <c r="G12285"/>
      <c r="H12285"/>
      <c r="I12285"/>
      <c r="J12285"/>
      <c r="K12285"/>
    </row>
    <row r="12286" spans="1:11" ht="15">
      <c r="A12286"/>
      <c r="B12286"/>
      <c r="C12286"/>
      <c r="D12286"/>
      <c r="E12286"/>
      <c r="F12286"/>
      <c r="G12286"/>
      <c r="H12286"/>
      <c r="I12286"/>
      <c r="J12286"/>
      <c r="K12286"/>
    </row>
    <row r="12287" spans="1:11" ht="15">
      <c r="A12287"/>
      <c r="B12287"/>
      <c r="C12287"/>
      <c r="D12287"/>
      <c r="E12287"/>
      <c r="F12287"/>
      <c r="G12287"/>
      <c r="H12287"/>
      <c r="I12287"/>
      <c r="J12287"/>
      <c r="K12287"/>
    </row>
    <row r="12288" spans="1:11" ht="15">
      <c r="A12288"/>
      <c r="B12288"/>
      <c r="C12288"/>
      <c r="D12288"/>
      <c r="E12288"/>
      <c r="F12288"/>
      <c r="G12288"/>
      <c r="H12288"/>
      <c r="I12288"/>
      <c r="J12288"/>
      <c r="K12288"/>
    </row>
    <row r="12289" spans="1:11" ht="15">
      <c r="A12289"/>
      <c r="B12289"/>
      <c r="C12289"/>
      <c r="D12289"/>
      <c r="E12289"/>
      <c r="F12289"/>
      <c r="G12289"/>
      <c r="H12289"/>
      <c r="I12289"/>
      <c r="J12289"/>
      <c r="K12289"/>
    </row>
    <row r="12290" spans="1:11" ht="15">
      <c r="A12290"/>
      <c r="B12290"/>
      <c r="C12290"/>
      <c r="D12290"/>
      <c r="E12290"/>
      <c r="F12290"/>
      <c r="G12290"/>
      <c r="H12290"/>
      <c r="I12290"/>
      <c r="J12290"/>
      <c r="K12290"/>
    </row>
    <row r="12291" spans="1:11" ht="15">
      <c r="A12291"/>
      <c r="B12291"/>
      <c r="C12291"/>
      <c r="D12291"/>
      <c r="E12291"/>
      <c r="F12291"/>
      <c r="G12291"/>
      <c r="H12291"/>
      <c r="I12291"/>
      <c r="J12291"/>
      <c r="K12291"/>
    </row>
    <row r="12292" spans="1:11" ht="15">
      <c r="A12292"/>
      <c r="B12292"/>
      <c r="C12292"/>
      <c r="D12292"/>
      <c r="E12292"/>
      <c r="F12292"/>
      <c r="G12292"/>
      <c r="H12292"/>
      <c r="I12292"/>
      <c r="J12292"/>
      <c r="K12292"/>
    </row>
    <row r="12293" spans="1:11" ht="15">
      <c r="A12293"/>
      <c r="B12293"/>
      <c r="C12293"/>
      <c r="D12293"/>
      <c r="E12293"/>
      <c r="F12293"/>
      <c r="G12293"/>
      <c r="H12293"/>
      <c r="I12293"/>
      <c r="J12293"/>
      <c r="K12293"/>
    </row>
    <row r="12294" spans="1:11" ht="15">
      <c r="A12294"/>
      <c r="B12294"/>
      <c r="C12294"/>
      <c r="D12294"/>
      <c r="E12294"/>
      <c r="F12294"/>
      <c r="G12294"/>
      <c r="H12294"/>
      <c r="I12294"/>
      <c r="J12294"/>
      <c r="K12294"/>
    </row>
    <row r="12295" spans="1:11" ht="15">
      <c r="A12295"/>
      <c r="B12295"/>
      <c r="C12295"/>
      <c r="D12295"/>
      <c r="E12295"/>
      <c r="F12295"/>
      <c r="G12295"/>
      <c r="H12295"/>
      <c r="I12295"/>
      <c r="J12295"/>
      <c r="K12295"/>
    </row>
    <row r="12296" spans="1:11" ht="15">
      <c r="A12296"/>
      <c r="B12296"/>
      <c r="C12296"/>
      <c r="D12296"/>
      <c r="E12296"/>
      <c r="F12296"/>
      <c r="G12296"/>
      <c r="H12296"/>
      <c r="I12296"/>
      <c r="J12296"/>
      <c r="K12296"/>
    </row>
    <row r="12297" spans="1:11" ht="15">
      <c r="A12297"/>
      <c r="B12297"/>
      <c r="C12297"/>
      <c r="D12297"/>
      <c r="E12297"/>
      <c r="F12297"/>
      <c r="G12297"/>
      <c r="H12297"/>
      <c r="I12297"/>
      <c r="J12297"/>
      <c r="K12297"/>
    </row>
    <row r="12298" spans="1:11" ht="15">
      <c r="A12298"/>
      <c r="B12298"/>
      <c r="C12298"/>
      <c r="D12298"/>
      <c r="E12298"/>
      <c r="F12298"/>
      <c r="G12298"/>
      <c r="H12298"/>
      <c r="I12298"/>
      <c r="J12298"/>
      <c r="K12298"/>
    </row>
    <row r="12299" spans="1:11" ht="15">
      <c r="A12299"/>
      <c r="B12299"/>
      <c r="C12299"/>
      <c r="D12299"/>
      <c r="E12299"/>
      <c r="F12299"/>
      <c r="G12299"/>
      <c r="H12299"/>
      <c r="I12299"/>
      <c r="J12299"/>
      <c r="K12299"/>
    </row>
    <row r="12300" spans="1:11" ht="15">
      <c r="A12300"/>
      <c r="B12300"/>
      <c r="C12300"/>
      <c r="D12300"/>
      <c r="E12300"/>
      <c r="F12300"/>
      <c r="G12300"/>
      <c r="H12300"/>
      <c r="I12300"/>
      <c r="J12300"/>
      <c r="K12300"/>
    </row>
    <row r="12301" spans="1:11" ht="15">
      <c r="A12301"/>
      <c r="B12301"/>
      <c r="C12301"/>
      <c r="D12301"/>
      <c r="E12301"/>
      <c r="F12301"/>
      <c r="G12301"/>
      <c r="H12301"/>
      <c r="I12301"/>
      <c r="J12301"/>
      <c r="K12301"/>
    </row>
    <row r="12302" spans="1:11" ht="15">
      <c r="A12302"/>
      <c r="B12302"/>
      <c r="C12302"/>
      <c r="D12302"/>
      <c r="E12302"/>
      <c r="F12302"/>
      <c r="G12302"/>
      <c r="H12302"/>
      <c r="I12302"/>
      <c r="J12302"/>
      <c r="K12302"/>
    </row>
    <row r="12303" spans="1:11" ht="15">
      <c r="A12303"/>
      <c r="B12303"/>
      <c r="C12303"/>
      <c r="D12303"/>
      <c r="E12303"/>
      <c r="F12303"/>
      <c r="G12303"/>
      <c r="H12303"/>
      <c r="I12303"/>
      <c r="J12303"/>
      <c r="K12303"/>
    </row>
    <row r="12304" spans="1:11" ht="15">
      <c r="A12304"/>
      <c r="B12304"/>
      <c r="C12304"/>
      <c r="D12304"/>
      <c r="E12304"/>
      <c r="F12304"/>
      <c r="G12304"/>
      <c r="H12304"/>
      <c r="I12304"/>
      <c r="J12304"/>
      <c r="K12304"/>
    </row>
    <row r="12305" spans="1:11" ht="15">
      <c r="A12305"/>
      <c r="B12305"/>
      <c r="C12305"/>
      <c r="D12305"/>
      <c r="E12305"/>
      <c r="F12305"/>
      <c r="G12305"/>
      <c r="H12305"/>
      <c r="I12305"/>
      <c r="J12305"/>
      <c r="K12305"/>
    </row>
    <row r="12306" spans="1:11" ht="15">
      <c r="A12306"/>
      <c r="B12306"/>
      <c r="C12306"/>
      <c r="D12306"/>
      <c r="E12306"/>
      <c r="F12306"/>
      <c r="G12306"/>
      <c r="H12306"/>
      <c r="I12306"/>
      <c r="J12306"/>
      <c r="K12306"/>
    </row>
    <row r="12307" spans="1:11" ht="15">
      <c r="A12307"/>
      <c r="B12307"/>
      <c r="C12307"/>
      <c r="D12307"/>
      <c r="E12307"/>
      <c r="F12307"/>
      <c r="G12307"/>
      <c r="H12307"/>
      <c r="I12307"/>
      <c r="J12307"/>
      <c r="K12307"/>
    </row>
    <row r="12308" spans="1:11" ht="15">
      <c r="A12308"/>
      <c r="B12308"/>
      <c r="C12308"/>
      <c r="D12308"/>
      <c r="E12308"/>
      <c r="F12308"/>
      <c r="G12308"/>
      <c r="H12308"/>
      <c r="I12308"/>
      <c r="J12308"/>
      <c r="K12308"/>
    </row>
    <row r="12309" spans="1:11" ht="15">
      <c r="A12309"/>
      <c r="B12309"/>
      <c r="C12309"/>
      <c r="D12309"/>
      <c r="E12309"/>
      <c r="F12309"/>
      <c r="G12309"/>
      <c r="H12309"/>
      <c r="I12309"/>
      <c r="J12309"/>
      <c r="K12309"/>
    </row>
    <row r="12310" spans="1:11" ht="15">
      <c r="A12310"/>
      <c r="B12310"/>
      <c r="C12310"/>
      <c r="D12310"/>
      <c r="E12310"/>
      <c r="F12310"/>
      <c r="G12310"/>
      <c r="H12310"/>
      <c r="I12310"/>
      <c r="J12310"/>
      <c r="K12310"/>
    </row>
    <row r="12311" spans="1:11" ht="15">
      <c r="A12311"/>
      <c r="B12311"/>
      <c r="C12311"/>
      <c r="D12311"/>
      <c r="E12311"/>
      <c r="F12311"/>
      <c r="G12311"/>
      <c r="H12311"/>
      <c r="I12311"/>
      <c r="J12311"/>
      <c r="K12311"/>
    </row>
    <row r="12312" spans="1:11" ht="15">
      <c r="A12312"/>
      <c r="B12312"/>
      <c r="C12312"/>
      <c r="D12312"/>
      <c r="E12312"/>
      <c r="F12312"/>
      <c r="G12312"/>
      <c r="H12312"/>
      <c r="I12312"/>
      <c r="J12312"/>
      <c r="K12312"/>
    </row>
    <row r="12313" spans="1:11" ht="15">
      <c r="A12313"/>
      <c r="B12313"/>
      <c r="C12313"/>
      <c r="D12313"/>
      <c r="E12313"/>
      <c r="F12313"/>
      <c r="G12313"/>
      <c r="H12313"/>
      <c r="I12313"/>
      <c r="J12313"/>
      <c r="K12313"/>
    </row>
    <row r="12314" spans="1:11" ht="15">
      <c r="A12314"/>
      <c r="B12314"/>
      <c r="C12314"/>
      <c r="D12314"/>
      <c r="E12314"/>
      <c r="F12314"/>
      <c r="G12314"/>
      <c r="H12314"/>
      <c r="I12314"/>
      <c r="J12314"/>
      <c r="K12314"/>
    </row>
    <row r="12315" spans="1:11" ht="15">
      <c r="A12315"/>
      <c r="B12315"/>
      <c r="C12315"/>
      <c r="D12315"/>
      <c r="E12315"/>
      <c r="F12315"/>
      <c r="G12315"/>
      <c r="H12315"/>
      <c r="I12315"/>
      <c r="J12315"/>
      <c r="K12315"/>
    </row>
    <row r="12316" spans="1:11" ht="15">
      <c r="A12316"/>
      <c r="B12316"/>
      <c r="C12316"/>
      <c r="D12316"/>
      <c r="E12316"/>
      <c r="F12316"/>
      <c r="G12316"/>
      <c r="H12316"/>
      <c r="I12316"/>
      <c r="J12316"/>
      <c r="K12316"/>
    </row>
    <row r="12317" spans="1:11" ht="15">
      <c r="A12317"/>
      <c r="B12317"/>
      <c r="C12317"/>
      <c r="D12317"/>
      <c r="E12317"/>
      <c r="F12317"/>
      <c r="G12317"/>
      <c r="H12317"/>
      <c r="I12317"/>
      <c r="J12317"/>
      <c r="K12317"/>
    </row>
    <row r="12318" spans="1:11" ht="15">
      <c r="A12318"/>
      <c r="B12318"/>
      <c r="C12318"/>
      <c r="D12318"/>
      <c r="E12318"/>
      <c r="F12318"/>
      <c r="G12318"/>
      <c r="H12318"/>
      <c r="I12318"/>
      <c r="J12318"/>
      <c r="K12318"/>
    </row>
    <row r="12319" spans="1:11" ht="15">
      <c r="A12319"/>
      <c r="B12319"/>
      <c r="C12319"/>
      <c r="D12319"/>
      <c r="E12319"/>
      <c r="F12319"/>
      <c r="G12319"/>
      <c r="H12319"/>
      <c r="I12319"/>
      <c r="J12319"/>
      <c r="K12319"/>
    </row>
    <row r="12320" spans="1:11" ht="15">
      <c r="A12320"/>
      <c r="B12320"/>
      <c r="C12320"/>
      <c r="D12320"/>
      <c r="E12320"/>
      <c r="F12320"/>
      <c r="G12320"/>
      <c r="H12320"/>
      <c r="I12320"/>
      <c r="J12320"/>
      <c r="K12320"/>
    </row>
    <row r="12321" spans="1:11" ht="15">
      <c r="A12321"/>
      <c r="B12321"/>
      <c r="C12321"/>
      <c r="D12321"/>
      <c r="E12321"/>
      <c r="F12321"/>
      <c r="G12321"/>
      <c r="H12321"/>
      <c r="I12321"/>
      <c r="J12321"/>
      <c r="K12321"/>
    </row>
    <row r="12322" spans="1:11" ht="15">
      <c r="A12322"/>
      <c r="B12322"/>
      <c r="C12322"/>
      <c r="D12322"/>
      <c r="E12322"/>
      <c r="F12322"/>
      <c r="G12322"/>
      <c r="H12322"/>
      <c r="I12322"/>
      <c r="J12322"/>
      <c r="K12322"/>
    </row>
    <row r="12323" spans="1:11" ht="15">
      <c r="A12323"/>
      <c r="B12323"/>
      <c r="C12323"/>
      <c r="D12323"/>
      <c r="E12323"/>
      <c r="F12323"/>
      <c r="G12323"/>
      <c r="H12323"/>
      <c r="I12323"/>
      <c r="J12323"/>
      <c r="K12323"/>
    </row>
    <row r="12324" spans="1:11" ht="15">
      <c r="A12324"/>
      <c r="B12324"/>
      <c r="C12324"/>
      <c r="D12324"/>
      <c r="E12324"/>
      <c r="F12324"/>
      <c r="G12324"/>
      <c r="H12324"/>
      <c r="I12324"/>
      <c r="J12324"/>
      <c r="K12324"/>
    </row>
    <row r="12325" spans="1:11" ht="15">
      <c r="A12325"/>
      <c r="B12325"/>
      <c r="C12325"/>
      <c r="D12325"/>
      <c r="E12325"/>
      <c r="F12325"/>
      <c r="G12325"/>
      <c r="H12325"/>
      <c r="I12325"/>
      <c r="J12325"/>
      <c r="K12325"/>
    </row>
    <row r="12326" spans="1:11" ht="15">
      <c r="A12326"/>
      <c r="B12326"/>
      <c r="C12326"/>
      <c r="D12326"/>
      <c r="E12326"/>
      <c r="F12326"/>
      <c r="G12326"/>
      <c r="H12326"/>
      <c r="I12326"/>
      <c r="J12326"/>
      <c r="K12326"/>
    </row>
    <row r="12327" spans="1:11" ht="15">
      <c r="A12327"/>
      <c r="B12327"/>
      <c r="C12327"/>
      <c r="D12327"/>
      <c r="E12327"/>
      <c r="F12327"/>
      <c r="G12327"/>
      <c r="H12327"/>
      <c r="I12327"/>
      <c r="J12327"/>
      <c r="K12327"/>
    </row>
    <row r="12328" spans="1:11" ht="15">
      <c r="A12328"/>
      <c r="B12328"/>
      <c r="C12328"/>
      <c r="D12328"/>
      <c r="E12328"/>
      <c r="F12328"/>
      <c r="G12328"/>
      <c r="H12328"/>
      <c r="I12328"/>
      <c r="J12328"/>
      <c r="K12328"/>
    </row>
    <row r="12329" spans="1:11" ht="15">
      <c r="A12329"/>
      <c r="B12329"/>
      <c r="C12329"/>
      <c r="D12329"/>
      <c r="E12329"/>
      <c r="F12329"/>
      <c r="G12329"/>
      <c r="H12329"/>
      <c r="I12329"/>
      <c r="J12329"/>
      <c r="K12329"/>
    </row>
    <row r="12330" spans="1:11" ht="15">
      <c r="A12330"/>
      <c r="B12330"/>
      <c r="C12330"/>
      <c r="D12330"/>
      <c r="E12330"/>
      <c r="F12330"/>
      <c r="G12330"/>
      <c r="H12330"/>
      <c r="I12330"/>
      <c r="J12330"/>
      <c r="K12330"/>
    </row>
    <row r="12331" spans="1:11" ht="15">
      <c r="A12331"/>
      <c r="B12331"/>
      <c r="C12331"/>
      <c r="D12331"/>
      <c r="E12331"/>
      <c r="F12331"/>
      <c r="G12331"/>
      <c r="H12331"/>
      <c r="I12331"/>
      <c r="J12331"/>
      <c r="K12331"/>
    </row>
    <row r="12332" spans="1:11" ht="15">
      <c r="A12332"/>
      <c r="B12332"/>
      <c r="C12332"/>
      <c r="D12332"/>
      <c r="E12332"/>
      <c r="F12332"/>
      <c r="G12332"/>
      <c r="H12332"/>
      <c r="I12332"/>
      <c r="J12332"/>
      <c r="K12332"/>
    </row>
    <row r="12333" spans="1:11" ht="15">
      <c r="A12333"/>
      <c r="B12333"/>
      <c r="C12333"/>
      <c r="D12333"/>
      <c r="E12333"/>
      <c r="F12333"/>
      <c r="G12333"/>
      <c r="H12333"/>
      <c r="I12333"/>
      <c r="J12333"/>
      <c r="K12333"/>
    </row>
    <row r="12334" spans="1:11" ht="15">
      <c r="A12334"/>
      <c r="B12334"/>
      <c r="C12334"/>
      <c r="D12334"/>
      <c r="E12334"/>
      <c r="F12334"/>
      <c r="G12334"/>
      <c r="H12334"/>
      <c r="I12334"/>
      <c r="J12334"/>
      <c r="K12334"/>
    </row>
    <row r="12335" spans="1:11" ht="15">
      <c r="A12335"/>
      <c r="B12335"/>
      <c r="C12335"/>
      <c r="D12335"/>
      <c r="E12335"/>
      <c r="F12335"/>
      <c r="G12335"/>
      <c r="H12335"/>
      <c r="I12335"/>
      <c r="J12335"/>
      <c r="K12335"/>
    </row>
    <row r="12336" spans="1:11" ht="15">
      <c r="A12336"/>
      <c r="B12336"/>
      <c r="C12336"/>
      <c r="D12336"/>
      <c r="E12336"/>
      <c r="F12336"/>
      <c r="G12336"/>
      <c r="H12336"/>
      <c r="I12336"/>
      <c r="J12336"/>
      <c r="K12336"/>
    </row>
    <row r="12337" spans="1:11" ht="15">
      <c r="A12337"/>
      <c r="B12337"/>
      <c r="C12337"/>
      <c r="D12337"/>
      <c r="E12337"/>
      <c r="F12337"/>
      <c r="G12337"/>
      <c r="H12337"/>
      <c r="I12337"/>
      <c r="J12337"/>
      <c r="K12337"/>
    </row>
    <row r="12338" spans="1:11" ht="15">
      <c r="A12338"/>
      <c r="B12338"/>
      <c r="C12338"/>
      <c r="D12338"/>
      <c r="E12338"/>
      <c r="F12338"/>
      <c r="G12338"/>
      <c r="H12338"/>
      <c r="I12338"/>
      <c r="J12338"/>
      <c r="K12338"/>
    </row>
    <row r="12339" spans="1:11" ht="15">
      <c r="A12339"/>
      <c r="B12339"/>
      <c r="C12339"/>
      <c r="D12339"/>
      <c r="E12339"/>
      <c r="F12339"/>
      <c r="G12339"/>
      <c r="H12339"/>
      <c r="I12339"/>
      <c r="J12339"/>
      <c r="K12339"/>
    </row>
    <row r="12340" spans="1:11" ht="15">
      <c r="A12340"/>
      <c r="B12340"/>
      <c r="C12340"/>
      <c r="D12340"/>
      <c r="E12340"/>
      <c r="F12340"/>
      <c r="G12340"/>
      <c r="H12340"/>
      <c r="I12340"/>
      <c r="J12340"/>
      <c r="K12340"/>
    </row>
    <row r="12341" spans="1:11" ht="15">
      <c r="A12341"/>
      <c r="B12341"/>
      <c r="C12341"/>
      <c r="D12341"/>
      <c r="E12341"/>
      <c r="F12341"/>
      <c r="G12341"/>
      <c r="H12341"/>
      <c r="I12341"/>
      <c r="J12341"/>
      <c r="K12341"/>
    </row>
    <row r="12342" spans="1:11" ht="15">
      <c r="A12342"/>
      <c r="B12342"/>
      <c r="C12342"/>
      <c r="D12342"/>
      <c r="E12342"/>
      <c r="F12342"/>
      <c r="G12342"/>
      <c r="H12342"/>
      <c r="I12342"/>
      <c r="J12342"/>
      <c r="K12342"/>
    </row>
    <row r="12343" spans="1:11" ht="15">
      <c r="A12343"/>
      <c r="B12343"/>
      <c r="C12343"/>
      <c r="D12343"/>
      <c r="E12343"/>
      <c r="F12343"/>
      <c r="G12343"/>
      <c r="H12343"/>
      <c r="I12343"/>
      <c r="J12343"/>
      <c r="K12343"/>
    </row>
    <row r="12344" spans="1:11" ht="15">
      <c r="A12344"/>
      <c r="B12344"/>
      <c r="C12344"/>
      <c r="D12344"/>
      <c r="E12344"/>
      <c r="F12344"/>
      <c r="G12344"/>
      <c r="H12344"/>
      <c r="I12344"/>
      <c r="J12344"/>
      <c r="K12344"/>
    </row>
    <row r="12345" spans="1:11" ht="15">
      <c r="A12345"/>
      <c r="B12345"/>
      <c r="C12345"/>
      <c r="D12345"/>
      <c r="E12345"/>
      <c r="F12345"/>
      <c r="G12345"/>
      <c r="H12345"/>
      <c r="I12345"/>
      <c r="J12345"/>
      <c r="K12345"/>
    </row>
    <row r="12346" spans="1:11" ht="15">
      <c r="A12346"/>
      <c r="B12346"/>
      <c r="C12346"/>
      <c r="D12346"/>
      <c r="E12346"/>
      <c r="F12346"/>
      <c r="G12346"/>
      <c r="H12346"/>
      <c r="I12346"/>
      <c r="J12346"/>
      <c r="K12346"/>
    </row>
    <row r="12347" spans="1:11" ht="15">
      <c r="A12347"/>
      <c r="B12347"/>
      <c r="C12347"/>
      <c r="D12347"/>
      <c r="E12347"/>
      <c r="F12347"/>
      <c r="G12347"/>
      <c r="H12347"/>
      <c r="I12347"/>
      <c r="J12347"/>
      <c r="K12347"/>
    </row>
    <row r="12348" spans="1:11" ht="15">
      <c r="A12348"/>
      <c r="B12348"/>
      <c r="C12348"/>
      <c r="D12348"/>
      <c r="E12348"/>
      <c r="F12348"/>
      <c r="G12348"/>
      <c r="H12348"/>
      <c r="I12348"/>
      <c r="J12348"/>
      <c r="K12348"/>
    </row>
    <row r="12349" spans="1:11" ht="15">
      <c r="A12349"/>
      <c r="B12349"/>
      <c r="C12349"/>
      <c r="D12349"/>
      <c r="E12349"/>
      <c r="F12349"/>
      <c r="G12349"/>
      <c r="H12349"/>
      <c r="I12349"/>
      <c r="J12349"/>
      <c r="K12349"/>
    </row>
    <row r="12350" spans="1:11" ht="15">
      <c r="A12350"/>
      <c r="B12350"/>
      <c r="C12350"/>
      <c r="D12350"/>
      <c r="E12350"/>
      <c r="F12350"/>
      <c r="G12350"/>
      <c r="H12350"/>
      <c r="I12350"/>
      <c r="J12350"/>
      <c r="K12350"/>
    </row>
    <row r="12351" spans="1:11" ht="15">
      <c r="A12351"/>
      <c r="B12351"/>
      <c r="C12351"/>
      <c r="D12351"/>
      <c r="E12351"/>
      <c r="F12351"/>
      <c r="G12351"/>
      <c r="H12351"/>
      <c r="I12351"/>
      <c r="J12351"/>
      <c r="K12351"/>
    </row>
    <row r="12352" spans="1:11" ht="15">
      <c r="A12352"/>
      <c r="B12352"/>
      <c r="C12352"/>
      <c r="D12352"/>
      <c r="E12352"/>
      <c r="F12352"/>
      <c r="G12352"/>
      <c r="H12352"/>
      <c r="I12352"/>
      <c r="J12352"/>
      <c r="K12352"/>
    </row>
    <row r="12353" spans="1:11" ht="15">
      <c r="A12353"/>
      <c r="B12353"/>
      <c r="C12353"/>
      <c r="D12353"/>
      <c r="E12353"/>
      <c r="F12353"/>
      <c r="G12353"/>
      <c r="H12353"/>
      <c r="I12353"/>
      <c r="J12353"/>
      <c r="K12353"/>
    </row>
    <row r="12354" spans="1:11" ht="15">
      <c r="A12354"/>
      <c r="B12354"/>
      <c r="C12354"/>
      <c r="D12354"/>
      <c r="E12354"/>
      <c r="F12354"/>
      <c r="G12354"/>
      <c r="H12354"/>
      <c r="I12354"/>
      <c r="J12354"/>
      <c r="K12354"/>
    </row>
    <row r="12355" spans="1:11" ht="15">
      <c r="A12355"/>
      <c r="B12355"/>
      <c r="C12355"/>
      <c r="D12355"/>
      <c r="E12355"/>
      <c r="F12355"/>
      <c r="G12355"/>
      <c r="H12355"/>
      <c r="I12355"/>
      <c r="J12355"/>
      <c r="K12355"/>
    </row>
    <row r="12356" spans="1:11" ht="15">
      <c r="A12356"/>
      <c r="B12356"/>
      <c r="C12356"/>
      <c r="D12356"/>
      <c r="E12356"/>
      <c r="F12356"/>
      <c r="G12356"/>
      <c r="H12356"/>
      <c r="I12356"/>
      <c r="J12356"/>
      <c r="K12356"/>
    </row>
    <row r="12357" spans="1:11" ht="15">
      <c r="A12357"/>
      <c r="B12357"/>
      <c r="C12357"/>
      <c r="D12357"/>
      <c r="E12357"/>
      <c r="F12357"/>
      <c r="G12357"/>
      <c r="H12357"/>
      <c r="I12357"/>
      <c r="J12357"/>
      <c r="K12357"/>
    </row>
    <row r="12358" spans="1:11" ht="15">
      <c r="A12358"/>
      <c r="B12358"/>
      <c r="C12358"/>
      <c r="D12358"/>
      <c r="E12358"/>
      <c r="F12358"/>
      <c r="G12358"/>
      <c r="H12358"/>
      <c r="I12358"/>
      <c r="J12358"/>
      <c r="K12358"/>
    </row>
    <row r="12359" spans="1:11" ht="15">
      <c r="A12359"/>
      <c r="B12359"/>
      <c r="C12359"/>
      <c r="D12359"/>
      <c r="E12359"/>
      <c r="F12359"/>
      <c r="G12359"/>
      <c r="H12359"/>
      <c r="I12359"/>
      <c r="J12359"/>
      <c r="K12359"/>
    </row>
    <row r="12360" spans="1:11" ht="15">
      <c r="A12360"/>
      <c r="B12360"/>
      <c r="C12360"/>
      <c r="D12360"/>
      <c r="E12360"/>
      <c r="F12360"/>
      <c r="G12360"/>
      <c r="H12360"/>
      <c r="I12360"/>
      <c r="J12360"/>
      <c r="K12360"/>
    </row>
    <row r="12361" spans="1:11" ht="15">
      <c r="A12361"/>
      <c r="B12361"/>
      <c r="C12361"/>
      <c r="D12361"/>
      <c r="E12361"/>
      <c r="F12361"/>
      <c r="G12361"/>
      <c r="H12361"/>
      <c r="I12361"/>
      <c r="J12361"/>
      <c r="K12361"/>
    </row>
    <row r="12362" spans="1:11" ht="15">
      <c r="A12362"/>
      <c r="B12362"/>
      <c r="C12362"/>
      <c r="D12362"/>
      <c r="E12362"/>
      <c r="F12362"/>
      <c r="G12362"/>
      <c r="H12362"/>
      <c r="I12362"/>
      <c r="J12362"/>
      <c r="K12362"/>
    </row>
    <row r="12363" spans="1:11" ht="15">
      <c r="A12363"/>
      <c r="B12363"/>
      <c r="C12363"/>
      <c r="D12363"/>
      <c r="E12363"/>
      <c r="F12363"/>
      <c r="G12363"/>
      <c r="H12363"/>
      <c r="I12363"/>
      <c r="J12363"/>
      <c r="K12363"/>
    </row>
    <row r="12364" spans="1:11" ht="15">
      <c r="A12364"/>
      <c r="B12364"/>
      <c r="C12364"/>
      <c r="D12364"/>
      <c r="E12364"/>
      <c r="F12364"/>
      <c r="G12364"/>
      <c r="H12364"/>
      <c r="I12364"/>
      <c r="J12364"/>
      <c r="K12364"/>
    </row>
    <row r="12365" spans="1:11" ht="15">
      <c r="A12365"/>
      <c r="B12365"/>
      <c r="C12365"/>
      <c r="D12365"/>
      <c r="E12365"/>
      <c r="F12365"/>
      <c r="G12365"/>
      <c r="H12365"/>
      <c r="I12365"/>
      <c r="J12365"/>
      <c r="K12365"/>
    </row>
    <row r="12366" spans="1:11" ht="15">
      <c r="A12366"/>
      <c r="B12366"/>
      <c r="C12366"/>
      <c r="D12366"/>
      <c r="E12366"/>
      <c r="F12366"/>
      <c r="G12366"/>
      <c r="H12366"/>
      <c r="I12366"/>
      <c r="J12366"/>
      <c r="K12366"/>
    </row>
    <row r="12367" spans="1:11" ht="15">
      <c r="A12367"/>
      <c r="B12367"/>
      <c r="C12367"/>
      <c r="D12367"/>
      <c r="E12367"/>
      <c r="F12367"/>
      <c r="G12367"/>
      <c r="H12367"/>
      <c r="I12367"/>
      <c r="J12367"/>
      <c r="K12367"/>
    </row>
    <row r="12368" spans="1:11" ht="15">
      <c r="A12368"/>
      <c r="B12368"/>
      <c r="C12368"/>
      <c r="D12368"/>
      <c r="E12368"/>
      <c r="F12368"/>
      <c r="G12368"/>
      <c r="H12368"/>
      <c r="I12368"/>
      <c r="J12368"/>
      <c r="K12368"/>
    </row>
    <row r="12369" spans="1:11" ht="15">
      <c r="A12369"/>
      <c r="B12369"/>
      <c r="C12369"/>
      <c r="D12369"/>
      <c r="E12369"/>
      <c r="F12369"/>
      <c r="G12369"/>
      <c r="H12369"/>
      <c r="I12369"/>
      <c r="J12369"/>
      <c r="K12369"/>
    </row>
    <row r="12370" spans="1:11" ht="15">
      <c r="A12370"/>
      <c r="B12370"/>
      <c r="C12370"/>
      <c r="D12370"/>
      <c r="E12370"/>
      <c r="F12370"/>
      <c r="G12370"/>
      <c r="H12370"/>
      <c r="I12370"/>
      <c r="J12370"/>
      <c r="K12370"/>
    </row>
    <row r="12371" spans="1:11" ht="15">
      <c r="A12371"/>
      <c r="B12371"/>
      <c r="C12371"/>
      <c r="D12371"/>
      <c r="E12371"/>
      <c r="F12371"/>
      <c r="G12371"/>
      <c r="H12371"/>
      <c r="I12371"/>
      <c r="J12371"/>
      <c r="K12371"/>
    </row>
    <row r="12372" spans="1:11" ht="15">
      <c r="A12372"/>
      <c r="B12372"/>
      <c r="C12372"/>
      <c r="D12372"/>
      <c r="E12372"/>
      <c r="F12372"/>
      <c r="G12372"/>
      <c r="H12372"/>
      <c r="I12372"/>
      <c r="J12372"/>
      <c r="K12372"/>
    </row>
    <row r="12373" spans="1:11" ht="15">
      <c r="A12373"/>
      <c r="B12373"/>
      <c r="C12373"/>
      <c r="D12373"/>
      <c r="E12373"/>
      <c r="F12373"/>
      <c r="G12373"/>
      <c r="H12373"/>
      <c r="I12373"/>
      <c r="J12373"/>
      <c r="K12373"/>
    </row>
    <row r="12374" spans="1:11" ht="15">
      <c r="A12374"/>
      <c r="B12374"/>
      <c r="C12374"/>
      <c r="D12374"/>
      <c r="E12374"/>
      <c r="F12374"/>
      <c r="G12374"/>
      <c r="H12374"/>
      <c r="I12374"/>
      <c r="J12374"/>
      <c r="K12374"/>
    </row>
    <row r="12375" spans="1:11" ht="15">
      <c r="A12375"/>
      <c r="B12375"/>
      <c r="C12375"/>
      <c r="D12375"/>
      <c r="E12375"/>
      <c r="F12375"/>
      <c r="G12375"/>
      <c r="H12375"/>
      <c r="I12375"/>
      <c r="J12375"/>
      <c r="K12375"/>
    </row>
    <row r="12376" spans="1:11" ht="15">
      <c r="A12376"/>
      <c r="B12376"/>
      <c r="C12376"/>
      <c r="D12376"/>
      <c r="E12376"/>
      <c r="F12376"/>
      <c r="G12376"/>
      <c r="H12376"/>
      <c r="I12376"/>
      <c r="J12376"/>
      <c r="K12376"/>
    </row>
    <row r="12377" spans="1:11" ht="15">
      <c r="A12377"/>
      <c r="B12377"/>
      <c r="C12377"/>
      <c r="D12377"/>
      <c r="E12377"/>
      <c r="F12377"/>
      <c r="G12377"/>
      <c r="H12377"/>
      <c r="I12377"/>
      <c r="J12377"/>
      <c r="K12377"/>
    </row>
    <row r="12378" spans="1:11" ht="15">
      <c r="A12378"/>
      <c r="B12378"/>
      <c r="C12378"/>
      <c r="D12378"/>
      <c r="E12378"/>
      <c r="F12378"/>
      <c r="G12378"/>
      <c r="H12378"/>
      <c r="I12378"/>
      <c r="J12378"/>
      <c r="K12378"/>
    </row>
    <row r="12379" spans="1:11" ht="15">
      <c r="A12379"/>
      <c r="B12379"/>
      <c r="C12379"/>
      <c r="D12379"/>
      <c r="E12379"/>
      <c r="F12379"/>
      <c r="G12379"/>
      <c r="H12379"/>
      <c r="I12379"/>
      <c r="J12379"/>
      <c r="K12379"/>
    </row>
    <row r="12380" spans="1:11" ht="15">
      <c r="A12380"/>
      <c r="B12380"/>
      <c r="C12380"/>
      <c r="D12380"/>
      <c r="E12380"/>
      <c r="F12380"/>
      <c r="G12380"/>
      <c r="H12380"/>
      <c r="I12380"/>
      <c r="J12380"/>
      <c r="K12380"/>
    </row>
    <row r="12381" spans="1:11" ht="15">
      <c r="A12381"/>
      <c r="B12381"/>
      <c r="C12381"/>
      <c r="D12381"/>
      <c r="E12381"/>
      <c r="F12381"/>
      <c r="G12381"/>
      <c r="H12381"/>
      <c r="I12381"/>
      <c r="J12381"/>
      <c r="K12381"/>
    </row>
    <row r="12382" spans="1:11" ht="15">
      <c r="A12382"/>
      <c r="B12382"/>
      <c r="C12382"/>
      <c r="D12382"/>
      <c r="E12382"/>
      <c r="F12382"/>
      <c r="G12382"/>
      <c r="H12382"/>
      <c r="I12382"/>
      <c r="J12382"/>
      <c r="K12382"/>
    </row>
    <row r="12383" spans="1:11" ht="15">
      <c r="A12383"/>
      <c r="B12383"/>
      <c r="C12383"/>
      <c r="D12383"/>
      <c r="E12383"/>
      <c r="F12383"/>
      <c r="G12383"/>
      <c r="H12383"/>
      <c r="I12383"/>
      <c r="J12383"/>
      <c r="K12383"/>
    </row>
    <row r="12384" spans="1:11" ht="15">
      <c r="A12384"/>
      <c r="B12384"/>
      <c r="C12384"/>
      <c r="D12384"/>
      <c r="E12384"/>
      <c r="F12384"/>
      <c r="G12384"/>
      <c r="H12384"/>
      <c r="I12384"/>
      <c r="J12384"/>
      <c r="K12384"/>
    </row>
    <row r="12385" spans="1:11" ht="15">
      <c r="A12385"/>
      <c r="B12385"/>
      <c r="C12385"/>
      <c r="D12385"/>
      <c r="E12385"/>
      <c r="F12385"/>
      <c r="G12385"/>
      <c r="H12385"/>
      <c r="I12385"/>
      <c r="J12385"/>
      <c r="K12385"/>
    </row>
    <row r="12386" spans="1:11" ht="15">
      <c r="A12386"/>
      <c r="B12386"/>
      <c r="C12386"/>
      <c r="D12386"/>
      <c r="E12386"/>
      <c r="F12386"/>
      <c r="G12386"/>
      <c r="H12386"/>
      <c r="I12386"/>
      <c r="J12386"/>
      <c r="K12386"/>
    </row>
    <row r="12387" spans="1:11" ht="15">
      <c r="A12387"/>
      <c r="B12387"/>
      <c r="C12387"/>
      <c r="D12387"/>
      <c r="E12387"/>
      <c r="F12387"/>
      <c r="G12387"/>
      <c r="H12387"/>
      <c r="I12387"/>
      <c r="J12387"/>
      <c r="K12387"/>
    </row>
    <row r="12388" spans="1:11" ht="15">
      <c r="A12388"/>
      <c r="B12388"/>
      <c r="C12388"/>
      <c r="D12388"/>
      <c r="E12388"/>
      <c r="F12388"/>
      <c r="G12388"/>
      <c r="H12388"/>
      <c r="I12388"/>
      <c r="J12388"/>
      <c r="K12388"/>
    </row>
    <row r="12389" spans="1:11" ht="15">
      <c r="A12389"/>
      <c r="B12389"/>
      <c r="C12389"/>
      <c r="D12389"/>
      <c r="E12389"/>
      <c r="F12389"/>
      <c r="G12389"/>
      <c r="H12389"/>
      <c r="I12389"/>
      <c r="J12389"/>
      <c r="K12389"/>
    </row>
    <row r="12390" spans="1:11" ht="15">
      <c r="A12390"/>
      <c r="B12390"/>
      <c r="C12390"/>
      <c r="D12390"/>
      <c r="E12390"/>
      <c r="F12390"/>
      <c r="G12390"/>
      <c r="H12390"/>
      <c r="I12390"/>
      <c r="J12390"/>
      <c r="K12390"/>
    </row>
    <row r="12391" spans="1:11" ht="15">
      <c r="A12391"/>
      <c r="B12391"/>
      <c r="C12391"/>
      <c r="D12391"/>
      <c r="E12391"/>
      <c r="F12391"/>
      <c r="G12391"/>
      <c r="H12391"/>
      <c r="I12391"/>
      <c r="J12391"/>
      <c r="K12391"/>
    </row>
    <row r="12392" spans="1:11" ht="15">
      <c r="A12392"/>
      <c r="B12392"/>
      <c r="C12392"/>
      <c r="D12392"/>
      <c r="E12392"/>
      <c r="F12392"/>
      <c r="G12392"/>
      <c r="H12392"/>
      <c r="I12392"/>
      <c r="J12392"/>
      <c r="K12392"/>
    </row>
    <row r="12393" spans="1:11" ht="15">
      <c r="A12393"/>
      <c r="B12393"/>
      <c r="C12393"/>
      <c r="D12393"/>
      <c r="E12393"/>
      <c r="F12393"/>
      <c r="G12393"/>
      <c r="H12393"/>
      <c r="I12393"/>
      <c r="J12393"/>
      <c r="K12393"/>
    </row>
    <row r="12394" spans="1:11" ht="15">
      <c r="A12394"/>
      <c r="B12394"/>
      <c r="C12394"/>
      <c r="D12394"/>
      <c r="E12394"/>
      <c r="F12394"/>
      <c r="G12394"/>
      <c r="H12394"/>
      <c r="I12394"/>
      <c r="J12394"/>
      <c r="K12394"/>
    </row>
    <row r="12395" spans="1:11" ht="15">
      <c r="A12395"/>
      <c r="B12395"/>
      <c r="C12395"/>
      <c r="D12395"/>
      <c r="E12395"/>
      <c r="F12395"/>
      <c r="G12395"/>
      <c r="H12395"/>
      <c r="I12395"/>
      <c r="J12395"/>
      <c r="K12395"/>
    </row>
    <row r="12396" spans="1:11" ht="15">
      <c r="A12396"/>
      <c r="B12396"/>
      <c r="C12396"/>
      <c r="D12396"/>
      <c r="E12396"/>
      <c r="F12396"/>
      <c r="G12396"/>
      <c r="H12396"/>
      <c r="I12396"/>
      <c r="J12396"/>
      <c r="K12396"/>
    </row>
    <row r="12397" spans="1:11" ht="15">
      <c r="A12397"/>
      <c r="B12397"/>
      <c r="C12397"/>
      <c r="D12397"/>
      <c r="E12397"/>
      <c r="F12397"/>
      <c r="G12397"/>
      <c r="H12397"/>
      <c r="I12397"/>
      <c r="J12397"/>
      <c r="K12397"/>
    </row>
    <row r="12398" spans="1:11" ht="15">
      <c r="A12398"/>
      <c r="B12398"/>
      <c r="C12398"/>
      <c r="D12398"/>
      <c r="E12398"/>
      <c r="F12398"/>
      <c r="G12398"/>
      <c r="H12398"/>
      <c r="I12398"/>
      <c r="J12398"/>
      <c r="K12398"/>
    </row>
    <row r="12399" spans="1:11" ht="15">
      <c r="A12399"/>
      <c r="B12399"/>
      <c r="C12399"/>
      <c r="D12399"/>
      <c r="E12399"/>
      <c r="F12399"/>
      <c r="G12399"/>
      <c r="H12399"/>
      <c r="I12399"/>
      <c r="J12399"/>
      <c r="K12399"/>
    </row>
    <row r="12400" spans="1:11" ht="15">
      <c r="A12400"/>
      <c r="B12400"/>
      <c r="C12400"/>
      <c r="D12400"/>
      <c r="E12400"/>
      <c r="F12400"/>
      <c r="G12400"/>
      <c r="H12400"/>
      <c r="I12400"/>
      <c r="J12400"/>
      <c r="K12400"/>
    </row>
    <row r="12401" spans="1:11" ht="15">
      <c r="A12401"/>
      <c r="B12401"/>
      <c r="C12401"/>
      <c r="D12401"/>
      <c r="E12401"/>
      <c r="F12401"/>
      <c r="G12401"/>
      <c r="H12401"/>
      <c r="I12401"/>
      <c r="J12401"/>
      <c r="K12401"/>
    </row>
    <row r="12402" spans="1:11" ht="15">
      <c r="A12402"/>
      <c r="B12402"/>
      <c r="C12402"/>
      <c r="D12402"/>
      <c r="E12402"/>
      <c r="F12402"/>
      <c r="G12402"/>
      <c r="H12402"/>
      <c r="I12402"/>
      <c r="J12402"/>
      <c r="K12402"/>
    </row>
    <row r="12403" spans="1:11" ht="15">
      <c r="A12403"/>
      <c r="B12403"/>
      <c r="C12403"/>
      <c r="D12403"/>
      <c r="E12403"/>
      <c r="F12403"/>
      <c r="G12403"/>
      <c r="H12403"/>
      <c r="I12403"/>
      <c r="J12403"/>
      <c r="K12403"/>
    </row>
    <row r="12404" spans="1:11" ht="15">
      <c r="A12404"/>
      <c r="B12404"/>
      <c r="C12404"/>
      <c r="D12404"/>
      <c r="E12404"/>
      <c r="F12404"/>
      <c r="G12404"/>
      <c r="H12404"/>
      <c r="I12404"/>
      <c r="J12404"/>
      <c r="K12404"/>
    </row>
    <row r="12405" spans="1:11" ht="15">
      <c r="A12405"/>
      <c r="B12405"/>
      <c r="C12405"/>
      <c r="D12405"/>
      <c r="E12405"/>
      <c r="F12405"/>
      <c r="G12405"/>
      <c r="H12405"/>
      <c r="I12405"/>
      <c r="J12405"/>
      <c r="K12405"/>
    </row>
    <row r="12406" spans="1:11" ht="15">
      <c r="A12406"/>
      <c r="B12406"/>
      <c r="C12406"/>
      <c r="D12406"/>
      <c r="E12406"/>
      <c r="F12406"/>
      <c r="G12406"/>
      <c r="H12406"/>
      <c r="I12406"/>
      <c r="J12406"/>
      <c r="K12406"/>
    </row>
    <row r="12407" spans="1:11" ht="15">
      <c r="A12407"/>
      <c r="B12407"/>
      <c r="C12407"/>
      <c r="D12407"/>
      <c r="E12407"/>
      <c r="F12407"/>
      <c r="G12407"/>
      <c r="H12407"/>
      <c r="I12407"/>
      <c r="J12407"/>
      <c r="K12407"/>
    </row>
    <row r="12408" spans="1:11" ht="15">
      <c r="A12408"/>
      <c r="B12408"/>
      <c r="C12408"/>
      <c r="D12408"/>
      <c r="E12408"/>
      <c r="F12408"/>
      <c r="G12408"/>
      <c r="H12408"/>
      <c r="I12408"/>
      <c r="J12408"/>
      <c r="K12408"/>
    </row>
    <row r="12409" spans="1:11" ht="15">
      <c r="A12409"/>
      <c r="B12409"/>
      <c r="C12409"/>
      <c r="D12409"/>
      <c r="E12409"/>
      <c r="F12409"/>
      <c r="G12409"/>
      <c r="H12409"/>
      <c r="I12409"/>
      <c r="J12409"/>
      <c r="K12409"/>
    </row>
    <row r="12410" spans="1:11" ht="15">
      <c r="A12410"/>
      <c r="B12410"/>
      <c r="C12410"/>
      <c r="D12410"/>
      <c r="E12410"/>
      <c r="F12410"/>
      <c r="G12410"/>
      <c r="H12410"/>
      <c r="I12410"/>
      <c r="J12410"/>
      <c r="K12410"/>
    </row>
    <row r="12411" spans="1:11" ht="15">
      <c r="A12411"/>
      <c r="B12411"/>
      <c r="C12411"/>
      <c r="D12411"/>
      <c r="E12411"/>
      <c r="F12411"/>
      <c r="G12411"/>
      <c r="H12411"/>
      <c r="I12411"/>
      <c r="J12411"/>
      <c r="K12411"/>
    </row>
    <row r="12412" spans="1:11" ht="15">
      <c r="A12412"/>
      <c r="B12412"/>
      <c r="C12412"/>
      <c r="D12412"/>
      <c r="E12412"/>
      <c r="F12412"/>
      <c r="G12412"/>
      <c r="H12412"/>
      <c r="I12412"/>
      <c r="J12412"/>
      <c r="K12412"/>
    </row>
    <row r="12413" spans="1:11" ht="15">
      <c r="A12413"/>
      <c r="B12413"/>
      <c r="C12413"/>
      <c r="D12413"/>
      <c r="E12413"/>
      <c r="F12413"/>
      <c r="G12413"/>
      <c r="H12413"/>
      <c r="I12413"/>
      <c r="J12413"/>
      <c r="K12413"/>
    </row>
    <row r="12414" spans="1:11" ht="15">
      <c r="A12414"/>
      <c r="B12414"/>
      <c r="C12414"/>
      <c r="D12414"/>
      <c r="E12414"/>
      <c r="F12414"/>
      <c r="G12414"/>
      <c r="H12414"/>
      <c r="I12414"/>
      <c r="J12414"/>
      <c r="K12414"/>
    </row>
    <row r="12415" spans="1:11" ht="15">
      <c r="A12415"/>
      <c r="B12415"/>
      <c r="C12415"/>
      <c r="D12415"/>
      <c r="E12415"/>
      <c r="F12415"/>
      <c r="G12415"/>
      <c r="H12415"/>
      <c r="I12415"/>
      <c r="J12415"/>
      <c r="K12415"/>
    </row>
    <row r="12416" spans="1:11" ht="15">
      <c r="A12416"/>
      <c r="B12416"/>
      <c r="C12416"/>
      <c r="D12416"/>
      <c r="E12416"/>
      <c r="F12416"/>
      <c r="G12416"/>
      <c r="H12416"/>
      <c r="I12416"/>
      <c r="J12416"/>
      <c r="K12416"/>
    </row>
    <row r="12417" spans="1:11" ht="15">
      <c r="A12417"/>
      <c r="B12417"/>
      <c r="C12417"/>
      <c r="D12417"/>
      <c r="E12417"/>
      <c r="F12417"/>
      <c r="G12417"/>
      <c r="H12417"/>
      <c r="I12417"/>
      <c r="J12417"/>
      <c r="K12417"/>
    </row>
    <row r="12418" spans="1:11" ht="15">
      <c r="A12418"/>
      <c r="B12418"/>
      <c r="C12418"/>
      <c r="D12418"/>
      <c r="E12418"/>
      <c r="F12418"/>
      <c r="G12418"/>
      <c r="H12418"/>
      <c r="I12418"/>
      <c r="J12418"/>
      <c r="K12418"/>
    </row>
    <row r="12419" spans="1:11" ht="15">
      <c r="A12419"/>
      <c r="B12419"/>
      <c r="C12419"/>
      <c r="D12419"/>
      <c r="E12419"/>
      <c r="F12419"/>
      <c r="G12419"/>
      <c r="H12419"/>
      <c r="I12419"/>
      <c r="J12419"/>
      <c r="K12419"/>
    </row>
    <row r="12420" spans="1:11" ht="15">
      <c r="A12420"/>
      <c r="B12420"/>
      <c r="C12420"/>
      <c r="D12420"/>
      <c r="E12420"/>
      <c r="F12420"/>
      <c r="G12420"/>
      <c r="H12420"/>
      <c r="I12420"/>
      <c r="J12420"/>
      <c r="K12420"/>
    </row>
    <row r="12421" spans="1:11" ht="15">
      <c r="A12421"/>
      <c r="B12421"/>
      <c r="C12421"/>
      <c r="D12421"/>
      <c r="E12421"/>
      <c r="F12421"/>
      <c r="G12421"/>
      <c r="H12421"/>
      <c r="I12421"/>
      <c r="J12421"/>
      <c r="K12421"/>
    </row>
    <row r="12422" spans="1:11" ht="15">
      <c r="A12422"/>
      <c r="B12422"/>
      <c r="C12422"/>
      <c r="D12422"/>
      <c r="E12422"/>
      <c r="F12422"/>
      <c r="G12422"/>
      <c r="H12422"/>
      <c r="I12422"/>
      <c r="J12422"/>
      <c r="K12422"/>
    </row>
    <row r="12423" spans="1:11" ht="15">
      <c r="A12423"/>
      <c r="B12423"/>
      <c r="C12423"/>
      <c r="D12423"/>
      <c r="E12423"/>
      <c r="F12423"/>
      <c r="G12423"/>
      <c r="H12423"/>
      <c r="I12423"/>
      <c r="J12423"/>
      <c r="K12423"/>
    </row>
    <row r="12424" spans="1:11" ht="15">
      <c r="A12424"/>
      <c r="B12424"/>
      <c r="C12424"/>
      <c r="D12424"/>
      <c r="E12424"/>
      <c r="F12424"/>
      <c r="G12424"/>
      <c r="H12424"/>
      <c r="I12424"/>
      <c r="J12424"/>
      <c r="K12424"/>
    </row>
    <row r="12425" spans="1:11" ht="15">
      <c r="A12425"/>
      <c r="B12425"/>
      <c r="C12425"/>
      <c r="D12425"/>
      <c r="E12425"/>
      <c r="F12425"/>
      <c r="G12425"/>
      <c r="H12425"/>
      <c r="I12425"/>
      <c r="J12425"/>
      <c r="K12425"/>
    </row>
    <row r="12426" spans="1:11" ht="15">
      <c r="A12426"/>
      <c r="B12426"/>
      <c r="C12426"/>
      <c r="D12426"/>
      <c r="E12426"/>
      <c r="F12426"/>
      <c r="G12426"/>
      <c r="H12426"/>
      <c r="I12426"/>
      <c r="J12426"/>
      <c r="K12426"/>
    </row>
    <row r="12427" spans="1:11" ht="15">
      <c r="A12427"/>
      <c r="B12427"/>
      <c r="C12427"/>
      <c r="D12427"/>
      <c r="E12427"/>
      <c r="F12427"/>
      <c r="G12427"/>
      <c r="H12427"/>
      <c r="I12427"/>
      <c r="J12427"/>
      <c r="K12427"/>
    </row>
    <row r="12428" spans="1:11" ht="15">
      <c r="A12428"/>
      <c r="B12428"/>
      <c r="C12428"/>
      <c r="D12428"/>
      <c r="E12428"/>
      <c r="F12428"/>
      <c r="G12428"/>
      <c r="H12428"/>
      <c r="I12428"/>
      <c r="J12428"/>
      <c r="K12428"/>
    </row>
    <row r="12429" spans="1:11" ht="15">
      <c r="A12429"/>
      <c r="B12429"/>
      <c r="C12429"/>
      <c r="D12429"/>
      <c r="E12429"/>
      <c r="F12429"/>
      <c r="G12429"/>
      <c r="H12429"/>
      <c r="I12429"/>
      <c r="J12429"/>
      <c r="K12429"/>
    </row>
    <row r="12430" spans="1:11" ht="15">
      <c r="A12430"/>
      <c r="B12430"/>
      <c r="C12430"/>
      <c r="D12430"/>
      <c r="E12430"/>
      <c r="F12430"/>
      <c r="G12430"/>
      <c r="H12430"/>
      <c r="I12430"/>
      <c r="J12430"/>
      <c r="K12430"/>
    </row>
    <row r="12431" spans="1:11" ht="15">
      <c r="A12431"/>
      <c r="B12431"/>
      <c r="C12431"/>
      <c r="D12431"/>
      <c r="E12431"/>
      <c r="F12431"/>
      <c r="G12431"/>
      <c r="H12431"/>
      <c r="I12431"/>
      <c r="J12431"/>
      <c r="K12431"/>
    </row>
    <row r="12432" spans="1:11" ht="15">
      <c r="A12432"/>
      <c r="B12432"/>
      <c r="C12432"/>
      <c r="D12432"/>
      <c r="E12432"/>
      <c r="F12432"/>
      <c r="G12432"/>
      <c r="H12432"/>
      <c r="I12432"/>
      <c r="J12432"/>
      <c r="K12432"/>
    </row>
    <row r="12433" spans="1:11" ht="15">
      <c r="A12433"/>
      <c r="B12433"/>
      <c r="C12433"/>
      <c r="D12433"/>
      <c r="E12433"/>
      <c r="F12433"/>
      <c r="G12433"/>
      <c r="H12433"/>
      <c r="I12433"/>
      <c r="J12433"/>
      <c r="K12433"/>
    </row>
    <row r="12434" spans="1:11" ht="15">
      <c r="A12434"/>
      <c r="B12434"/>
      <c r="C12434"/>
      <c r="D12434"/>
      <c r="E12434"/>
      <c r="F12434"/>
      <c r="G12434"/>
      <c r="H12434"/>
      <c r="I12434"/>
      <c r="J12434"/>
      <c r="K12434"/>
    </row>
    <row r="12435" spans="1:11" ht="15">
      <c r="A12435"/>
      <c r="B12435"/>
      <c r="C12435"/>
      <c r="D12435"/>
      <c r="E12435"/>
      <c r="F12435"/>
      <c r="G12435"/>
      <c r="H12435"/>
      <c r="I12435"/>
      <c r="J12435"/>
      <c r="K12435"/>
    </row>
    <row r="12436" spans="1:11" ht="15">
      <c r="A12436"/>
      <c r="B12436"/>
      <c r="C12436"/>
      <c r="D12436"/>
      <c r="E12436"/>
      <c r="F12436"/>
      <c r="G12436"/>
      <c r="H12436"/>
      <c r="I12436"/>
      <c r="J12436"/>
      <c r="K12436"/>
    </row>
    <row r="12437" spans="1:11" ht="15">
      <c r="A12437"/>
      <c r="B12437"/>
      <c r="C12437"/>
      <c r="D12437"/>
      <c r="E12437"/>
      <c r="F12437"/>
      <c r="G12437"/>
      <c r="H12437"/>
      <c r="I12437"/>
      <c r="J12437"/>
      <c r="K12437"/>
    </row>
    <row r="12438" spans="1:11" ht="15">
      <c r="A12438"/>
      <c r="B12438"/>
      <c r="C12438"/>
      <c r="D12438"/>
      <c r="E12438"/>
      <c r="F12438"/>
      <c r="G12438"/>
      <c r="H12438"/>
      <c r="I12438"/>
      <c r="J12438"/>
      <c r="K12438"/>
    </row>
    <row r="12439" spans="1:11" ht="15">
      <c r="A12439"/>
      <c r="B12439"/>
      <c r="C12439"/>
      <c r="D12439"/>
      <c r="E12439"/>
      <c r="F12439"/>
      <c r="G12439"/>
      <c r="H12439"/>
      <c r="I12439"/>
      <c r="J12439"/>
      <c r="K12439"/>
    </row>
    <row r="12440" spans="1:11" ht="15">
      <c r="A12440"/>
      <c r="B12440"/>
      <c r="C12440"/>
      <c r="D12440"/>
      <c r="E12440"/>
      <c r="F12440"/>
      <c r="G12440"/>
      <c r="H12440"/>
      <c r="I12440"/>
      <c r="J12440"/>
      <c r="K12440"/>
    </row>
    <row r="12441" spans="1:11" ht="15">
      <c r="A12441"/>
      <c r="B12441"/>
      <c r="C12441"/>
      <c r="D12441"/>
      <c r="E12441"/>
      <c r="F12441"/>
      <c r="G12441"/>
      <c r="H12441"/>
      <c r="I12441"/>
      <c r="J12441"/>
      <c r="K12441"/>
    </row>
    <row r="12442" spans="1:11" ht="15">
      <c r="A12442"/>
      <c r="B12442"/>
      <c r="C12442"/>
      <c r="D12442"/>
      <c r="E12442"/>
      <c r="F12442"/>
      <c r="G12442"/>
      <c r="H12442"/>
      <c r="I12442"/>
      <c r="J12442"/>
      <c r="K12442"/>
    </row>
    <row r="12443" spans="1:11" ht="15">
      <c r="A12443"/>
      <c r="B12443"/>
      <c r="C12443"/>
      <c r="D12443"/>
      <c r="E12443"/>
      <c r="F12443"/>
      <c r="G12443"/>
      <c r="H12443"/>
      <c r="I12443"/>
      <c r="J12443"/>
      <c r="K12443"/>
    </row>
    <row r="12444" spans="1:11" ht="15">
      <c r="A12444"/>
      <c r="B12444"/>
      <c r="C12444"/>
      <c r="D12444"/>
      <c r="E12444"/>
      <c r="F12444"/>
      <c r="G12444"/>
      <c r="H12444"/>
      <c r="I12444"/>
      <c r="J12444"/>
      <c r="K12444"/>
    </row>
    <row r="12445" spans="1:11" ht="15">
      <c r="A12445"/>
      <c r="B12445"/>
      <c r="C12445"/>
      <c r="D12445"/>
      <c r="E12445"/>
      <c r="F12445"/>
      <c r="G12445"/>
      <c r="H12445"/>
      <c r="I12445"/>
      <c r="J12445"/>
      <c r="K12445"/>
    </row>
    <row r="12446" spans="1:11" ht="15">
      <c r="A12446"/>
      <c r="B12446"/>
      <c r="C12446"/>
      <c r="D12446"/>
      <c r="E12446"/>
      <c r="F12446"/>
      <c r="G12446"/>
      <c r="H12446"/>
      <c r="I12446"/>
      <c r="J12446"/>
      <c r="K12446"/>
    </row>
    <row r="12447" spans="1:11" ht="15">
      <c r="A12447"/>
      <c r="B12447"/>
      <c r="C12447"/>
      <c r="D12447"/>
      <c r="E12447"/>
      <c r="F12447"/>
      <c r="G12447"/>
      <c r="H12447"/>
      <c r="I12447"/>
      <c r="J12447"/>
      <c r="K12447"/>
    </row>
    <row r="12448" spans="1:11" ht="15">
      <c r="A12448"/>
      <c r="B12448"/>
      <c r="C12448"/>
      <c r="D12448"/>
      <c r="E12448"/>
      <c r="F12448"/>
      <c r="G12448"/>
      <c r="H12448"/>
      <c r="I12448"/>
      <c r="J12448"/>
      <c r="K12448"/>
    </row>
    <row r="12449" spans="1:11" ht="15">
      <c r="A12449"/>
      <c r="B12449"/>
      <c r="C12449"/>
      <c r="D12449"/>
      <c r="E12449"/>
      <c r="F12449"/>
      <c r="G12449"/>
      <c r="H12449"/>
      <c r="I12449"/>
      <c r="J12449"/>
      <c r="K12449"/>
    </row>
    <row r="12450" spans="1:11" ht="15">
      <c r="A12450"/>
      <c r="B12450"/>
      <c r="C12450"/>
      <c r="D12450"/>
      <c r="E12450"/>
      <c r="F12450"/>
      <c r="G12450"/>
      <c r="H12450"/>
      <c r="I12450"/>
      <c r="J12450"/>
      <c r="K12450"/>
    </row>
    <row r="12451" spans="1:11" ht="15">
      <c r="A12451"/>
      <c r="B12451"/>
      <c r="C12451"/>
      <c r="D12451"/>
      <c r="E12451"/>
      <c r="F12451"/>
      <c r="G12451"/>
      <c r="H12451"/>
      <c r="I12451"/>
      <c r="J12451"/>
      <c r="K12451"/>
    </row>
    <row r="12452" spans="1:11" ht="15">
      <c r="A12452"/>
      <c r="B12452"/>
      <c r="C12452"/>
      <c r="D12452"/>
      <c r="E12452"/>
      <c r="F12452"/>
      <c r="G12452"/>
      <c r="H12452"/>
      <c r="I12452"/>
      <c r="J12452"/>
      <c r="K12452"/>
    </row>
    <row r="12453" spans="1:11" ht="15">
      <c r="A12453"/>
      <c r="B12453"/>
      <c r="C12453"/>
      <c r="D12453"/>
      <c r="E12453"/>
      <c r="F12453"/>
      <c r="G12453"/>
      <c r="H12453"/>
      <c r="I12453"/>
      <c r="J12453"/>
      <c r="K12453"/>
    </row>
    <row r="12454" spans="1:11" ht="15">
      <c r="A12454"/>
      <c r="B12454"/>
      <c r="C12454"/>
      <c r="D12454"/>
      <c r="E12454"/>
      <c r="F12454"/>
      <c r="G12454"/>
      <c r="H12454"/>
      <c r="I12454"/>
      <c r="J12454"/>
      <c r="K12454"/>
    </row>
    <row r="12455" spans="1:11" ht="15">
      <c r="A12455"/>
      <c r="B12455"/>
      <c r="C12455"/>
      <c r="D12455"/>
      <c r="E12455"/>
      <c r="F12455"/>
      <c r="G12455"/>
      <c r="H12455"/>
      <c r="I12455"/>
      <c r="J12455"/>
      <c r="K12455"/>
    </row>
    <row r="12456" spans="1:11" ht="15">
      <c r="A12456"/>
      <c r="B12456"/>
      <c r="C12456"/>
      <c r="D12456"/>
      <c r="E12456"/>
      <c r="F12456"/>
      <c r="G12456"/>
      <c r="H12456"/>
      <c r="I12456"/>
      <c r="J12456"/>
      <c r="K12456"/>
    </row>
    <row r="12457" spans="1:11" ht="15">
      <c r="A12457"/>
      <c r="B12457"/>
      <c r="C12457"/>
      <c r="D12457"/>
      <c r="E12457"/>
      <c r="F12457"/>
      <c r="G12457"/>
      <c r="H12457"/>
      <c r="I12457"/>
      <c r="J12457"/>
      <c r="K12457"/>
    </row>
    <row r="12458" spans="1:11" ht="15">
      <c r="A12458"/>
      <c r="B12458"/>
      <c r="C12458"/>
      <c r="D12458"/>
      <c r="E12458"/>
      <c r="F12458"/>
      <c r="G12458"/>
      <c r="H12458"/>
      <c r="I12458"/>
      <c r="J12458"/>
      <c r="K12458"/>
    </row>
    <row r="12459" spans="1:11" ht="15">
      <c r="A12459"/>
      <c r="B12459"/>
      <c r="C12459"/>
      <c r="D12459"/>
      <c r="E12459"/>
      <c r="F12459"/>
      <c r="G12459"/>
      <c r="H12459"/>
      <c r="I12459"/>
      <c r="J12459"/>
      <c r="K12459"/>
    </row>
    <row r="12460" spans="1:11" ht="15">
      <c r="A12460"/>
      <c r="B12460"/>
      <c r="C12460"/>
      <c r="D12460"/>
      <c r="E12460"/>
      <c r="F12460"/>
      <c r="G12460"/>
      <c r="H12460"/>
      <c r="I12460"/>
      <c r="J12460"/>
      <c r="K12460"/>
    </row>
    <row r="12461" spans="1:11" ht="15">
      <c r="A12461"/>
      <c r="B12461"/>
      <c r="C12461"/>
      <c r="D12461"/>
      <c r="E12461"/>
      <c r="F12461"/>
      <c r="G12461"/>
      <c r="H12461"/>
      <c r="I12461"/>
      <c r="J12461"/>
      <c r="K12461"/>
    </row>
    <row r="12462" spans="1:11" ht="15">
      <c r="A12462"/>
      <c r="B12462"/>
      <c r="C12462"/>
      <c r="D12462"/>
      <c r="E12462"/>
      <c r="F12462"/>
      <c r="G12462"/>
      <c r="H12462"/>
      <c r="I12462"/>
      <c r="J12462"/>
      <c r="K12462"/>
    </row>
    <row r="12463" spans="1:11" ht="15">
      <c r="A12463"/>
      <c r="B12463"/>
      <c r="C12463"/>
      <c r="D12463"/>
      <c r="E12463"/>
      <c r="F12463"/>
      <c r="G12463"/>
      <c r="H12463"/>
      <c r="I12463"/>
      <c r="J12463"/>
      <c r="K12463"/>
    </row>
    <row r="12464" spans="1:11" ht="15">
      <c r="A12464"/>
      <c r="B12464"/>
      <c r="C12464"/>
      <c r="D12464"/>
      <c r="E12464"/>
      <c r="F12464"/>
      <c r="G12464"/>
      <c r="H12464"/>
      <c r="I12464"/>
      <c r="J12464"/>
      <c r="K12464"/>
    </row>
    <row r="12465" spans="1:11" ht="15">
      <c r="A12465"/>
      <c r="B12465"/>
      <c r="C12465"/>
      <c r="D12465"/>
      <c r="E12465"/>
      <c r="F12465"/>
      <c r="G12465"/>
      <c r="H12465"/>
      <c r="I12465"/>
      <c r="J12465"/>
      <c r="K12465"/>
    </row>
    <row r="12466" spans="1:11" ht="15">
      <c r="A12466"/>
      <c r="B12466"/>
      <c r="C12466"/>
      <c r="D12466"/>
      <c r="E12466"/>
      <c r="F12466"/>
      <c r="G12466"/>
      <c r="H12466"/>
      <c r="I12466"/>
      <c r="J12466"/>
      <c r="K12466"/>
    </row>
    <row r="12467" spans="1:11" ht="15">
      <c r="A12467"/>
      <c r="B12467"/>
      <c r="C12467"/>
      <c r="D12467"/>
      <c r="E12467"/>
      <c r="F12467"/>
      <c r="G12467"/>
      <c r="H12467"/>
      <c r="I12467"/>
      <c r="J12467"/>
      <c r="K12467"/>
    </row>
    <row r="12468" spans="1:11" ht="15">
      <c r="A12468"/>
      <c r="B12468"/>
      <c r="C12468"/>
      <c r="D12468"/>
      <c r="E12468"/>
      <c r="F12468"/>
      <c r="G12468"/>
      <c r="H12468"/>
      <c r="I12468"/>
      <c r="J12468"/>
      <c r="K12468"/>
    </row>
    <row r="12469" spans="1:11" ht="15">
      <c r="A12469"/>
      <c r="B12469"/>
      <c r="C12469"/>
      <c r="D12469"/>
      <c r="E12469"/>
      <c r="F12469"/>
      <c r="G12469"/>
      <c r="H12469"/>
      <c r="I12469"/>
      <c r="J12469"/>
      <c r="K12469"/>
    </row>
    <row r="12470" spans="1:11" ht="15">
      <c r="A12470"/>
      <c r="B12470"/>
      <c r="C12470"/>
      <c r="D12470"/>
      <c r="E12470"/>
      <c r="F12470"/>
      <c r="G12470"/>
      <c r="H12470"/>
      <c r="I12470"/>
      <c r="J12470"/>
      <c r="K12470"/>
    </row>
    <row r="12471" spans="1:11" ht="15">
      <c r="A12471"/>
      <c r="B12471"/>
      <c r="C12471"/>
      <c r="D12471"/>
      <c r="E12471"/>
      <c r="F12471"/>
      <c r="G12471"/>
      <c r="H12471"/>
      <c r="I12471"/>
      <c r="J12471"/>
      <c r="K12471"/>
    </row>
    <row r="12472" spans="1:11" ht="15">
      <c r="A12472"/>
      <c r="B12472"/>
      <c r="C12472"/>
      <c r="D12472"/>
      <c r="E12472"/>
      <c r="F12472"/>
      <c r="G12472"/>
      <c r="H12472"/>
      <c r="I12472"/>
      <c r="J12472"/>
      <c r="K12472"/>
    </row>
    <row r="12473" spans="1:11" ht="15">
      <c r="A12473"/>
      <c r="B12473"/>
      <c r="C12473"/>
      <c r="D12473"/>
      <c r="E12473"/>
      <c r="F12473"/>
      <c r="G12473"/>
      <c r="H12473"/>
      <c r="I12473"/>
      <c r="J12473"/>
      <c r="K12473"/>
    </row>
    <row r="12474" spans="1:11" ht="15">
      <c r="A12474"/>
      <c r="B12474"/>
      <c r="C12474"/>
      <c r="D12474"/>
      <c r="E12474"/>
      <c r="F12474"/>
      <c r="G12474"/>
      <c r="H12474"/>
      <c r="I12474"/>
      <c r="J12474"/>
      <c r="K12474"/>
    </row>
    <row r="12475" spans="1:11" ht="15">
      <c r="A12475"/>
      <c r="B12475"/>
      <c r="C12475"/>
      <c r="D12475"/>
      <c r="E12475"/>
      <c r="F12475"/>
      <c r="G12475"/>
      <c r="H12475"/>
      <c r="I12475"/>
      <c r="J12475"/>
      <c r="K12475"/>
    </row>
    <row r="12476" spans="1:11" ht="15">
      <c r="A12476"/>
      <c r="B12476"/>
      <c r="C12476"/>
      <c r="D12476"/>
      <c r="E12476"/>
      <c r="F12476"/>
      <c r="G12476"/>
      <c r="H12476"/>
      <c r="I12476"/>
      <c r="J12476"/>
      <c r="K12476"/>
    </row>
    <row r="12477" spans="1:11" ht="15">
      <c r="A12477"/>
      <c r="B12477"/>
      <c r="C12477"/>
      <c r="D12477"/>
      <c r="E12477"/>
      <c r="F12477"/>
      <c r="G12477"/>
      <c r="H12477"/>
      <c r="I12477"/>
      <c r="J12477"/>
      <c r="K12477"/>
    </row>
    <row r="12478" spans="1:11" ht="15">
      <c r="A12478"/>
      <c r="B12478"/>
      <c r="C12478"/>
      <c r="D12478"/>
      <c r="E12478"/>
      <c r="F12478"/>
      <c r="G12478"/>
      <c r="H12478"/>
      <c r="I12478"/>
      <c r="J12478"/>
      <c r="K12478"/>
    </row>
    <row r="12479" spans="1:11" ht="15">
      <c r="A12479"/>
      <c r="B12479"/>
      <c r="C12479"/>
      <c r="D12479"/>
      <c r="E12479"/>
      <c r="F12479"/>
      <c r="G12479"/>
      <c r="H12479"/>
      <c r="I12479"/>
      <c r="J12479"/>
      <c r="K12479"/>
    </row>
    <row r="12480" spans="1:11" ht="15">
      <c r="A12480"/>
      <c r="B12480"/>
      <c r="C12480"/>
      <c r="D12480"/>
      <c r="E12480"/>
      <c r="F12480"/>
      <c r="G12480"/>
      <c r="H12480"/>
      <c r="I12480"/>
      <c r="J12480"/>
      <c r="K12480"/>
    </row>
    <row r="12481" spans="1:11" ht="15">
      <c r="A12481"/>
      <c r="B12481"/>
      <c r="C12481"/>
      <c r="D12481"/>
      <c r="E12481"/>
      <c r="F12481"/>
      <c r="G12481"/>
      <c r="H12481"/>
      <c r="I12481"/>
      <c r="J12481"/>
      <c r="K12481"/>
    </row>
    <row r="12482" spans="1:11" ht="15">
      <c r="A12482"/>
      <c r="B12482"/>
      <c r="C12482"/>
      <c r="D12482"/>
      <c r="E12482"/>
      <c r="F12482"/>
      <c r="G12482"/>
      <c r="H12482"/>
      <c r="I12482"/>
      <c r="J12482"/>
      <c r="K12482"/>
    </row>
    <row r="12483" spans="1:11" ht="15">
      <c r="A12483"/>
      <c r="B12483"/>
      <c r="C12483"/>
      <c r="D12483"/>
      <c r="E12483"/>
      <c r="F12483"/>
      <c r="G12483"/>
      <c r="H12483"/>
      <c r="I12483"/>
      <c r="J12483"/>
      <c r="K12483"/>
    </row>
    <row r="12484" spans="1:11" ht="15">
      <c r="A12484"/>
      <c r="B12484"/>
      <c r="C12484"/>
      <c r="D12484"/>
      <c r="E12484"/>
      <c r="F12484"/>
      <c r="G12484"/>
      <c r="H12484"/>
      <c r="I12484"/>
      <c r="J12484"/>
      <c r="K12484"/>
    </row>
    <row r="12485" spans="1:11" ht="15">
      <c r="A12485"/>
      <c r="B12485"/>
      <c r="C12485"/>
      <c r="D12485"/>
      <c r="E12485"/>
      <c r="F12485"/>
      <c r="G12485"/>
      <c r="H12485"/>
      <c r="I12485"/>
      <c r="J12485"/>
      <c r="K12485"/>
    </row>
    <row r="12486" spans="1:11" ht="15">
      <c r="A12486"/>
      <c r="B12486"/>
      <c r="C12486"/>
      <c r="D12486"/>
      <c r="E12486"/>
      <c r="F12486"/>
      <c r="G12486"/>
      <c r="H12486"/>
      <c r="I12486"/>
      <c r="J12486"/>
      <c r="K12486"/>
    </row>
    <row r="12487" spans="1:11" ht="15">
      <c r="A12487"/>
      <c r="B12487"/>
      <c r="C12487"/>
      <c r="D12487"/>
      <c r="E12487"/>
      <c r="F12487"/>
      <c r="G12487"/>
      <c r="H12487"/>
      <c r="I12487"/>
      <c r="J12487"/>
      <c r="K12487"/>
    </row>
    <row r="12488" spans="1:11" ht="15">
      <c r="A12488"/>
      <c r="B12488"/>
      <c r="C12488"/>
      <c r="D12488"/>
      <c r="E12488"/>
      <c r="F12488"/>
      <c r="G12488"/>
      <c r="H12488"/>
      <c r="I12488"/>
      <c r="J12488"/>
      <c r="K12488"/>
    </row>
    <row r="12489" spans="1:11" ht="15">
      <c r="A12489"/>
      <c r="B12489"/>
      <c r="C12489"/>
      <c r="D12489"/>
      <c r="E12489"/>
      <c r="F12489"/>
      <c r="G12489"/>
      <c r="H12489"/>
      <c r="I12489"/>
      <c r="J12489"/>
      <c r="K12489"/>
    </row>
    <row r="12490" spans="1:11" ht="15">
      <c r="A12490"/>
      <c r="B12490"/>
      <c r="C12490"/>
      <c r="D12490"/>
      <c r="E12490"/>
      <c r="F12490"/>
      <c r="G12490"/>
      <c r="H12490"/>
      <c r="I12490"/>
      <c r="J12490"/>
      <c r="K12490"/>
    </row>
    <row r="12491" spans="1:11" ht="15">
      <c r="A12491"/>
      <c r="B12491"/>
      <c r="C12491"/>
      <c r="D12491"/>
      <c r="E12491"/>
      <c r="F12491"/>
      <c r="G12491"/>
      <c r="H12491"/>
      <c r="I12491"/>
      <c r="J12491"/>
      <c r="K12491"/>
    </row>
    <row r="12492" spans="1:11" ht="15">
      <c r="A12492"/>
      <c r="B12492"/>
      <c r="C12492"/>
      <c r="D12492"/>
      <c r="E12492"/>
      <c r="F12492"/>
      <c r="G12492"/>
      <c r="H12492"/>
      <c r="I12492"/>
      <c r="J12492"/>
      <c r="K12492"/>
    </row>
    <row r="12493" spans="1:11" ht="15">
      <c r="A12493"/>
      <c r="B12493"/>
      <c r="C12493"/>
      <c r="D12493"/>
      <c r="E12493"/>
      <c r="F12493"/>
      <c r="G12493"/>
      <c r="H12493"/>
      <c r="I12493"/>
      <c r="J12493"/>
      <c r="K12493"/>
    </row>
    <row r="12494" spans="1:11" ht="15">
      <c r="A12494"/>
      <c r="B12494"/>
      <c r="C12494"/>
      <c r="D12494"/>
      <c r="E12494"/>
      <c r="F12494"/>
      <c r="G12494"/>
      <c r="H12494"/>
      <c r="I12494"/>
      <c r="J12494"/>
      <c r="K12494"/>
    </row>
    <row r="12495" spans="1:11" ht="15">
      <c r="A12495"/>
      <c r="B12495"/>
      <c r="C12495"/>
      <c r="D12495"/>
      <c r="E12495"/>
      <c r="F12495"/>
      <c r="G12495"/>
      <c r="H12495"/>
      <c r="I12495"/>
      <c r="J12495"/>
      <c r="K12495"/>
    </row>
    <row r="12496" spans="1:11" ht="15">
      <c r="A12496"/>
      <c r="B12496"/>
      <c r="C12496"/>
      <c r="D12496"/>
      <c r="E12496"/>
      <c r="F12496"/>
      <c r="G12496"/>
      <c r="H12496"/>
      <c r="I12496"/>
      <c r="J12496"/>
      <c r="K12496"/>
    </row>
    <row r="12497" spans="1:11" ht="15">
      <c r="A12497"/>
      <c r="B12497"/>
      <c r="C12497"/>
      <c r="D12497"/>
      <c r="E12497"/>
      <c r="F12497"/>
      <c r="G12497"/>
      <c r="H12497"/>
      <c r="I12497"/>
      <c r="J12497"/>
      <c r="K12497"/>
    </row>
    <row r="12498" spans="1:11" ht="15">
      <c r="A12498"/>
      <c r="B12498"/>
      <c r="C12498"/>
      <c r="D12498"/>
      <c r="E12498"/>
      <c r="F12498"/>
      <c r="G12498"/>
      <c r="H12498"/>
      <c r="I12498"/>
      <c r="J12498"/>
      <c r="K12498"/>
    </row>
    <row r="12499" spans="1:11" ht="15">
      <c r="A12499"/>
      <c r="B12499"/>
      <c r="C12499"/>
      <c r="D12499"/>
      <c r="E12499"/>
      <c r="F12499"/>
      <c r="G12499"/>
      <c r="H12499"/>
      <c r="I12499"/>
      <c r="J12499"/>
      <c r="K12499"/>
    </row>
    <row r="12500" spans="1:11" ht="15">
      <c r="A12500"/>
      <c r="B12500"/>
      <c r="C12500"/>
      <c r="D12500"/>
      <c r="E12500"/>
      <c r="F12500"/>
      <c r="G12500"/>
      <c r="H12500"/>
      <c r="I12500"/>
      <c r="J12500"/>
      <c r="K12500"/>
    </row>
    <row r="12501" spans="1:11" ht="15">
      <c r="A12501"/>
      <c r="B12501"/>
      <c r="C12501"/>
      <c r="D12501"/>
      <c r="E12501"/>
      <c r="F12501"/>
      <c r="G12501"/>
      <c r="H12501"/>
      <c r="I12501"/>
      <c r="J12501"/>
      <c r="K12501"/>
    </row>
    <row r="12502" spans="1:11" ht="15">
      <c r="A12502"/>
      <c r="B12502"/>
      <c r="C12502"/>
      <c r="D12502"/>
      <c r="E12502"/>
      <c r="F12502"/>
      <c r="G12502"/>
      <c r="H12502"/>
      <c r="I12502"/>
      <c r="J12502"/>
      <c r="K12502"/>
    </row>
    <row r="12503" spans="1:11" ht="15">
      <c r="A12503"/>
      <c r="B12503"/>
      <c r="C12503"/>
      <c r="D12503"/>
      <c r="E12503"/>
      <c r="F12503"/>
      <c r="G12503"/>
      <c r="H12503"/>
      <c r="I12503"/>
      <c r="J12503"/>
      <c r="K12503"/>
    </row>
    <row r="12504" spans="1:11" ht="15">
      <c r="A12504"/>
      <c r="B12504"/>
      <c r="C12504"/>
      <c r="D12504"/>
      <c r="E12504"/>
      <c r="F12504"/>
      <c r="G12504"/>
      <c r="H12504"/>
      <c r="I12504"/>
      <c r="J12504"/>
      <c r="K12504"/>
    </row>
    <row r="12505" spans="1:11" ht="15">
      <c r="A12505"/>
      <c r="B12505"/>
      <c r="C12505"/>
      <c r="D12505"/>
      <c r="E12505"/>
      <c r="F12505"/>
      <c r="G12505"/>
      <c r="H12505"/>
      <c r="I12505"/>
      <c r="J12505"/>
      <c r="K12505"/>
    </row>
    <row r="12506" spans="1:11" ht="15">
      <c r="A12506"/>
      <c r="B12506"/>
      <c r="C12506"/>
      <c r="D12506"/>
      <c r="E12506"/>
      <c r="F12506"/>
      <c r="G12506"/>
      <c r="H12506"/>
      <c r="I12506"/>
      <c r="J12506"/>
      <c r="K12506"/>
    </row>
    <row r="12507" spans="1:11" ht="15">
      <c r="A12507"/>
      <c r="B12507"/>
      <c r="C12507"/>
      <c r="D12507"/>
      <c r="E12507"/>
      <c r="F12507"/>
      <c r="G12507"/>
      <c r="H12507"/>
      <c r="I12507"/>
      <c r="J12507"/>
      <c r="K12507"/>
    </row>
    <row r="12508" spans="1:11" ht="15">
      <c r="A12508"/>
      <c r="B12508"/>
      <c r="C12508"/>
      <c r="D12508"/>
      <c r="E12508"/>
      <c r="F12508"/>
      <c r="G12508"/>
      <c r="H12508"/>
      <c r="I12508"/>
      <c r="J12508"/>
      <c r="K12508"/>
    </row>
    <row r="12509" spans="1:11" ht="15">
      <c r="A12509"/>
      <c r="B12509"/>
      <c r="C12509"/>
      <c r="D12509"/>
      <c r="E12509"/>
      <c r="F12509"/>
      <c r="G12509"/>
      <c r="H12509"/>
      <c r="I12509"/>
      <c r="J12509"/>
      <c r="K12509"/>
    </row>
    <row r="12510" spans="1:11" ht="15">
      <c r="A12510"/>
      <c r="B12510"/>
      <c r="C12510"/>
      <c r="D12510"/>
      <c r="E12510"/>
      <c r="F12510"/>
      <c r="G12510"/>
      <c r="H12510"/>
      <c r="I12510"/>
      <c r="J12510"/>
      <c r="K12510"/>
    </row>
    <row r="12511" spans="1:11" ht="15">
      <c r="A12511"/>
      <c r="B12511"/>
      <c r="C12511"/>
      <c r="D12511"/>
      <c r="E12511"/>
      <c r="F12511"/>
      <c r="G12511"/>
      <c r="H12511"/>
      <c r="I12511"/>
      <c r="J12511"/>
      <c r="K12511"/>
    </row>
    <row r="12512" spans="1:11" ht="15">
      <c r="A12512"/>
      <c r="B12512"/>
      <c r="C12512"/>
      <c r="D12512"/>
      <c r="E12512"/>
      <c r="F12512"/>
      <c r="G12512"/>
      <c r="H12512"/>
      <c r="I12512"/>
      <c r="J12512"/>
      <c r="K12512"/>
    </row>
    <row r="12513" spans="1:11" ht="15">
      <c r="A12513"/>
      <c r="B12513"/>
      <c r="C12513"/>
      <c r="D12513"/>
      <c r="E12513"/>
      <c r="F12513"/>
      <c r="G12513"/>
      <c r="H12513"/>
      <c r="I12513"/>
      <c r="J12513"/>
      <c r="K12513"/>
    </row>
    <row r="12514" spans="1:11" ht="15">
      <c r="A12514"/>
      <c r="B12514"/>
      <c r="C12514"/>
      <c r="D12514"/>
      <c r="E12514"/>
      <c r="F12514"/>
      <c r="G12514"/>
      <c r="H12514"/>
      <c r="I12514"/>
      <c r="J12514"/>
      <c r="K12514"/>
    </row>
    <row r="12515" spans="1:11" ht="15">
      <c r="A12515"/>
      <c r="B12515"/>
      <c r="C12515"/>
      <c r="D12515"/>
      <c r="E12515"/>
      <c r="F12515"/>
      <c r="G12515"/>
      <c r="H12515"/>
      <c r="I12515"/>
      <c r="J12515"/>
      <c r="K12515"/>
    </row>
    <row r="12516" spans="1:11" ht="15">
      <c r="A12516"/>
      <c r="B12516"/>
      <c r="C12516"/>
      <c r="D12516"/>
      <c r="E12516"/>
      <c r="F12516"/>
      <c r="G12516"/>
      <c r="H12516"/>
      <c r="I12516"/>
      <c r="J12516"/>
      <c r="K12516"/>
    </row>
    <row r="12517" spans="1:11" ht="15">
      <c r="A12517"/>
      <c r="B12517"/>
      <c r="C12517"/>
      <c r="D12517"/>
      <c r="E12517"/>
      <c r="F12517"/>
      <c r="G12517"/>
      <c r="H12517"/>
      <c r="I12517"/>
      <c r="J12517"/>
      <c r="K12517"/>
    </row>
    <row r="12518" spans="1:11" ht="15">
      <c r="A12518"/>
      <c r="B12518"/>
      <c r="C12518"/>
      <c r="D12518"/>
      <c r="E12518"/>
      <c r="F12518"/>
      <c r="G12518"/>
      <c r="H12518"/>
      <c r="I12518"/>
      <c r="J12518"/>
      <c r="K12518"/>
    </row>
    <row r="12519" spans="1:11" ht="15">
      <c r="A12519"/>
      <c r="B12519"/>
      <c r="C12519"/>
      <c r="D12519"/>
      <c r="E12519"/>
      <c r="F12519"/>
      <c r="G12519"/>
      <c r="H12519"/>
      <c r="I12519"/>
      <c r="J12519"/>
      <c r="K12519"/>
    </row>
    <row r="12520" spans="1:11" ht="15">
      <c r="A12520"/>
      <c r="B12520"/>
      <c r="C12520"/>
      <c r="D12520"/>
      <c r="E12520"/>
      <c r="F12520"/>
      <c r="G12520"/>
      <c r="H12520"/>
      <c r="I12520"/>
      <c r="J12520"/>
      <c r="K12520"/>
    </row>
    <row r="12521" spans="1:11" ht="15">
      <c r="A12521"/>
      <c r="B12521"/>
      <c r="C12521"/>
      <c r="D12521"/>
      <c r="E12521"/>
      <c r="F12521"/>
      <c r="G12521"/>
      <c r="H12521"/>
      <c r="I12521"/>
      <c r="J12521"/>
      <c r="K12521"/>
    </row>
    <row r="12522" spans="1:11" ht="15">
      <c r="A12522"/>
      <c r="B12522"/>
      <c r="C12522"/>
      <c r="D12522"/>
      <c r="E12522"/>
      <c r="F12522"/>
      <c r="G12522"/>
      <c r="H12522"/>
      <c r="I12522"/>
      <c r="J12522"/>
      <c r="K12522"/>
    </row>
    <row r="12523" spans="1:11" ht="15">
      <c r="A12523"/>
      <c r="B12523"/>
      <c r="C12523"/>
      <c r="D12523"/>
      <c r="E12523"/>
      <c r="F12523"/>
      <c r="G12523"/>
      <c r="H12523"/>
      <c r="I12523"/>
      <c r="J12523"/>
      <c r="K12523"/>
    </row>
    <row r="12524" spans="1:11" ht="15">
      <c r="A12524"/>
      <c r="B12524"/>
      <c r="C12524"/>
      <c r="D12524"/>
      <c r="E12524"/>
      <c r="F12524"/>
      <c r="G12524"/>
      <c r="H12524"/>
      <c r="I12524"/>
      <c r="J12524"/>
      <c r="K12524"/>
    </row>
    <row r="12525" spans="1:11" ht="15">
      <c r="A12525"/>
      <c r="B12525"/>
      <c r="C12525"/>
      <c r="D12525"/>
      <c r="E12525"/>
      <c r="F12525"/>
      <c r="G12525"/>
      <c r="H12525"/>
      <c r="I12525"/>
      <c r="J12525"/>
      <c r="K12525"/>
    </row>
    <row r="12526" spans="1:11" ht="15">
      <c r="A12526"/>
      <c r="B12526"/>
      <c r="C12526"/>
      <c r="D12526"/>
      <c r="E12526"/>
      <c r="F12526"/>
      <c r="G12526"/>
      <c r="H12526"/>
      <c r="I12526"/>
      <c r="J12526"/>
      <c r="K12526"/>
    </row>
    <row r="12527" spans="1:11" ht="15">
      <c r="A12527"/>
      <c r="B12527"/>
      <c r="C12527"/>
      <c r="D12527"/>
      <c r="E12527"/>
      <c r="F12527"/>
      <c r="G12527"/>
      <c r="H12527"/>
      <c r="I12527"/>
      <c r="J12527"/>
      <c r="K12527"/>
    </row>
    <row r="12528" spans="1:11" ht="15">
      <c r="A12528"/>
      <c r="B12528"/>
      <c r="C12528"/>
      <c r="D12528"/>
      <c r="E12528"/>
      <c r="F12528"/>
      <c r="G12528"/>
      <c r="H12528"/>
      <c r="I12528"/>
      <c r="J12528"/>
      <c r="K12528"/>
    </row>
    <row r="12529" spans="1:11" ht="15">
      <c r="A12529"/>
      <c r="B12529"/>
      <c r="C12529"/>
      <c r="D12529"/>
      <c r="E12529"/>
      <c r="F12529"/>
      <c r="G12529"/>
      <c r="H12529"/>
      <c r="I12529"/>
      <c r="J12529"/>
      <c r="K12529"/>
    </row>
    <row r="12530" spans="1:11" ht="15">
      <c r="A12530"/>
      <c r="B12530"/>
      <c r="C12530"/>
      <c r="D12530"/>
      <c r="E12530"/>
      <c r="F12530"/>
      <c r="G12530"/>
      <c r="H12530"/>
      <c r="I12530"/>
      <c r="J12530"/>
      <c r="K12530"/>
    </row>
    <row r="12531" spans="1:11" ht="15">
      <c r="A12531"/>
      <c r="B12531"/>
      <c r="C12531"/>
      <c r="D12531"/>
      <c r="E12531"/>
      <c r="F12531"/>
      <c r="G12531"/>
      <c r="H12531"/>
      <c r="I12531"/>
      <c r="J12531"/>
      <c r="K12531"/>
    </row>
    <row r="12532" spans="1:11" ht="15">
      <c r="A12532"/>
      <c r="B12532"/>
      <c r="C12532"/>
      <c r="D12532"/>
      <c r="E12532"/>
      <c r="F12532"/>
      <c r="G12532"/>
      <c r="H12532"/>
      <c r="I12532"/>
      <c r="J12532"/>
      <c r="K12532"/>
    </row>
    <row r="12533" spans="1:11" ht="15">
      <c r="A12533"/>
      <c r="B12533"/>
      <c r="C12533"/>
      <c r="D12533"/>
      <c r="E12533"/>
      <c r="F12533"/>
      <c r="G12533"/>
      <c r="H12533"/>
      <c r="I12533"/>
      <c r="J12533"/>
      <c r="K12533"/>
    </row>
    <row r="12534" spans="1:11" ht="15">
      <c r="A12534"/>
      <c r="B12534"/>
      <c r="C12534"/>
      <c r="D12534"/>
      <c r="E12534"/>
      <c r="F12534"/>
      <c r="G12534"/>
      <c r="H12534"/>
      <c r="I12534"/>
      <c r="J12534"/>
      <c r="K12534"/>
    </row>
    <row r="12535" spans="1:11" ht="15">
      <c r="A12535"/>
      <c r="B12535"/>
      <c r="C12535"/>
      <c r="D12535"/>
      <c r="E12535"/>
      <c r="F12535"/>
      <c r="G12535"/>
      <c r="H12535"/>
      <c r="I12535"/>
      <c r="J12535"/>
      <c r="K12535"/>
    </row>
    <row r="12536" spans="1:11" ht="15">
      <c r="A12536"/>
      <c r="B12536"/>
      <c r="C12536"/>
      <c r="D12536"/>
      <c r="E12536"/>
      <c r="F12536"/>
      <c r="G12536"/>
      <c r="H12536"/>
      <c r="I12536"/>
      <c r="J12536"/>
      <c r="K12536"/>
    </row>
    <row r="12537" spans="1:11" ht="15">
      <c r="A12537"/>
      <c r="B12537"/>
      <c r="C12537"/>
      <c r="D12537"/>
      <c r="E12537"/>
      <c r="F12537"/>
      <c r="G12537"/>
      <c r="H12537"/>
      <c r="I12537"/>
      <c r="J12537"/>
      <c r="K12537"/>
    </row>
    <row r="12538" spans="1:11" ht="15">
      <c r="A12538"/>
      <c r="B12538"/>
      <c r="C12538"/>
      <c r="D12538"/>
      <c r="E12538"/>
      <c r="F12538"/>
      <c r="G12538"/>
      <c r="H12538"/>
      <c r="I12538"/>
      <c r="J12538"/>
      <c r="K12538"/>
    </row>
    <row r="12539" spans="1:11" ht="15">
      <c r="A12539"/>
      <c r="B12539"/>
      <c r="C12539"/>
      <c r="D12539"/>
      <c r="E12539"/>
      <c r="F12539"/>
      <c r="G12539"/>
      <c r="H12539"/>
      <c r="I12539"/>
      <c r="J12539"/>
      <c r="K12539"/>
    </row>
    <row r="12540" spans="1:11" ht="15">
      <c r="A12540"/>
      <c r="B12540"/>
      <c r="C12540"/>
      <c r="D12540"/>
      <c r="E12540"/>
      <c r="F12540"/>
      <c r="G12540"/>
      <c r="H12540"/>
      <c r="I12540"/>
      <c r="J12540"/>
      <c r="K12540"/>
    </row>
    <row r="12541" spans="1:11" ht="15">
      <c r="A12541"/>
      <c r="B12541"/>
      <c r="C12541"/>
      <c r="D12541"/>
      <c r="E12541"/>
      <c r="F12541"/>
      <c r="G12541"/>
      <c r="H12541"/>
      <c r="I12541"/>
      <c r="J12541"/>
      <c r="K12541"/>
    </row>
    <row r="12542" spans="1:11" ht="15">
      <c r="A12542"/>
      <c r="B12542"/>
      <c r="C12542"/>
      <c r="D12542"/>
      <c r="E12542"/>
      <c r="F12542"/>
      <c r="G12542"/>
      <c r="H12542"/>
      <c r="I12542"/>
      <c r="J12542"/>
      <c r="K12542"/>
    </row>
    <row r="12543" spans="1:11" ht="15">
      <c r="A12543"/>
      <c r="B12543"/>
      <c r="C12543"/>
      <c r="D12543"/>
      <c r="E12543"/>
      <c r="F12543"/>
      <c r="G12543"/>
      <c r="H12543"/>
      <c r="I12543"/>
      <c r="J12543"/>
      <c r="K12543"/>
    </row>
    <row r="12544" spans="1:11" ht="15">
      <c r="A12544"/>
      <c r="B12544"/>
      <c r="C12544"/>
      <c r="D12544"/>
      <c r="E12544"/>
      <c r="F12544"/>
      <c r="G12544"/>
      <c r="H12544"/>
      <c r="I12544"/>
      <c r="J12544"/>
      <c r="K12544"/>
    </row>
    <row r="12545" spans="1:11" ht="15">
      <c r="A12545"/>
      <c r="B12545"/>
      <c r="C12545"/>
      <c r="D12545"/>
      <c r="E12545"/>
      <c r="F12545"/>
      <c r="G12545"/>
      <c r="H12545"/>
      <c r="I12545"/>
      <c r="J12545"/>
      <c r="K12545"/>
    </row>
    <row r="12546" spans="1:11" ht="15">
      <c r="A12546"/>
      <c r="B12546"/>
      <c r="C12546"/>
      <c r="D12546"/>
      <c r="E12546"/>
      <c r="F12546"/>
      <c r="G12546"/>
      <c r="H12546"/>
      <c r="I12546"/>
      <c r="J12546"/>
      <c r="K12546"/>
    </row>
    <row r="12547" spans="1:11" ht="15">
      <c r="A12547"/>
      <c r="B12547"/>
      <c r="C12547"/>
      <c r="D12547"/>
      <c r="E12547"/>
      <c r="F12547"/>
      <c r="G12547"/>
      <c r="H12547"/>
      <c r="I12547"/>
      <c r="J12547"/>
      <c r="K12547"/>
    </row>
    <row r="12548" spans="1:11" ht="15">
      <c r="A12548"/>
      <c r="B12548"/>
      <c r="C12548"/>
      <c r="D12548"/>
      <c r="E12548"/>
      <c r="F12548"/>
      <c r="G12548"/>
      <c r="H12548"/>
      <c r="I12548"/>
      <c r="J12548"/>
      <c r="K12548"/>
    </row>
    <row r="12549" spans="1:11" ht="15">
      <c r="A12549"/>
      <c r="B12549"/>
      <c r="C12549"/>
      <c r="D12549"/>
      <c r="E12549"/>
      <c r="F12549"/>
      <c r="G12549"/>
      <c r="H12549"/>
      <c r="I12549"/>
      <c r="J12549"/>
      <c r="K12549"/>
    </row>
    <row r="12550" spans="1:11" ht="15">
      <c r="A12550"/>
      <c r="B12550"/>
      <c r="C12550"/>
      <c r="D12550"/>
      <c r="E12550"/>
      <c r="F12550"/>
      <c r="G12550"/>
      <c r="H12550"/>
      <c r="I12550"/>
      <c r="J12550"/>
      <c r="K12550"/>
    </row>
    <row r="12551" spans="1:11" ht="15">
      <c r="A12551"/>
      <c r="B12551"/>
      <c r="C12551"/>
      <c r="D12551"/>
      <c r="E12551"/>
      <c r="F12551"/>
      <c r="G12551"/>
      <c r="H12551"/>
      <c r="I12551"/>
      <c r="J12551"/>
      <c r="K12551"/>
    </row>
    <row r="12552" spans="1:11" ht="15">
      <c r="A12552"/>
      <c r="B12552"/>
      <c r="C12552"/>
      <c r="D12552"/>
      <c r="E12552"/>
      <c r="F12552"/>
      <c r="G12552"/>
      <c r="H12552"/>
      <c r="I12552"/>
      <c r="J12552"/>
      <c r="K12552"/>
    </row>
    <row r="12553" spans="1:11" ht="15">
      <c r="A12553"/>
      <c r="B12553"/>
      <c r="C12553"/>
      <c r="D12553"/>
      <c r="E12553"/>
      <c r="F12553"/>
      <c r="G12553"/>
      <c r="H12553"/>
      <c r="I12553"/>
      <c r="J12553"/>
      <c r="K12553"/>
    </row>
    <row r="12554" spans="1:11" ht="15">
      <c r="A12554"/>
      <c r="B12554"/>
      <c r="C12554"/>
      <c r="D12554"/>
      <c r="E12554"/>
      <c r="F12554"/>
      <c r="G12554"/>
      <c r="H12554"/>
      <c r="I12554"/>
      <c r="J12554"/>
      <c r="K12554"/>
    </row>
    <row r="12555" spans="1:11" ht="15">
      <c r="A12555"/>
      <c r="B12555"/>
      <c r="C12555"/>
      <c r="D12555"/>
      <c r="E12555"/>
      <c r="F12555"/>
      <c r="G12555"/>
      <c r="H12555"/>
      <c r="I12555"/>
      <c r="J12555"/>
      <c r="K12555"/>
    </row>
    <row r="12556" spans="1:11" ht="15">
      <c r="A12556"/>
      <c r="B12556"/>
      <c r="C12556"/>
      <c r="D12556"/>
      <c r="E12556"/>
      <c r="F12556"/>
      <c r="G12556"/>
      <c r="H12556"/>
      <c r="I12556"/>
      <c r="J12556"/>
      <c r="K12556"/>
    </row>
    <row r="12557" spans="1:11" ht="15">
      <c r="A12557"/>
      <c r="B12557"/>
      <c r="C12557"/>
      <c r="D12557"/>
      <c r="E12557"/>
      <c r="F12557"/>
      <c r="G12557"/>
      <c r="H12557"/>
      <c r="I12557"/>
      <c r="J12557"/>
      <c r="K12557"/>
    </row>
    <row r="12558" spans="1:11" ht="15">
      <c r="A12558"/>
      <c r="B12558"/>
      <c r="C12558"/>
      <c r="D12558"/>
      <c r="E12558"/>
      <c r="F12558"/>
      <c r="G12558"/>
      <c r="H12558"/>
      <c r="I12558"/>
      <c r="J12558"/>
      <c r="K12558"/>
    </row>
    <row r="12559" spans="1:11" ht="15">
      <c r="A12559"/>
      <c r="B12559"/>
      <c r="C12559"/>
      <c r="D12559"/>
      <c r="E12559"/>
      <c r="F12559"/>
      <c r="G12559"/>
      <c r="H12559"/>
      <c r="I12559"/>
      <c r="J12559"/>
      <c r="K12559"/>
    </row>
    <row r="12560" spans="1:11" ht="15">
      <c r="A12560"/>
      <c r="B12560"/>
      <c r="C12560"/>
      <c r="D12560"/>
      <c r="E12560"/>
      <c r="F12560"/>
      <c r="G12560"/>
      <c r="H12560"/>
      <c r="I12560"/>
      <c r="J12560"/>
      <c r="K12560"/>
    </row>
    <row r="12561" spans="1:11" ht="15">
      <c r="A12561"/>
      <c r="B12561"/>
      <c r="C12561"/>
      <c r="D12561"/>
      <c r="E12561"/>
      <c r="F12561"/>
      <c r="G12561"/>
      <c r="H12561"/>
      <c r="I12561"/>
      <c r="J12561"/>
      <c r="K12561"/>
    </row>
    <row r="12562" spans="1:11" ht="15">
      <c r="A12562"/>
      <c r="B12562"/>
      <c r="C12562"/>
      <c r="D12562"/>
      <c r="E12562"/>
      <c r="F12562"/>
      <c r="G12562"/>
      <c r="H12562"/>
      <c r="I12562"/>
      <c r="J12562"/>
      <c r="K12562"/>
    </row>
    <row r="12563" spans="1:11" ht="15">
      <c r="A12563"/>
      <c r="B12563"/>
      <c r="C12563"/>
      <c r="D12563"/>
      <c r="E12563"/>
      <c r="F12563"/>
      <c r="G12563"/>
      <c r="H12563"/>
      <c r="I12563"/>
      <c r="J12563"/>
      <c r="K12563"/>
    </row>
    <row r="12564" spans="1:11" ht="15">
      <c r="A12564"/>
      <c r="B12564"/>
      <c r="C12564"/>
      <c r="D12564"/>
      <c r="E12564"/>
      <c r="F12564"/>
      <c r="G12564"/>
      <c r="H12564"/>
      <c r="I12564"/>
      <c r="J12564"/>
      <c r="K12564"/>
    </row>
    <row r="12565" spans="1:11" ht="15">
      <c r="A12565"/>
      <c r="B12565"/>
      <c r="C12565"/>
      <c r="D12565"/>
      <c r="E12565"/>
      <c r="F12565"/>
      <c r="G12565"/>
      <c r="H12565"/>
      <c r="I12565"/>
      <c r="J12565"/>
      <c r="K12565"/>
    </row>
    <row r="12566" spans="1:11" ht="15">
      <c r="A12566"/>
      <c r="B12566"/>
      <c r="C12566"/>
      <c r="D12566"/>
      <c r="E12566"/>
      <c r="F12566"/>
      <c r="G12566"/>
      <c r="H12566"/>
      <c r="I12566"/>
      <c r="J12566"/>
      <c r="K12566"/>
    </row>
    <row r="12567" spans="1:11" ht="15">
      <c r="A12567"/>
      <c r="B12567"/>
      <c r="C12567"/>
      <c r="D12567"/>
      <c r="E12567"/>
      <c r="F12567"/>
      <c r="G12567"/>
      <c r="H12567"/>
      <c r="I12567"/>
      <c r="J12567"/>
      <c r="K12567"/>
    </row>
    <row r="12568" spans="1:11" ht="15">
      <c r="A12568"/>
      <c r="B12568"/>
      <c r="C12568"/>
      <c r="D12568"/>
      <c r="E12568"/>
      <c r="F12568"/>
      <c r="G12568"/>
      <c r="H12568"/>
      <c r="I12568"/>
      <c r="J12568"/>
      <c r="K12568"/>
    </row>
    <row r="12569" spans="1:11" ht="15">
      <c r="A12569"/>
      <c r="B12569"/>
      <c r="C12569"/>
      <c r="D12569"/>
      <c r="E12569"/>
      <c r="F12569"/>
      <c r="G12569"/>
      <c r="H12569"/>
      <c r="I12569"/>
      <c r="J12569"/>
      <c r="K12569"/>
    </row>
    <row r="12570" spans="1:11" ht="15">
      <c r="A12570"/>
      <c r="B12570"/>
      <c r="C12570"/>
      <c r="D12570"/>
      <c r="E12570"/>
      <c r="F12570"/>
      <c r="G12570"/>
      <c r="H12570"/>
      <c r="I12570"/>
      <c r="J12570"/>
      <c r="K12570"/>
    </row>
    <row r="12571" spans="1:11" ht="15">
      <c r="A12571"/>
      <c r="B12571"/>
      <c r="C12571"/>
      <c r="D12571"/>
      <c r="E12571"/>
      <c r="F12571"/>
      <c r="G12571"/>
      <c r="H12571"/>
      <c r="I12571"/>
      <c r="J12571"/>
      <c r="K12571"/>
    </row>
    <row r="12572" spans="1:11" ht="15">
      <c r="A12572"/>
      <c r="B12572"/>
      <c r="C12572"/>
      <c r="D12572"/>
      <c r="E12572"/>
      <c r="F12572"/>
      <c r="G12572"/>
      <c r="H12572"/>
      <c r="I12572"/>
      <c r="J12572"/>
      <c r="K12572"/>
    </row>
    <row r="12573" spans="1:11" ht="15">
      <c r="A12573"/>
      <c r="B12573"/>
      <c r="C12573"/>
      <c r="D12573"/>
      <c r="E12573"/>
      <c r="F12573"/>
      <c r="G12573"/>
      <c r="H12573"/>
      <c r="I12573"/>
      <c r="J12573"/>
      <c r="K12573"/>
    </row>
    <row r="12574" spans="1:11" ht="15">
      <c r="A12574"/>
      <c r="B12574"/>
      <c r="C12574"/>
      <c r="D12574"/>
      <c r="E12574"/>
      <c r="F12574"/>
      <c r="G12574"/>
      <c r="H12574"/>
      <c r="I12574"/>
      <c r="J12574"/>
      <c r="K12574"/>
    </row>
    <row r="12575" spans="1:11" ht="15">
      <c r="A12575"/>
      <c r="B12575"/>
      <c r="C12575"/>
      <c r="D12575"/>
      <c r="E12575"/>
      <c r="F12575"/>
      <c r="G12575"/>
      <c r="H12575"/>
      <c r="I12575"/>
      <c r="J12575"/>
      <c r="K12575"/>
    </row>
    <row r="12576" spans="1:11" ht="15">
      <c r="A12576"/>
      <c r="B12576"/>
      <c r="C12576"/>
      <c r="D12576"/>
      <c r="E12576"/>
      <c r="F12576"/>
      <c r="G12576"/>
      <c r="H12576"/>
      <c r="I12576"/>
      <c r="J12576"/>
      <c r="K12576"/>
    </row>
    <row r="12577" spans="1:11" ht="15">
      <c r="A12577"/>
      <c r="B12577"/>
      <c r="C12577"/>
      <c r="D12577"/>
      <c r="E12577"/>
      <c r="F12577"/>
      <c r="G12577"/>
      <c r="H12577"/>
      <c r="I12577"/>
      <c r="J12577"/>
      <c r="K12577"/>
    </row>
    <row r="12578" spans="1:11" ht="15">
      <c r="A12578"/>
      <c r="B12578"/>
      <c r="C12578"/>
      <c r="D12578"/>
      <c r="E12578"/>
      <c r="F12578"/>
      <c r="G12578"/>
      <c r="H12578"/>
      <c r="I12578"/>
      <c r="J12578"/>
      <c r="K12578"/>
    </row>
    <row r="12579" spans="1:11" ht="15">
      <c r="A12579"/>
      <c r="B12579"/>
      <c r="C12579"/>
      <c r="D12579"/>
      <c r="E12579"/>
      <c r="F12579"/>
      <c r="G12579"/>
      <c r="H12579"/>
      <c r="I12579"/>
      <c r="J12579"/>
      <c r="K12579"/>
    </row>
    <row r="12580" spans="1:11" ht="15">
      <c r="A12580"/>
      <c r="B12580"/>
      <c r="C12580"/>
      <c r="D12580"/>
      <c r="E12580"/>
      <c r="F12580"/>
      <c r="G12580"/>
      <c r="H12580"/>
      <c r="I12580"/>
      <c r="J12580"/>
      <c r="K12580"/>
    </row>
    <row r="12581" spans="1:11" ht="15">
      <c r="A12581"/>
      <c r="B12581"/>
      <c r="C12581"/>
      <c r="D12581"/>
      <c r="E12581"/>
      <c r="F12581"/>
      <c r="G12581"/>
      <c r="H12581"/>
      <c r="I12581"/>
      <c r="J12581"/>
      <c r="K12581"/>
    </row>
    <row r="12582" spans="1:11" ht="15">
      <c r="A12582"/>
      <c r="B12582"/>
      <c r="C12582"/>
      <c r="D12582"/>
      <c r="E12582"/>
      <c r="F12582"/>
      <c r="G12582"/>
      <c r="H12582"/>
      <c r="I12582"/>
      <c r="J12582"/>
      <c r="K12582"/>
    </row>
    <row r="12583" spans="1:11" ht="15">
      <c r="A12583"/>
      <c r="B12583"/>
      <c r="C12583"/>
      <c r="D12583"/>
      <c r="E12583"/>
      <c r="F12583"/>
      <c r="G12583"/>
      <c r="H12583"/>
      <c r="I12583"/>
      <c r="J12583"/>
      <c r="K12583"/>
    </row>
    <row r="12584" spans="1:11" ht="15">
      <c r="A12584"/>
      <c r="B12584"/>
      <c r="C12584"/>
      <c r="D12584"/>
      <c r="E12584"/>
      <c r="F12584"/>
      <c r="G12584"/>
      <c r="H12584"/>
      <c r="I12584"/>
      <c r="J12584"/>
      <c r="K12584"/>
    </row>
    <row r="12585" spans="1:11" ht="15">
      <c r="A12585"/>
      <c r="B12585"/>
      <c r="C12585"/>
      <c r="D12585"/>
      <c r="E12585"/>
      <c r="F12585"/>
      <c r="G12585"/>
      <c r="H12585"/>
      <c r="I12585"/>
      <c r="J12585"/>
      <c r="K12585"/>
    </row>
    <row r="12586" spans="1:11" ht="15">
      <c r="A12586"/>
      <c r="B12586"/>
      <c r="C12586"/>
      <c r="D12586"/>
      <c r="E12586"/>
      <c r="F12586"/>
      <c r="G12586"/>
      <c r="H12586"/>
      <c r="I12586"/>
      <c r="J12586"/>
      <c r="K12586"/>
    </row>
    <row r="12587" spans="1:11" ht="15">
      <c r="A12587"/>
      <c r="B12587"/>
      <c r="C12587"/>
      <c r="D12587"/>
      <c r="E12587"/>
      <c r="F12587"/>
      <c r="G12587"/>
      <c r="H12587"/>
      <c r="I12587"/>
      <c r="J12587"/>
      <c r="K12587"/>
    </row>
    <row r="12588" spans="1:11" ht="15">
      <c r="A12588"/>
      <c r="B12588"/>
      <c r="C12588"/>
      <c r="D12588"/>
      <c r="E12588"/>
      <c r="F12588"/>
      <c r="G12588"/>
      <c r="H12588"/>
      <c r="I12588"/>
      <c r="J12588"/>
      <c r="K12588"/>
    </row>
    <row r="12589" spans="1:11" ht="15">
      <c r="A12589"/>
      <c r="B12589"/>
      <c r="C12589"/>
      <c r="D12589"/>
      <c r="E12589"/>
      <c r="F12589"/>
      <c r="G12589"/>
      <c r="H12589"/>
      <c r="I12589"/>
      <c r="J12589"/>
      <c r="K12589"/>
    </row>
    <row r="12590" spans="1:11" ht="15">
      <c r="A12590"/>
      <c r="B12590"/>
      <c r="C12590"/>
      <c r="D12590"/>
      <c r="E12590"/>
      <c r="F12590"/>
      <c r="G12590"/>
      <c r="H12590"/>
      <c r="I12590"/>
      <c r="J12590"/>
      <c r="K12590"/>
    </row>
    <row r="12591" spans="1:11" ht="15">
      <c r="A12591"/>
      <c r="B12591"/>
      <c r="C12591"/>
      <c r="D12591"/>
      <c r="E12591"/>
      <c r="F12591"/>
      <c r="G12591"/>
      <c r="H12591"/>
      <c r="I12591"/>
      <c r="J12591"/>
      <c r="K12591"/>
    </row>
    <row r="12592" spans="1:11" ht="15">
      <c r="A12592"/>
      <c r="B12592"/>
      <c r="C12592"/>
      <c r="D12592"/>
      <c r="E12592"/>
      <c r="F12592"/>
      <c r="G12592"/>
      <c r="H12592"/>
      <c r="I12592"/>
      <c r="J12592"/>
      <c r="K12592"/>
    </row>
    <row r="12593" spans="1:11" ht="15">
      <c r="A12593"/>
      <c r="B12593"/>
      <c r="C12593"/>
      <c r="D12593"/>
      <c r="E12593"/>
      <c r="F12593"/>
      <c r="G12593"/>
      <c r="H12593"/>
      <c r="I12593"/>
      <c r="J12593"/>
      <c r="K12593"/>
    </row>
    <row r="12594" spans="1:11" ht="15">
      <c r="A12594"/>
      <c r="B12594"/>
      <c r="C12594"/>
      <c r="D12594"/>
      <c r="E12594"/>
      <c r="F12594"/>
      <c r="G12594"/>
      <c r="H12594"/>
      <c r="I12594"/>
      <c r="J12594"/>
      <c r="K12594"/>
    </row>
    <row r="12595" spans="1:11" ht="15">
      <c r="A12595"/>
      <c r="B12595"/>
      <c r="C12595"/>
      <c r="D12595"/>
      <c r="E12595"/>
      <c r="F12595"/>
      <c r="G12595"/>
      <c r="H12595"/>
      <c r="I12595"/>
      <c r="J12595"/>
      <c r="K12595"/>
    </row>
    <row r="12596" spans="1:11" ht="15">
      <c r="A12596"/>
      <c r="B12596"/>
      <c r="C12596"/>
      <c r="D12596"/>
      <c r="E12596"/>
      <c r="F12596"/>
      <c r="G12596"/>
      <c r="H12596"/>
      <c r="I12596"/>
      <c r="J12596"/>
      <c r="K12596"/>
    </row>
    <row r="12597" spans="1:11" ht="15">
      <c r="A12597"/>
      <c r="B12597"/>
      <c r="C12597"/>
      <c r="D12597"/>
      <c r="E12597"/>
      <c r="F12597"/>
      <c r="G12597"/>
      <c r="H12597"/>
      <c r="I12597"/>
      <c r="J12597"/>
      <c r="K12597"/>
    </row>
    <row r="12598" spans="1:11" ht="15">
      <c r="A12598"/>
      <c r="B12598"/>
      <c r="C12598"/>
      <c r="D12598"/>
      <c r="E12598"/>
      <c r="F12598"/>
      <c r="G12598"/>
      <c r="H12598"/>
      <c r="I12598"/>
      <c r="J12598"/>
      <c r="K12598"/>
    </row>
    <row r="12599" spans="1:11" ht="15">
      <c r="A12599"/>
      <c r="B12599"/>
      <c r="C12599"/>
      <c r="D12599"/>
      <c r="E12599"/>
      <c r="F12599"/>
      <c r="G12599"/>
      <c r="H12599"/>
      <c r="I12599"/>
      <c r="J12599"/>
      <c r="K12599"/>
    </row>
    <row r="12600" spans="1:11" ht="15">
      <c r="A12600"/>
      <c r="B12600"/>
      <c r="C12600"/>
      <c r="D12600"/>
      <c r="E12600"/>
      <c r="F12600"/>
      <c r="G12600"/>
      <c r="H12600"/>
      <c r="I12600"/>
      <c r="J12600"/>
      <c r="K12600"/>
    </row>
    <row r="12601" spans="1:11" ht="15">
      <c r="A12601"/>
      <c r="B12601"/>
      <c r="C12601"/>
      <c r="D12601"/>
      <c r="E12601"/>
      <c r="F12601"/>
      <c r="G12601"/>
      <c r="H12601"/>
      <c r="I12601"/>
      <c r="J12601"/>
      <c r="K12601"/>
    </row>
    <row r="12602" spans="1:11" ht="15">
      <c r="A12602"/>
      <c r="B12602"/>
      <c r="C12602"/>
      <c r="D12602"/>
      <c r="E12602"/>
      <c r="F12602"/>
      <c r="G12602"/>
      <c r="H12602"/>
      <c r="I12602"/>
      <c r="J12602"/>
      <c r="K12602"/>
    </row>
    <row r="12603" spans="1:11" ht="15">
      <c r="A12603"/>
      <c r="B12603"/>
      <c r="C12603"/>
      <c r="D12603"/>
      <c r="E12603"/>
      <c r="F12603"/>
      <c r="G12603"/>
      <c r="H12603"/>
      <c r="I12603"/>
      <c r="J12603"/>
      <c r="K12603"/>
    </row>
    <row r="12604" spans="1:11" ht="15">
      <c r="A12604"/>
      <c r="B12604"/>
      <c r="C12604"/>
      <c r="D12604"/>
      <c r="E12604"/>
      <c r="F12604"/>
      <c r="G12604"/>
      <c r="H12604"/>
      <c r="I12604"/>
      <c r="J12604"/>
      <c r="K12604"/>
    </row>
    <row r="12605" spans="1:11" ht="15">
      <c r="A12605"/>
      <c r="B12605"/>
      <c r="C12605"/>
      <c r="D12605"/>
      <c r="E12605"/>
      <c r="F12605"/>
      <c r="G12605"/>
      <c r="H12605"/>
      <c r="I12605"/>
      <c r="J12605"/>
      <c r="K12605"/>
    </row>
    <row r="12606" spans="1:11" ht="15">
      <c r="A12606"/>
      <c r="B12606"/>
      <c r="C12606"/>
      <c r="D12606"/>
      <c r="E12606"/>
      <c r="F12606"/>
      <c r="G12606"/>
      <c r="H12606"/>
      <c r="I12606"/>
      <c r="J12606"/>
      <c r="K12606"/>
    </row>
    <row r="12607" spans="1:11" ht="15">
      <c r="A12607"/>
      <c r="B12607"/>
      <c r="C12607"/>
      <c r="D12607"/>
      <c r="E12607"/>
      <c r="F12607"/>
      <c r="G12607"/>
      <c r="H12607"/>
      <c r="I12607"/>
      <c r="J12607"/>
      <c r="K12607"/>
    </row>
    <row r="12608" spans="1:11" ht="15">
      <c r="A12608"/>
      <c r="B12608"/>
      <c r="C12608"/>
      <c r="D12608"/>
      <c r="E12608"/>
      <c r="F12608"/>
      <c r="G12608"/>
      <c r="H12608"/>
      <c r="I12608"/>
      <c r="J12608"/>
      <c r="K12608"/>
    </row>
    <row r="12609" spans="1:11" ht="15">
      <c r="A12609"/>
      <c r="B12609"/>
      <c r="C12609"/>
      <c r="D12609"/>
      <c r="E12609"/>
      <c r="F12609"/>
      <c r="G12609"/>
      <c r="H12609"/>
      <c r="I12609"/>
      <c r="J12609"/>
      <c r="K12609"/>
    </row>
    <row r="12610" spans="1:11" ht="15">
      <c r="A12610"/>
      <c r="B12610"/>
      <c r="C12610"/>
      <c r="D12610"/>
      <c r="E12610"/>
      <c r="F12610"/>
      <c r="G12610"/>
      <c r="H12610"/>
      <c r="I12610"/>
      <c r="J12610"/>
      <c r="K12610"/>
    </row>
    <row r="12611" spans="1:11" ht="15">
      <c r="A12611"/>
      <c r="B12611"/>
      <c r="C12611"/>
      <c r="D12611"/>
      <c r="E12611"/>
      <c r="F12611"/>
      <c r="G12611"/>
      <c r="H12611"/>
      <c r="I12611"/>
      <c r="J12611"/>
      <c r="K12611"/>
    </row>
    <row r="12612" spans="1:11" ht="15">
      <c r="A12612"/>
      <c r="B12612"/>
      <c r="C12612"/>
      <c r="D12612"/>
      <c r="E12612"/>
      <c r="F12612"/>
      <c r="G12612"/>
      <c r="H12612"/>
      <c r="I12612"/>
      <c r="J12612"/>
      <c r="K12612"/>
    </row>
    <row r="12613" spans="1:11" ht="15">
      <c r="A12613"/>
      <c r="B12613"/>
      <c r="C12613"/>
      <c r="D12613"/>
      <c r="E12613"/>
      <c r="F12613"/>
      <c r="G12613"/>
      <c r="H12613"/>
      <c r="I12613"/>
      <c r="J12613"/>
      <c r="K12613"/>
    </row>
    <row r="12614" spans="1:11" ht="15">
      <c r="A12614"/>
      <c r="B12614"/>
      <c r="C12614"/>
      <c r="D12614"/>
      <c r="E12614"/>
      <c r="F12614"/>
      <c r="G12614"/>
      <c r="H12614"/>
      <c r="I12614"/>
      <c r="J12614"/>
      <c r="K12614"/>
    </row>
    <row r="12615" spans="1:11" ht="15">
      <c r="A12615"/>
      <c r="B12615"/>
      <c r="C12615"/>
      <c r="D12615"/>
      <c r="E12615"/>
      <c r="F12615"/>
      <c r="G12615"/>
      <c r="H12615"/>
      <c r="I12615"/>
      <c r="J12615"/>
      <c r="K12615"/>
    </row>
    <row r="12616" spans="1:11" ht="15">
      <c r="A12616"/>
      <c r="B12616"/>
      <c r="C12616"/>
      <c r="D12616"/>
      <c r="E12616"/>
      <c r="F12616"/>
      <c r="G12616"/>
      <c r="H12616"/>
      <c r="I12616"/>
      <c r="J12616"/>
      <c r="K12616"/>
    </row>
    <row r="12617" spans="1:11" ht="15">
      <c r="A12617"/>
      <c r="B12617"/>
      <c r="C12617"/>
      <c r="D12617"/>
      <c r="E12617"/>
      <c r="F12617"/>
      <c r="G12617"/>
      <c r="H12617"/>
      <c r="I12617"/>
      <c r="J12617"/>
      <c r="K12617"/>
    </row>
    <row r="12618" spans="1:11" ht="15">
      <c r="A12618"/>
      <c r="B12618"/>
      <c r="C12618"/>
      <c r="D12618"/>
      <c r="E12618"/>
      <c r="F12618"/>
      <c r="G12618"/>
      <c r="H12618"/>
      <c r="I12618"/>
      <c r="J12618"/>
      <c r="K12618"/>
    </row>
    <row r="12619" spans="1:11" ht="15">
      <c r="A12619"/>
      <c r="B12619"/>
      <c r="C12619"/>
      <c r="D12619"/>
      <c r="E12619"/>
      <c r="F12619"/>
      <c r="G12619"/>
      <c r="H12619"/>
      <c r="I12619"/>
      <c r="J12619"/>
      <c r="K12619"/>
    </row>
    <row r="12620" spans="1:11" ht="15">
      <c r="A12620"/>
      <c r="B12620"/>
      <c r="C12620"/>
      <c r="D12620"/>
      <c r="E12620"/>
      <c r="F12620"/>
      <c r="G12620"/>
      <c r="H12620"/>
      <c r="I12620"/>
      <c r="J12620"/>
      <c r="K12620"/>
    </row>
    <row r="12621" spans="1:11" ht="15">
      <c r="A12621"/>
      <c r="B12621"/>
      <c r="C12621"/>
      <c r="D12621"/>
      <c r="E12621"/>
      <c r="F12621"/>
      <c r="G12621"/>
      <c r="H12621"/>
      <c r="I12621"/>
      <c r="J12621"/>
      <c r="K12621"/>
    </row>
    <row r="12622" spans="1:11" ht="15">
      <c r="A12622"/>
      <c r="B12622"/>
      <c r="C12622"/>
      <c r="D12622"/>
      <c r="E12622"/>
      <c r="F12622"/>
      <c r="G12622"/>
      <c r="H12622"/>
      <c r="I12622"/>
      <c r="J12622"/>
      <c r="K12622"/>
    </row>
    <row r="12623" spans="1:11" ht="15">
      <c r="A12623"/>
      <c r="B12623"/>
      <c r="C12623"/>
      <c r="D12623"/>
      <c r="E12623"/>
      <c r="F12623"/>
      <c r="G12623"/>
      <c r="H12623"/>
      <c r="I12623"/>
      <c r="J12623"/>
      <c r="K12623"/>
    </row>
    <row r="12624" spans="1:11" ht="15">
      <c r="A12624"/>
      <c r="B12624"/>
      <c r="C12624"/>
      <c r="D12624"/>
      <c r="E12624"/>
      <c r="F12624"/>
      <c r="G12624"/>
      <c r="H12624"/>
      <c r="I12624"/>
      <c r="J12624"/>
      <c r="K12624"/>
    </row>
    <row r="12625" spans="1:11" ht="15">
      <c r="A12625"/>
      <c r="B12625"/>
      <c r="C12625"/>
      <c r="D12625"/>
      <c r="E12625"/>
      <c r="F12625"/>
      <c r="G12625"/>
      <c r="H12625"/>
      <c r="I12625"/>
      <c r="J12625"/>
      <c r="K12625"/>
    </row>
    <row r="12626" spans="1:11" ht="15">
      <c r="A12626"/>
      <c r="B12626"/>
      <c r="C12626"/>
      <c r="D12626"/>
      <c r="E12626"/>
      <c r="F12626"/>
      <c r="G12626"/>
      <c r="H12626"/>
      <c r="I12626"/>
      <c r="J12626"/>
      <c r="K12626"/>
    </row>
    <row r="12627" spans="1:11" ht="15">
      <c r="A12627"/>
      <c r="B12627"/>
      <c r="C12627"/>
      <c r="D12627"/>
      <c r="E12627"/>
      <c r="F12627"/>
      <c r="G12627"/>
      <c r="H12627"/>
      <c r="I12627"/>
      <c r="J12627"/>
      <c r="K12627"/>
    </row>
    <row r="12628" spans="1:11" ht="15">
      <c r="A12628"/>
      <c r="B12628"/>
      <c r="C12628"/>
      <c r="D12628"/>
      <c r="E12628"/>
      <c r="F12628"/>
      <c r="G12628"/>
      <c r="H12628"/>
      <c r="I12628"/>
      <c r="J12628"/>
      <c r="K12628"/>
    </row>
    <row r="12629" spans="1:11" ht="15">
      <c r="A12629"/>
      <c r="B12629"/>
      <c r="C12629"/>
      <c r="D12629"/>
      <c r="E12629"/>
      <c r="F12629"/>
      <c r="G12629"/>
      <c r="H12629"/>
      <c r="I12629"/>
      <c r="J12629"/>
      <c r="K12629"/>
    </row>
    <row r="12630" spans="1:11" ht="15">
      <c r="A12630"/>
      <c r="B12630"/>
      <c r="C12630"/>
      <c r="D12630"/>
      <c r="E12630"/>
      <c r="F12630"/>
      <c r="G12630"/>
      <c r="H12630"/>
      <c r="I12630"/>
      <c r="J12630"/>
      <c r="K12630"/>
    </row>
    <row r="12631" spans="1:11" ht="15">
      <c r="A12631"/>
      <c r="B12631"/>
      <c r="C12631"/>
      <c r="D12631"/>
      <c r="E12631"/>
      <c r="F12631"/>
      <c r="G12631"/>
      <c r="H12631"/>
      <c r="I12631"/>
      <c r="J12631"/>
      <c r="K12631"/>
    </row>
    <row r="12632" spans="1:11" ht="15">
      <c r="A12632"/>
      <c r="B12632"/>
      <c r="C12632"/>
      <c r="D12632"/>
      <c r="E12632"/>
      <c r="F12632"/>
      <c r="G12632"/>
      <c r="H12632"/>
      <c r="I12632"/>
      <c r="J12632"/>
      <c r="K12632"/>
    </row>
    <row r="12633" spans="1:11" ht="15">
      <c r="A12633"/>
      <c r="B12633"/>
      <c r="C12633"/>
      <c r="D12633"/>
      <c r="E12633"/>
      <c r="F12633"/>
      <c r="G12633"/>
      <c r="H12633"/>
      <c r="I12633"/>
      <c r="J12633"/>
      <c r="K12633"/>
    </row>
    <row r="12634" spans="1:11" ht="15">
      <c r="A12634"/>
      <c r="B12634"/>
      <c r="C12634"/>
      <c r="D12634"/>
      <c r="E12634"/>
      <c r="F12634"/>
      <c r="G12634"/>
      <c r="H12634"/>
      <c r="I12634"/>
      <c r="J12634"/>
      <c r="K12634"/>
    </row>
    <row r="12635" spans="1:11" ht="15">
      <c r="A12635"/>
      <c r="B12635"/>
      <c r="C12635"/>
      <c r="D12635"/>
      <c r="E12635"/>
      <c r="F12635"/>
      <c r="G12635"/>
      <c r="H12635"/>
      <c r="I12635"/>
      <c r="J12635"/>
      <c r="K12635"/>
    </row>
    <row r="12636" spans="1:11" ht="15">
      <c r="A12636"/>
      <c r="B12636"/>
      <c r="C12636"/>
      <c r="D12636"/>
      <c r="E12636"/>
      <c r="F12636"/>
      <c r="G12636"/>
      <c r="H12636"/>
      <c r="I12636"/>
      <c r="J12636"/>
      <c r="K12636"/>
    </row>
    <row r="12637" spans="1:11" ht="15">
      <c r="A12637"/>
      <c r="B12637"/>
      <c r="C12637"/>
      <c r="D12637"/>
      <c r="E12637"/>
      <c r="F12637"/>
      <c r="G12637"/>
      <c r="H12637"/>
      <c r="I12637"/>
      <c r="J12637"/>
      <c r="K12637"/>
    </row>
    <row r="12638" spans="1:11" ht="15">
      <c r="A12638"/>
      <c r="B12638"/>
      <c r="C12638"/>
      <c r="D12638"/>
      <c r="E12638"/>
      <c r="F12638"/>
      <c r="G12638"/>
      <c r="H12638"/>
      <c r="I12638"/>
      <c r="J12638"/>
      <c r="K12638"/>
    </row>
    <row r="12639" spans="1:11" ht="15">
      <c r="A12639"/>
      <c r="B12639"/>
      <c r="C12639"/>
      <c r="D12639"/>
      <c r="E12639"/>
      <c r="F12639"/>
      <c r="G12639"/>
      <c r="H12639"/>
      <c r="I12639"/>
      <c r="J12639"/>
      <c r="K12639"/>
    </row>
    <row r="12640" spans="1:11" ht="15">
      <c r="A12640"/>
      <c r="B12640"/>
      <c r="C12640"/>
      <c r="D12640"/>
      <c r="E12640"/>
      <c r="F12640"/>
      <c r="G12640"/>
      <c r="H12640"/>
      <c r="I12640"/>
      <c r="J12640"/>
      <c r="K12640"/>
    </row>
    <row r="12641" spans="1:11" ht="15">
      <c r="A12641"/>
      <c r="B12641"/>
      <c r="C12641"/>
      <c r="D12641"/>
      <c r="E12641"/>
      <c r="F12641"/>
      <c r="G12641"/>
      <c r="H12641"/>
      <c r="I12641"/>
      <c r="J12641"/>
      <c r="K12641"/>
    </row>
    <row r="12642" spans="1:11" ht="15">
      <c r="A12642"/>
      <c r="B12642"/>
      <c r="C12642"/>
      <c r="D12642"/>
      <c r="E12642"/>
      <c r="F12642"/>
      <c r="G12642"/>
      <c r="H12642"/>
      <c r="I12642"/>
      <c r="J12642"/>
      <c r="K12642"/>
    </row>
    <row r="12643" spans="1:11" ht="15">
      <c r="A12643"/>
      <c r="B12643"/>
      <c r="C12643"/>
      <c r="D12643"/>
      <c r="E12643"/>
      <c r="F12643"/>
      <c r="G12643"/>
      <c r="H12643"/>
      <c r="I12643"/>
      <c r="J12643"/>
      <c r="K12643"/>
    </row>
    <row r="12644" spans="1:11" ht="15">
      <c r="A12644"/>
      <c r="B12644"/>
      <c r="C12644"/>
      <c r="D12644"/>
      <c r="E12644"/>
      <c r="F12644"/>
      <c r="G12644"/>
      <c r="H12644"/>
      <c r="I12644"/>
      <c r="J12644"/>
      <c r="K12644"/>
    </row>
    <row r="12645" spans="1:11" ht="15">
      <c r="A12645"/>
      <c r="B12645"/>
      <c r="C12645"/>
      <c r="D12645"/>
      <c r="E12645"/>
      <c r="F12645"/>
      <c r="G12645"/>
      <c r="H12645"/>
      <c r="I12645"/>
      <c r="J12645"/>
      <c r="K12645"/>
    </row>
    <row r="12646" spans="1:11" ht="15">
      <c r="A12646"/>
      <c r="B12646"/>
      <c r="C12646"/>
      <c r="D12646"/>
      <c r="E12646"/>
      <c r="F12646"/>
      <c r="G12646"/>
      <c r="H12646"/>
      <c r="I12646"/>
      <c r="J12646"/>
      <c r="K12646"/>
    </row>
    <row r="12647" spans="1:11" ht="15">
      <c r="A12647"/>
      <c r="B12647"/>
      <c r="C12647"/>
      <c r="D12647"/>
      <c r="E12647"/>
      <c r="F12647"/>
      <c r="G12647"/>
      <c r="H12647"/>
      <c r="I12647"/>
      <c r="J12647"/>
      <c r="K12647"/>
    </row>
    <row r="12648" spans="1:11" ht="15">
      <c r="A12648"/>
      <c r="B12648"/>
      <c r="C12648"/>
      <c r="D12648"/>
      <c r="E12648"/>
      <c r="F12648"/>
      <c r="G12648"/>
      <c r="H12648"/>
      <c r="I12648"/>
      <c r="J12648"/>
      <c r="K12648"/>
    </row>
    <row r="12649" spans="1:11" ht="15">
      <c r="A12649"/>
      <c r="B12649"/>
      <c r="C12649"/>
      <c r="D12649"/>
      <c r="E12649"/>
      <c r="F12649"/>
      <c r="G12649"/>
      <c r="H12649"/>
      <c r="I12649"/>
      <c r="J12649"/>
      <c r="K12649"/>
    </row>
    <row r="12650" spans="1:11" ht="15">
      <c r="A12650"/>
      <c r="B12650"/>
      <c r="C12650"/>
      <c r="D12650"/>
      <c r="E12650"/>
      <c r="F12650"/>
      <c r="G12650"/>
      <c r="H12650"/>
      <c r="I12650"/>
      <c r="J12650"/>
      <c r="K12650"/>
    </row>
    <row r="12651" spans="1:11" ht="15">
      <c r="A12651"/>
      <c r="B12651"/>
      <c r="C12651"/>
      <c r="D12651"/>
      <c r="E12651"/>
      <c r="F12651"/>
      <c r="G12651"/>
      <c r="H12651"/>
      <c r="I12651"/>
      <c r="J12651"/>
      <c r="K12651"/>
    </row>
    <row r="12652" spans="1:11" ht="15">
      <c r="A12652"/>
      <c r="B12652"/>
      <c r="C12652"/>
      <c r="D12652"/>
      <c r="E12652"/>
      <c r="F12652"/>
      <c r="G12652"/>
      <c r="H12652"/>
      <c r="I12652"/>
      <c r="J12652"/>
      <c r="K12652"/>
    </row>
    <row r="12653" spans="1:11" ht="15">
      <c r="A12653"/>
      <c r="B12653"/>
      <c r="C12653"/>
      <c r="D12653"/>
      <c r="E12653"/>
      <c r="F12653"/>
      <c r="G12653"/>
      <c r="H12653"/>
      <c r="I12653"/>
      <c r="J12653"/>
      <c r="K12653"/>
    </row>
    <row r="12654" spans="1:11" ht="15">
      <c r="A12654"/>
      <c r="B12654"/>
      <c r="C12654"/>
      <c r="D12654"/>
      <c r="E12654"/>
      <c r="F12654"/>
      <c r="G12654"/>
      <c r="H12654"/>
      <c r="I12654"/>
      <c r="J12654"/>
      <c r="K12654"/>
    </row>
    <row r="12655" spans="1:11" ht="15">
      <c r="A12655"/>
      <c r="B12655"/>
      <c r="C12655"/>
      <c r="D12655"/>
      <c r="E12655"/>
      <c r="F12655"/>
      <c r="G12655"/>
      <c r="H12655"/>
      <c r="I12655"/>
      <c r="J12655"/>
      <c r="K12655"/>
    </row>
    <row r="12656" spans="1:11" ht="15">
      <c r="A12656"/>
      <c r="B12656"/>
      <c r="C12656"/>
      <c r="D12656"/>
      <c r="E12656"/>
      <c r="F12656"/>
      <c r="G12656"/>
      <c r="H12656"/>
      <c r="I12656"/>
      <c r="J12656"/>
      <c r="K12656"/>
    </row>
    <row r="12657" spans="1:11" ht="15">
      <c r="A12657"/>
      <c r="B12657"/>
      <c r="C12657"/>
      <c r="D12657"/>
      <c r="E12657"/>
      <c r="F12657"/>
      <c r="G12657"/>
      <c r="H12657"/>
      <c r="I12657"/>
      <c r="J12657"/>
      <c r="K12657"/>
    </row>
    <row r="12658" spans="1:11" ht="15">
      <c r="A12658"/>
      <c r="B12658"/>
      <c r="C12658"/>
      <c r="D12658"/>
      <c r="E12658"/>
      <c r="F12658"/>
      <c r="G12658"/>
      <c r="H12658"/>
      <c r="I12658"/>
      <c r="J12658"/>
      <c r="K12658"/>
    </row>
    <row r="12659" spans="1:11" ht="15">
      <c r="A12659"/>
      <c r="B12659"/>
      <c r="C12659"/>
      <c r="D12659"/>
      <c r="E12659"/>
      <c r="F12659"/>
      <c r="G12659"/>
      <c r="H12659"/>
      <c r="I12659"/>
      <c r="J12659"/>
      <c r="K12659"/>
    </row>
    <row r="12660" spans="1:11" ht="15">
      <c r="A12660"/>
      <c r="B12660"/>
      <c r="C12660"/>
      <c r="D12660"/>
      <c r="E12660"/>
      <c r="F12660"/>
      <c r="G12660"/>
      <c r="H12660"/>
      <c r="I12660"/>
      <c r="J12660"/>
      <c r="K12660"/>
    </row>
    <row r="12661" spans="1:11" ht="15">
      <c r="A12661"/>
      <c r="B12661"/>
      <c r="C12661"/>
      <c r="D12661"/>
      <c r="E12661"/>
      <c r="F12661"/>
      <c r="G12661"/>
      <c r="H12661"/>
      <c r="I12661"/>
      <c r="J12661"/>
      <c r="K12661"/>
    </row>
    <row r="12662" spans="1:11" ht="15">
      <c r="A12662"/>
      <c r="B12662"/>
      <c r="C12662"/>
      <c r="D12662"/>
      <c r="E12662"/>
      <c r="F12662"/>
      <c r="G12662"/>
      <c r="H12662"/>
      <c r="I12662"/>
      <c r="J12662"/>
      <c r="K12662"/>
    </row>
    <row r="12663" spans="1:11" ht="15">
      <c r="A12663"/>
      <c r="B12663"/>
      <c r="C12663"/>
      <c r="D12663"/>
      <c r="E12663"/>
      <c r="F12663"/>
      <c r="G12663"/>
      <c r="H12663"/>
      <c r="I12663"/>
      <c r="J12663"/>
      <c r="K12663"/>
    </row>
    <row r="12664" spans="1:11" ht="15">
      <c r="A12664"/>
      <c r="B12664"/>
      <c r="C12664"/>
      <c r="D12664"/>
      <c r="E12664"/>
      <c r="F12664"/>
      <c r="G12664"/>
      <c r="H12664"/>
      <c r="I12664"/>
      <c r="J12664"/>
      <c r="K12664"/>
    </row>
    <row r="12665" spans="1:11" ht="15">
      <c r="A12665"/>
      <c r="B12665"/>
      <c r="C12665"/>
      <c r="D12665"/>
      <c r="E12665"/>
      <c r="F12665"/>
      <c r="G12665"/>
      <c r="H12665"/>
      <c r="I12665"/>
      <c r="J12665"/>
      <c r="K12665"/>
    </row>
    <row r="12666" spans="1:11" ht="15">
      <c r="A12666"/>
      <c r="B12666"/>
      <c r="C12666"/>
      <c r="D12666"/>
      <c r="E12666"/>
      <c r="F12666"/>
      <c r="G12666"/>
      <c r="H12666"/>
      <c r="I12666"/>
      <c r="J12666"/>
      <c r="K12666"/>
    </row>
    <row r="12667" spans="1:11" ht="15">
      <c r="A12667"/>
      <c r="B12667"/>
      <c r="C12667"/>
      <c r="D12667"/>
      <c r="E12667"/>
      <c r="F12667"/>
      <c r="G12667"/>
      <c r="H12667"/>
      <c r="I12667"/>
      <c r="J12667"/>
      <c r="K12667"/>
    </row>
    <row r="12668" spans="1:11" ht="15">
      <c r="A12668"/>
      <c r="B12668"/>
      <c r="C12668"/>
      <c r="D12668"/>
      <c r="E12668"/>
      <c r="F12668"/>
      <c r="G12668"/>
      <c r="H12668"/>
      <c r="I12668"/>
      <c r="J12668"/>
      <c r="K12668"/>
    </row>
    <row r="12669" spans="1:11" ht="15">
      <c r="A12669"/>
      <c r="B12669"/>
      <c r="C12669"/>
      <c r="D12669"/>
      <c r="E12669"/>
      <c r="F12669"/>
      <c r="G12669"/>
      <c r="H12669"/>
      <c r="I12669"/>
      <c r="J12669"/>
      <c r="K12669"/>
    </row>
    <row r="12670" spans="1:11" ht="15">
      <c r="A12670"/>
      <c r="B12670"/>
      <c r="C12670"/>
      <c r="D12670"/>
      <c r="E12670"/>
      <c r="F12670"/>
      <c r="G12670"/>
      <c r="H12670"/>
      <c r="I12670"/>
      <c r="J12670"/>
      <c r="K12670"/>
    </row>
    <row r="12671" spans="1:11" ht="15">
      <c r="A12671"/>
      <c r="B12671"/>
      <c r="C12671"/>
      <c r="D12671"/>
      <c r="E12671"/>
      <c r="F12671"/>
      <c r="G12671"/>
      <c r="H12671"/>
      <c r="I12671"/>
      <c r="J12671"/>
      <c r="K12671"/>
    </row>
    <row r="12672" spans="1:11" ht="15">
      <c r="A12672"/>
      <c r="B12672"/>
      <c r="C12672"/>
      <c r="D12672"/>
      <c r="E12672"/>
      <c r="F12672"/>
      <c r="G12672"/>
      <c r="H12672"/>
      <c r="I12672"/>
      <c r="J12672"/>
      <c r="K12672"/>
    </row>
    <row r="12673" spans="1:11" ht="15">
      <c r="A12673"/>
      <c r="B12673"/>
      <c r="C12673"/>
      <c r="D12673"/>
      <c r="E12673"/>
      <c r="F12673"/>
      <c r="G12673"/>
      <c r="H12673"/>
      <c r="I12673"/>
      <c r="J12673"/>
      <c r="K12673"/>
    </row>
    <row r="12674" spans="1:11" ht="15">
      <c r="A12674"/>
      <c r="B12674"/>
      <c r="C12674"/>
      <c r="D12674"/>
      <c r="E12674"/>
      <c r="F12674"/>
      <c r="G12674"/>
      <c r="H12674"/>
      <c r="I12674"/>
      <c r="J12674"/>
      <c r="K12674"/>
    </row>
    <row r="12675" spans="1:11" ht="15">
      <c r="A12675"/>
      <c r="B12675"/>
      <c r="C12675"/>
      <c r="D12675"/>
      <c r="E12675"/>
      <c r="F12675"/>
      <c r="G12675"/>
      <c r="H12675"/>
      <c r="I12675"/>
      <c r="J12675"/>
      <c r="K12675"/>
    </row>
    <row r="12676" spans="1:11" ht="15">
      <c r="A12676"/>
      <c r="B12676"/>
      <c r="C12676"/>
      <c r="D12676"/>
      <c r="E12676"/>
      <c r="F12676"/>
      <c r="G12676"/>
      <c r="H12676"/>
      <c r="I12676"/>
      <c r="J12676"/>
      <c r="K12676"/>
    </row>
    <row r="12677" spans="1:11" ht="15">
      <c r="A12677"/>
      <c r="B12677"/>
      <c r="C12677"/>
      <c r="D12677"/>
      <c r="E12677"/>
      <c r="F12677"/>
      <c r="G12677"/>
      <c r="H12677"/>
      <c r="I12677"/>
      <c r="J12677"/>
      <c r="K12677"/>
    </row>
    <row r="12678" spans="1:11" ht="15">
      <c r="A12678"/>
      <c r="B12678"/>
      <c r="C12678"/>
      <c r="D12678"/>
      <c r="E12678"/>
      <c r="F12678"/>
      <c r="G12678"/>
      <c r="H12678"/>
      <c r="I12678"/>
      <c r="J12678"/>
      <c r="K12678"/>
    </row>
    <row r="12679" spans="1:11" ht="15">
      <c r="A12679"/>
      <c r="B12679"/>
      <c r="C12679"/>
      <c r="D12679"/>
      <c r="E12679"/>
      <c r="F12679"/>
      <c r="G12679"/>
      <c r="H12679"/>
      <c r="I12679"/>
      <c r="J12679"/>
      <c r="K12679"/>
    </row>
    <row r="12680" spans="1:11" ht="15">
      <c r="A12680"/>
      <c r="B12680"/>
      <c r="C12680"/>
      <c r="D12680"/>
      <c r="E12680"/>
      <c r="F12680"/>
      <c r="G12680"/>
      <c r="H12680"/>
      <c r="I12680"/>
      <c r="J12680"/>
      <c r="K12680"/>
    </row>
    <row r="12681" spans="1:11" ht="15">
      <c r="A12681"/>
      <c r="B12681"/>
      <c r="C12681"/>
      <c r="D12681"/>
      <c r="E12681"/>
      <c r="F12681"/>
      <c r="G12681"/>
      <c r="H12681"/>
      <c r="I12681"/>
      <c r="J12681"/>
      <c r="K12681"/>
    </row>
    <row r="12682" spans="1:11" ht="15">
      <c r="A12682"/>
      <c r="B12682"/>
      <c r="C12682"/>
      <c r="D12682"/>
      <c r="E12682"/>
      <c r="F12682"/>
      <c r="G12682"/>
      <c r="H12682"/>
      <c r="I12682"/>
      <c r="J12682"/>
      <c r="K12682"/>
    </row>
    <row r="12683" spans="1:11" ht="15">
      <c r="A12683"/>
      <c r="B12683"/>
      <c r="C12683"/>
      <c r="D12683"/>
      <c r="E12683"/>
      <c r="F12683"/>
      <c r="G12683"/>
      <c r="H12683"/>
      <c r="I12683"/>
      <c r="J12683"/>
      <c r="K12683"/>
    </row>
    <row r="12684" spans="1:11" ht="15">
      <c r="A12684"/>
      <c r="B12684"/>
      <c r="C12684"/>
      <c r="D12684"/>
      <c r="E12684"/>
      <c r="F12684"/>
      <c r="G12684"/>
      <c r="H12684"/>
      <c r="I12684"/>
      <c r="J12684"/>
      <c r="K12684"/>
    </row>
    <row r="12685" spans="1:11" ht="15">
      <c r="A12685"/>
      <c r="B12685"/>
      <c r="C12685"/>
      <c r="D12685"/>
      <c r="E12685"/>
      <c r="F12685"/>
      <c r="G12685"/>
      <c r="H12685"/>
      <c r="I12685"/>
      <c r="J12685"/>
      <c r="K12685"/>
    </row>
    <row r="12686" spans="1:11" ht="15">
      <c r="A12686"/>
      <c r="B12686"/>
      <c r="C12686"/>
      <c r="D12686"/>
      <c r="E12686"/>
      <c r="F12686"/>
      <c r="G12686"/>
      <c r="H12686"/>
      <c r="I12686"/>
      <c r="J12686"/>
      <c r="K12686"/>
    </row>
    <row r="12687" spans="1:11" ht="15">
      <c r="A12687"/>
      <c r="B12687"/>
      <c r="C12687"/>
      <c r="D12687"/>
      <c r="E12687"/>
      <c r="F12687"/>
      <c r="G12687"/>
      <c r="H12687"/>
      <c r="I12687"/>
      <c r="J12687"/>
      <c r="K12687"/>
    </row>
    <row r="12688" spans="1:11" ht="15">
      <c r="A12688"/>
      <c r="B12688"/>
      <c r="C12688"/>
      <c r="D12688"/>
      <c r="E12688"/>
      <c r="F12688"/>
      <c r="G12688"/>
      <c r="H12688"/>
      <c r="I12688"/>
      <c r="J12688"/>
      <c r="K12688"/>
    </row>
    <row r="12689" spans="1:11" ht="15">
      <c r="A12689"/>
      <c r="B12689"/>
      <c r="C12689"/>
      <c r="D12689"/>
      <c r="E12689"/>
      <c r="F12689"/>
      <c r="G12689"/>
      <c r="H12689"/>
      <c r="I12689"/>
      <c r="J12689"/>
      <c r="K12689"/>
    </row>
    <row r="12690" spans="1:11" ht="15">
      <c r="A12690"/>
      <c r="B12690"/>
      <c r="C12690"/>
      <c r="D12690"/>
      <c r="E12690"/>
      <c r="F12690"/>
      <c r="G12690"/>
      <c r="H12690"/>
      <c r="I12690"/>
      <c r="J12690"/>
      <c r="K12690"/>
    </row>
    <row r="12691" spans="1:11" ht="15">
      <c r="A12691"/>
      <c r="B12691"/>
      <c r="C12691"/>
      <c r="D12691"/>
      <c r="E12691"/>
      <c r="F12691"/>
      <c r="G12691"/>
      <c r="H12691"/>
      <c r="I12691"/>
      <c r="J12691"/>
      <c r="K12691"/>
    </row>
    <row r="12692" spans="1:11" ht="15">
      <c r="A12692"/>
      <c r="B12692"/>
      <c r="C12692"/>
      <c r="D12692"/>
      <c r="E12692"/>
      <c r="F12692"/>
      <c r="G12692"/>
      <c r="H12692"/>
      <c r="I12692"/>
      <c r="J12692"/>
      <c r="K12692"/>
    </row>
    <row r="12693" spans="1:11" ht="15">
      <c r="A12693"/>
      <c r="B12693"/>
      <c r="C12693"/>
      <c r="D12693"/>
      <c r="E12693"/>
      <c r="F12693"/>
      <c r="G12693"/>
      <c r="H12693"/>
      <c r="I12693"/>
      <c r="J12693"/>
      <c r="K12693"/>
    </row>
    <row r="12694" spans="1:11" ht="15">
      <c r="A12694"/>
      <c r="B12694"/>
      <c r="C12694"/>
      <c r="D12694"/>
      <c r="E12694"/>
      <c r="F12694"/>
      <c r="G12694"/>
      <c r="H12694"/>
      <c r="I12694"/>
      <c r="J12694"/>
      <c r="K12694"/>
    </row>
    <row r="12695" spans="1:11" ht="15">
      <c r="A12695"/>
      <c r="B12695"/>
      <c r="C12695"/>
      <c r="D12695"/>
      <c r="E12695"/>
      <c r="F12695"/>
      <c r="G12695"/>
      <c r="H12695"/>
      <c r="I12695"/>
      <c r="J12695"/>
      <c r="K12695"/>
    </row>
    <row r="12696" spans="1:11" ht="15">
      <c r="A12696"/>
      <c r="B12696"/>
      <c r="C12696"/>
      <c r="D12696"/>
      <c r="E12696"/>
      <c r="F12696"/>
      <c r="G12696"/>
      <c r="H12696"/>
      <c r="I12696"/>
      <c r="J12696"/>
      <c r="K12696"/>
    </row>
    <row r="12697" spans="1:11" ht="15">
      <c r="A12697"/>
      <c r="B12697"/>
      <c r="C12697"/>
      <c r="D12697"/>
      <c r="E12697"/>
      <c r="F12697"/>
      <c r="G12697"/>
      <c r="H12697"/>
      <c r="I12697"/>
      <c r="J12697"/>
      <c r="K12697"/>
    </row>
    <row r="12698" spans="1:11" ht="15">
      <c r="A12698"/>
      <c r="B12698"/>
      <c r="C12698"/>
      <c r="D12698"/>
      <c r="E12698"/>
      <c r="F12698"/>
      <c r="G12698"/>
      <c r="H12698"/>
      <c r="I12698"/>
      <c r="J12698"/>
      <c r="K12698"/>
    </row>
    <row r="12699" spans="1:11" ht="15">
      <c r="A12699"/>
      <c r="B12699"/>
      <c r="C12699"/>
      <c r="D12699"/>
      <c r="E12699"/>
      <c r="F12699"/>
      <c r="G12699"/>
      <c r="H12699"/>
      <c r="I12699"/>
      <c r="J12699"/>
      <c r="K12699"/>
    </row>
    <row r="12700" spans="1:11" ht="15">
      <c r="A12700"/>
      <c r="B12700"/>
      <c r="C12700"/>
      <c r="D12700"/>
      <c r="E12700"/>
      <c r="F12700"/>
      <c r="G12700"/>
      <c r="H12700"/>
      <c r="I12700"/>
      <c r="J12700"/>
      <c r="K12700"/>
    </row>
    <row r="12701" spans="1:11" ht="15">
      <c r="A12701"/>
      <c r="B12701"/>
      <c r="C12701"/>
      <c r="D12701"/>
      <c r="E12701"/>
      <c r="F12701"/>
      <c r="G12701"/>
      <c r="H12701"/>
      <c r="I12701"/>
      <c r="J12701"/>
      <c r="K12701"/>
    </row>
    <row r="12702" spans="1:11" ht="15">
      <c r="A12702"/>
      <c r="B12702"/>
      <c r="C12702"/>
      <c r="D12702"/>
      <c r="E12702"/>
      <c r="F12702"/>
      <c r="G12702"/>
      <c r="H12702"/>
      <c r="I12702"/>
      <c r="J12702"/>
      <c r="K12702"/>
    </row>
    <row r="12703" spans="1:11" ht="15">
      <c r="A12703"/>
      <c r="B12703"/>
      <c r="C12703"/>
      <c r="D12703"/>
      <c r="E12703"/>
      <c r="F12703"/>
      <c r="G12703"/>
      <c r="H12703"/>
      <c r="I12703"/>
      <c r="J12703"/>
      <c r="K12703"/>
    </row>
    <row r="12704" spans="1:11" ht="15">
      <c r="A12704"/>
      <c r="B12704"/>
      <c r="C12704"/>
      <c r="D12704"/>
      <c r="E12704"/>
      <c r="F12704"/>
      <c r="G12704"/>
      <c r="H12704"/>
      <c r="I12704"/>
      <c r="J12704"/>
      <c r="K12704"/>
    </row>
    <row r="12705" spans="1:11" ht="15">
      <c r="A12705"/>
      <c r="B12705"/>
      <c r="C12705"/>
      <c r="D12705"/>
      <c r="E12705"/>
      <c r="F12705"/>
      <c r="G12705"/>
      <c r="H12705"/>
      <c r="I12705"/>
      <c r="J12705"/>
      <c r="K12705"/>
    </row>
    <row r="12706" spans="1:11" ht="15">
      <c r="A12706"/>
      <c r="B12706"/>
      <c r="C12706"/>
      <c r="D12706"/>
      <c r="E12706"/>
      <c r="F12706"/>
      <c r="G12706"/>
      <c r="H12706"/>
      <c r="I12706"/>
      <c r="J12706"/>
      <c r="K12706"/>
    </row>
    <row r="12707" spans="1:11" ht="15">
      <c r="A12707"/>
      <c r="B12707"/>
      <c r="C12707"/>
      <c r="D12707"/>
      <c r="E12707"/>
      <c r="F12707"/>
      <c r="G12707"/>
      <c r="H12707"/>
      <c r="I12707"/>
      <c r="J12707"/>
      <c r="K12707"/>
    </row>
    <row r="12708" spans="1:11" ht="15">
      <c r="A12708"/>
      <c r="B12708"/>
      <c r="C12708"/>
      <c r="D12708"/>
      <c r="E12708"/>
      <c r="F12708"/>
      <c r="G12708"/>
      <c r="H12708"/>
      <c r="I12708"/>
      <c r="J12708"/>
      <c r="K12708"/>
    </row>
    <row r="12709" spans="1:11" ht="15">
      <c r="A12709"/>
      <c r="B12709"/>
      <c r="C12709"/>
      <c r="D12709"/>
      <c r="E12709"/>
      <c r="F12709"/>
      <c r="G12709"/>
      <c r="H12709"/>
      <c r="I12709"/>
      <c r="J12709"/>
      <c r="K12709"/>
    </row>
    <row r="12710" spans="1:11" ht="15">
      <c r="A12710"/>
      <c r="B12710"/>
      <c r="C12710"/>
      <c r="D12710"/>
      <c r="E12710"/>
      <c r="F12710"/>
      <c r="G12710"/>
      <c r="H12710"/>
      <c r="I12710"/>
      <c r="J12710"/>
      <c r="K12710"/>
    </row>
    <row r="12711" spans="1:11" ht="15">
      <c r="A12711"/>
      <c r="B12711"/>
      <c r="C12711"/>
      <c r="D12711"/>
      <c r="E12711"/>
      <c r="F12711"/>
      <c r="G12711"/>
      <c r="H12711"/>
      <c r="I12711"/>
      <c r="J12711"/>
      <c r="K12711"/>
    </row>
    <row r="12712" spans="1:11" ht="15">
      <c r="A12712"/>
      <c r="B12712"/>
      <c r="C12712"/>
      <c r="D12712"/>
      <c r="E12712"/>
      <c r="F12712"/>
      <c r="G12712"/>
      <c r="H12712"/>
      <c r="I12712"/>
      <c r="J12712"/>
      <c r="K12712"/>
    </row>
    <row r="12713" spans="1:11" ht="15">
      <c r="A12713"/>
      <c r="B12713"/>
      <c r="C12713"/>
      <c r="D12713"/>
      <c r="E12713"/>
      <c r="F12713"/>
      <c r="G12713"/>
      <c r="H12713"/>
      <c r="I12713"/>
      <c r="J12713"/>
      <c r="K12713"/>
    </row>
    <row r="12714" spans="1:11" ht="15">
      <c r="A12714"/>
      <c r="B12714"/>
      <c r="C12714"/>
      <c r="D12714"/>
      <c r="E12714"/>
      <c r="F12714"/>
      <c r="G12714"/>
      <c r="H12714"/>
      <c r="I12714"/>
      <c r="J12714"/>
      <c r="K12714"/>
    </row>
    <row r="12715" spans="1:11" ht="15">
      <c r="A12715"/>
      <c r="B12715"/>
      <c r="C12715"/>
      <c r="D12715"/>
      <c r="E12715"/>
      <c r="F12715"/>
      <c r="G12715"/>
      <c r="H12715"/>
      <c r="I12715"/>
      <c r="J12715"/>
      <c r="K12715"/>
    </row>
    <row r="12716" spans="1:11" ht="15">
      <c r="A12716"/>
      <c r="B12716"/>
      <c r="C12716"/>
      <c r="D12716"/>
      <c r="E12716"/>
      <c r="F12716"/>
      <c r="G12716"/>
      <c r="H12716"/>
      <c r="I12716"/>
      <c r="J12716"/>
      <c r="K12716"/>
    </row>
    <row r="12717" spans="1:11" ht="15">
      <c r="A12717"/>
      <c r="B12717"/>
      <c r="C12717"/>
      <c r="D12717"/>
      <c r="E12717"/>
      <c r="F12717"/>
      <c r="G12717"/>
      <c r="H12717"/>
      <c r="I12717"/>
      <c r="J12717"/>
      <c r="K12717"/>
    </row>
    <row r="12718" spans="1:11" ht="15">
      <c r="A12718"/>
      <c r="B12718"/>
      <c r="C12718"/>
      <c r="D12718"/>
      <c r="E12718"/>
      <c r="F12718"/>
      <c r="G12718"/>
      <c r="H12718"/>
      <c r="I12718"/>
      <c r="J12718"/>
      <c r="K12718"/>
    </row>
    <row r="12719" spans="1:11" ht="15">
      <c r="A12719"/>
      <c r="B12719"/>
      <c r="C12719"/>
      <c r="D12719"/>
      <c r="E12719"/>
      <c r="F12719"/>
      <c r="G12719"/>
      <c r="H12719"/>
      <c r="I12719"/>
      <c r="J12719"/>
      <c r="K12719"/>
    </row>
    <row r="12720" spans="1:11" ht="15">
      <c r="A12720"/>
      <c r="B12720"/>
      <c r="C12720"/>
      <c r="D12720"/>
      <c r="E12720"/>
      <c r="F12720"/>
      <c r="G12720"/>
      <c r="H12720"/>
      <c r="I12720"/>
      <c r="J12720"/>
      <c r="K12720"/>
    </row>
    <row r="12721" spans="1:11" ht="15">
      <c r="A12721"/>
      <c r="B12721"/>
      <c r="C12721"/>
      <c r="D12721"/>
      <c r="E12721"/>
      <c r="F12721"/>
      <c r="G12721"/>
      <c r="H12721"/>
      <c r="I12721"/>
      <c r="J12721"/>
      <c r="K12721"/>
    </row>
    <row r="12722" spans="1:11" ht="15">
      <c r="A12722"/>
      <c r="B12722"/>
      <c r="C12722"/>
      <c r="D12722"/>
      <c r="E12722"/>
      <c r="F12722"/>
      <c r="G12722"/>
      <c r="H12722"/>
      <c r="I12722"/>
      <c r="J12722"/>
      <c r="K12722"/>
    </row>
    <row r="12723" spans="1:11" ht="15">
      <c r="A12723"/>
      <c r="B12723"/>
      <c r="C12723"/>
      <c r="D12723"/>
      <c r="E12723"/>
      <c r="F12723"/>
      <c r="G12723"/>
      <c r="H12723"/>
      <c r="I12723"/>
      <c r="J12723"/>
      <c r="K12723"/>
    </row>
    <row r="12724" spans="1:11" ht="15">
      <c r="A12724"/>
      <c r="B12724"/>
      <c r="C12724"/>
      <c r="D12724"/>
      <c r="E12724"/>
      <c r="F12724"/>
      <c r="G12724"/>
      <c r="H12724"/>
      <c r="I12724"/>
      <c r="J12724"/>
      <c r="K12724"/>
    </row>
    <row r="12725" spans="1:11" ht="15">
      <c r="A12725"/>
      <c r="B12725"/>
      <c r="C12725"/>
      <c r="D12725"/>
      <c r="E12725"/>
      <c r="F12725"/>
      <c r="G12725"/>
      <c r="H12725"/>
      <c r="I12725"/>
      <c r="J12725"/>
      <c r="K12725"/>
    </row>
    <row r="12726" spans="1:11" ht="15">
      <c r="A12726"/>
      <c r="B12726"/>
      <c r="C12726"/>
      <c r="D12726"/>
      <c r="E12726"/>
      <c r="F12726"/>
      <c r="G12726"/>
      <c r="H12726"/>
      <c r="I12726"/>
      <c r="J12726"/>
      <c r="K12726"/>
    </row>
    <row r="12727" spans="1:11" ht="15">
      <c r="A12727"/>
      <c r="B12727"/>
      <c r="C12727"/>
      <c r="D12727"/>
      <c r="E12727"/>
      <c r="F12727"/>
      <c r="G12727"/>
      <c r="H12727"/>
      <c r="I12727"/>
      <c r="J12727"/>
      <c r="K12727"/>
    </row>
    <row r="12728" spans="1:11" ht="15">
      <c r="A12728"/>
      <c r="B12728"/>
      <c r="C12728"/>
      <c r="D12728"/>
      <c r="E12728"/>
      <c r="F12728"/>
      <c r="G12728"/>
      <c r="H12728"/>
      <c r="I12728"/>
      <c r="J12728"/>
      <c r="K12728"/>
    </row>
    <row r="12729" spans="1:11" ht="15">
      <c r="A12729"/>
      <c r="B12729"/>
      <c r="C12729"/>
      <c r="D12729"/>
      <c r="E12729"/>
      <c r="F12729"/>
      <c r="G12729"/>
      <c r="H12729"/>
      <c r="I12729"/>
      <c r="J12729"/>
      <c r="K12729"/>
    </row>
    <row r="12730" spans="1:11" ht="15">
      <c r="A12730"/>
      <c r="B12730"/>
      <c r="C12730"/>
      <c r="D12730"/>
      <c r="E12730"/>
      <c r="F12730"/>
      <c r="G12730"/>
      <c r="H12730"/>
      <c r="I12730"/>
      <c r="J12730"/>
      <c r="K12730"/>
    </row>
    <row r="12731" spans="1:11" ht="15">
      <c r="A12731"/>
      <c r="B12731"/>
      <c r="C12731"/>
      <c r="D12731"/>
      <c r="E12731"/>
      <c r="F12731"/>
      <c r="G12731"/>
      <c r="H12731"/>
      <c r="I12731"/>
      <c r="J12731"/>
      <c r="K12731"/>
    </row>
    <row r="12732" spans="1:11" ht="15">
      <c r="A12732"/>
      <c r="B12732"/>
      <c r="C12732"/>
      <c r="D12732"/>
      <c r="E12732"/>
      <c r="F12732"/>
      <c r="G12732"/>
      <c r="H12732"/>
      <c r="I12732"/>
      <c r="J12732"/>
      <c r="K12732"/>
    </row>
    <row r="12733" spans="1:11" ht="15">
      <c r="A12733"/>
      <c r="B12733"/>
      <c r="C12733"/>
      <c r="D12733"/>
      <c r="E12733"/>
      <c r="F12733"/>
      <c r="G12733"/>
      <c r="H12733"/>
      <c r="I12733"/>
      <c r="J12733"/>
      <c r="K12733"/>
    </row>
    <row r="12734" spans="1:11" ht="15">
      <c r="A12734"/>
      <c r="B12734"/>
      <c r="C12734"/>
      <c r="D12734"/>
      <c r="E12734"/>
      <c r="F12734"/>
      <c r="G12734"/>
      <c r="H12734"/>
      <c r="I12734"/>
      <c r="J12734"/>
      <c r="K12734"/>
    </row>
    <row r="12735" spans="1:11" ht="15">
      <c r="A12735"/>
      <c r="B12735"/>
      <c r="C12735"/>
      <c r="D12735"/>
      <c r="E12735"/>
      <c r="F12735"/>
      <c r="G12735"/>
      <c r="H12735"/>
      <c r="I12735"/>
      <c r="J12735"/>
      <c r="K12735"/>
    </row>
    <row r="12736" spans="1:11" ht="15">
      <c r="A12736"/>
      <c r="B12736"/>
      <c r="C12736"/>
      <c r="D12736"/>
      <c r="E12736"/>
      <c r="F12736"/>
      <c r="G12736"/>
      <c r="H12736"/>
      <c r="I12736"/>
      <c r="J12736"/>
      <c r="K12736"/>
    </row>
    <row r="12737" spans="1:11" ht="15">
      <c r="A12737"/>
      <c r="B12737"/>
      <c r="C12737"/>
      <c r="D12737"/>
      <c r="E12737"/>
      <c r="F12737"/>
      <c r="G12737"/>
      <c r="H12737"/>
      <c r="I12737"/>
      <c r="J12737"/>
      <c r="K12737"/>
    </row>
    <row r="12738" spans="1:11" ht="15">
      <c r="A12738"/>
      <c r="B12738"/>
      <c r="C12738"/>
      <c r="D12738"/>
      <c r="E12738"/>
      <c r="F12738"/>
      <c r="G12738"/>
      <c r="H12738"/>
      <c r="I12738"/>
      <c r="J12738"/>
      <c r="K12738"/>
    </row>
    <row r="12739" spans="1:11" ht="15">
      <c r="A12739"/>
      <c r="B12739"/>
      <c r="C12739"/>
      <c r="D12739"/>
      <c r="E12739"/>
      <c r="F12739"/>
      <c r="G12739"/>
      <c r="H12739"/>
      <c r="I12739"/>
      <c r="J12739"/>
      <c r="K12739"/>
    </row>
    <row r="12740" spans="1:11" ht="15">
      <c r="A12740"/>
      <c r="B12740"/>
      <c r="C12740"/>
      <c r="D12740"/>
      <c r="E12740"/>
      <c r="F12740"/>
      <c r="G12740"/>
      <c r="H12740"/>
      <c r="I12740"/>
      <c r="J12740"/>
      <c r="K12740"/>
    </row>
    <row r="12741" spans="1:11" ht="15">
      <c r="A12741"/>
      <c r="B12741"/>
      <c r="C12741"/>
      <c r="D12741"/>
      <c r="E12741"/>
      <c r="F12741"/>
      <c r="G12741"/>
      <c r="H12741"/>
      <c r="I12741"/>
      <c r="J12741"/>
      <c r="K12741"/>
    </row>
    <row r="12742" spans="1:11" ht="15">
      <c r="A12742"/>
      <c r="B12742"/>
      <c r="C12742"/>
      <c r="D12742"/>
      <c r="E12742"/>
      <c r="F12742"/>
      <c r="G12742"/>
      <c r="H12742"/>
      <c r="I12742"/>
      <c r="J12742"/>
      <c r="K12742"/>
    </row>
    <row r="12743" spans="1:11" ht="15">
      <c r="A12743"/>
      <c r="B12743"/>
      <c r="C12743"/>
      <c r="D12743"/>
      <c r="E12743"/>
      <c r="F12743"/>
      <c r="G12743"/>
      <c r="H12743"/>
      <c r="I12743"/>
      <c r="J12743"/>
      <c r="K12743"/>
    </row>
    <row r="12744" spans="1:11" ht="15">
      <c r="A12744"/>
      <c r="B12744"/>
      <c r="C12744"/>
      <c r="D12744"/>
      <c r="E12744"/>
      <c r="F12744"/>
      <c r="G12744"/>
      <c r="H12744"/>
      <c r="I12744"/>
      <c r="J12744"/>
      <c r="K12744"/>
    </row>
    <row r="12745" spans="1:11" ht="15">
      <c r="A12745"/>
      <c r="B12745"/>
      <c r="C12745"/>
      <c r="D12745"/>
      <c r="E12745"/>
      <c r="F12745"/>
      <c r="G12745"/>
      <c r="H12745"/>
      <c r="I12745"/>
      <c r="J12745"/>
      <c r="K12745"/>
    </row>
    <row r="12746" spans="1:11" ht="15">
      <c r="A12746"/>
      <c r="B12746"/>
      <c r="C12746"/>
      <c r="D12746"/>
      <c r="E12746"/>
      <c r="F12746"/>
      <c r="G12746"/>
      <c r="H12746"/>
      <c r="I12746"/>
      <c r="J12746"/>
      <c r="K12746"/>
    </row>
    <row r="12747" spans="1:11" ht="15">
      <c r="A12747"/>
      <c r="B12747"/>
      <c r="C12747"/>
      <c r="D12747"/>
      <c r="E12747"/>
      <c r="F12747"/>
      <c r="G12747"/>
      <c r="H12747"/>
      <c r="I12747"/>
      <c r="J12747"/>
      <c r="K12747"/>
    </row>
    <row r="12748" spans="1:11" ht="15">
      <c r="A12748"/>
      <c r="B12748"/>
      <c r="C12748"/>
      <c r="D12748"/>
      <c r="E12748"/>
      <c r="F12748"/>
      <c r="G12748"/>
      <c r="H12748"/>
      <c r="I12748"/>
      <c r="J12748"/>
      <c r="K12748"/>
    </row>
    <row r="12749" spans="1:11" ht="15">
      <c r="A12749"/>
      <c r="B12749"/>
      <c r="C12749"/>
      <c r="D12749"/>
      <c r="E12749"/>
      <c r="F12749"/>
      <c r="G12749"/>
      <c r="H12749"/>
      <c r="I12749"/>
      <c r="J12749"/>
      <c r="K12749"/>
    </row>
    <row r="12750" spans="1:11" ht="15">
      <c r="A12750"/>
      <c r="B12750"/>
      <c r="C12750"/>
      <c r="D12750"/>
      <c r="E12750"/>
      <c r="F12750"/>
      <c r="G12750"/>
      <c r="H12750"/>
      <c r="I12750"/>
      <c r="J12750"/>
      <c r="K12750"/>
    </row>
    <row r="12751" spans="1:11" ht="15">
      <c r="A12751"/>
      <c r="B12751"/>
      <c r="C12751"/>
      <c r="D12751"/>
      <c r="E12751"/>
      <c r="F12751"/>
      <c r="G12751"/>
      <c r="H12751"/>
      <c r="I12751"/>
      <c r="J12751"/>
      <c r="K12751"/>
    </row>
    <row r="12752" spans="1:11" ht="15">
      <c r="A12752"/>
      <c r="B12752"/>
      <c r="C12752"/>
      <c r="D12752"/>
      <c r="E12752"/>
      <c r="F12752"/>
      <c r="G12752"/>
      <c r="H12752"/>
      <c r="I12752"/>
      <c r="J12752"/>
      <c r="K12752"/>
    </row>
    <row r="12753" spans="1:11" ht="15">
      <c r="A12753"/>
      <c r="B12753"/>
      <c r="C12753"/>
      <c r="D12753"/>
      <c r="E12753"/>
      <c r="F12753"/>
      <c r="G12753"/>
      <c r="H12753"/>
      <c r="I12753"/>
      <c r="J12753"/>
      <c r="K12753"/>
    </row>
    <row r="12754" spans="1:11" ht="15">
      <c r="A12754"/>
      <c r="B12754"/>
      <c r="C12754"/>
      <c r="D12754"/>
      <c r="E12754"/>
      <c r="F12754"/>
      <c r="G12754"/>
      <c r="H12754"/>
      <c r="I12754"/>
      <c r="J12754"/>
      <c r="K12754"/>
    </row>
    <row r="12755" spans="1:11" ht="15">
      <c r="A12755"/>
      <c r="B12755"/>
      <c r="C12755"/>
      <c r="D12755"/>
      <c r="E12755"/>
      <c r="F12755"/>
      <c r="G12755"/>
      <c r="H12755"/>
      <c r="I12755"/>
      <c r="J12755"/>
      <c r="K12755"/>
    </row>
    <row r="12756" spans="1:11" ht="15">
      <c r="A12756"/>
      <c r="B12756"/>
      <c r="C12756"/>
      <c r="D12756"/>
      <c r="E12756"/>
      <c r="F12756"/>
      <c r="G12756"/>
      <c r="H12756"/>
      <c r="I12756"/>
      <c r="J12756"/>
      <c r="K12756"/>
    </row>
    <row r="12757" spans="1:11" ht="15">
      <c r="A12757"/>
      <c r="B12757"/>
      <c r="C12757"/>
      <c r="D12757"/>
      <c r="E12757"/>
      <c r="F12757"/>
      <c r="G12757"/>
      <c r="H12757"/>
      <c r="I12757"/>
      <c r="J12757"/>
      <c r="K12757"/>
    </row>
    <row r="12758" spans="1:11" ht="15">
      <c r="A12758"/>
      <c r="B12758"/>
      <c r="C12758"/>
      <c r="D12758"/>
      <c r="E12758"/>
      <c r="F12758"/>
      <c r="G12758"/>
      <c r="H12758"/>
      <c r="I12758"/>
      <c r="J12758"/>
      <c r="K12758"/>
    </row>
    <row r="12759" spans="1:11" ht="15">
      <c r="A12759"/>
      <c r="B12759"/>
      <c r="C12759"/>
      <c r="D12759"/>
      <c r="E12759"/>
      <c r="F12759"/>
      <c r="G12759"/>
      <c r="H12759"/>
      <c r="I12759"/>
      <c r="J12759"/>
      <c r="K12759"/>
    </row>
    <row r="12760" spans="1:11" ht="15">
      <c r="A12760"/>
      <c r="B12760"/>
      <c r="C12760"/>
      <c r="D12760"/>
      <c r="E12760"/>
      <c r="F12760"/>
      <c r="G12760"/>
      <c r="H12760"/>
      <c r="I12760"/>
      <c r="J12760"/>
      <c r="K12760"/>
    </row>
    <row r="12761" spans="1:11" ht="15">
      <c r="A12761"/>
      <c r="B12761"/>
      <c r="C12761"/>
      <c r="D12761"/>
      <c r="E12761"/>
      <c r="F12761"/>
      <c r="G12761"/>
      <c r="H12761"/>
      <c r="I12761"/>
      <c r="J12761"/>
      <c r="K12761"/>
    </row>
    <row r="12762" spans="1:11" ht="15">
      <c r="A12762"/>
      <c r="B12762"/>
      <c r="C12762"/>
      <c r="D12762"/>
      <c r="E12762"/>
      <c r="F12762"/>
      <c r="G12762"/>
      <c r="H12762"/>
      <c r="I12762"/>
      <c r="J12762"/>
      <c r="K12762"/>
    </row>
    <row r="12763" spans="1:11" ht="15">
      <c r="A12763"/>
      <c r="B12763"/>
      <c r="C12763"/>
      <c r="D12763"/>
      <c r="E12763"/>
      <c r="F12763"/>
      <c r="G12763"/>
      <c r="H12763"/>
      <c r="I12763"/>
      <c r="J12763"/>
      <c r="K12763"/>
    </row>
    <row r="12764" spans="1:11" ht="15">
      <c r="A12764"/>
      <c r="B12764"/>
      <c r="C12764"/>
      <c r="D12764"/>
      <c r="E12764"/>
      <c r="F12764"/>
      <c r="G12764"/>
      <c r="H12764"/>
      <c r="I12764"/>
      <c r="J12764"/>
      <c r="K12764"/>
    </row>
    <row r="12765" spans="1:11" ht="15">
      <c r="A12765"/>
      <c r="B12765"/>
      <c r="C12765"/>
      <c r="D12765"/>
      <c r="E12765"/>
      <c r="F12765"/>
      <c r="G12765"/>
      <c r="H12765"/>
      <c r="I12765"/>
      <c r="J12765"/>
      <c r="K12765"/>
    </row>
    <row r="12766" spans="1:11" ht="15">
      <c r="A12766"/>
      <c r="B12766"/>
      <c r="C12766"/>
      <c r="D12766"/>
      <c r="E12766"/>
      <c r="F12766"/>
      <c r="G12766"/>
      <c r="H12766"/>
      <c r="I12766"/>
      <c r="J12766"/>
      <c r="K12766"/>
    </row>
    <row r="12767" spans="1:11" ht="15">
      <c r="A12767"/>
      <c r="B12767"/>
      <c r="C12767"/>
      <c r="D12767"/>
      <c r="E12767"/>
      <c r="F12767"/>
      <c r="G12767"/>
      <c r="H12767"/>
      <c r="I12767"/>
      <c r="J12767"/>
      <c r="K12767"/>
    </row>
    <row r="12768" spans="1:11" ht="15">
      <c r="A12768"/>
      <c r="B12768"/>
      <c r="C12768"/>
      <c r="D12768"/>
      <c r="E12768"/>
      <c r="F12768"/>
      <c r="G12768"/>
      <c r="H12768"/>
      <c r="I12768"/>
      <c r="J12768"/>
      <c r="K12768"/>
    </row>
    <row r="12769" spans="1:11" ht="15">
      <c r="A12769"/>
      <c r="B12769"/>
      <c r="C12769"/>
      <c r="D12769"/>
      <c r="E12769"/>
      <c r="F12769"/>
      <c r="G12769"/>
      <c r="H12769"/>
      <c r="I12769"/>
      <c r="J12769"/>
      <c r="K12769"/>
    </row>
    <row r="12770" spans="1:11" ht="15">
      <c r="A12770"/>
      <c r="B12770"/>
      <c r="C12770"/>
      <c r="D12770"/>
      <c r="E12770"/>
      <c r="F12770"/>
      <c r="G12770"/>
      <c r="H12770"/>
      <c r="I12770"/>
      <c r="J12770"/>
      <c r="K12770"/>
    </row>
    <row r="12771" spans="1:11" ht="15">
      <c r="A12771"/>
      <c r="B12771"/>
      <c r="C12771"/>
      <c r="D12771"/>
      <c r="E12771"/>
      <c r="F12771"/>
      <c r="G12771"/>
      <c r="H12771"/>
      <c r="I12771"/>
      <c r="J12771"/>
      <c r="K12771"/>
    </row>
    <row r="12772" spans="1:11" ht="15">
      <c r="A12772"/>
      <c r="B12772"/>
      <c r="C12772"/>
      <c r="D12772"/>
      <c r="E12772"/>
      <c r="F12772"/>
      <c r="G12772"/>
      <c r="H12772"/>
      <c r="I12772"/>
      <c r="J12772"/>
      <c r="K12772"/>
    </row>
    <row r="12773" spans="1:11" ht="15">
      <c r="A12773"/>
      <c r="B12773"/>
      <c r="C12773"/>
      <c r="D12773"/>
      <c r="E12773"/>
      <c r="F12773"/>
      <c r="G12773"/>
      <c r="H12773"/>
      <c r="I12773"/>
      <c r="J12773"/>
      <c r="K12773"/>
    </row>
    <row r="12774" spans="1:11" ht="15">
      <c r="A12774"/>
      <c r="B12774"/>
      <c r="C12774"/>
      <c r="D12774"/>
      <c r="E12774"/>
      <c r="F12774"/>
      <c r="G12774"/>
      <c r="H12774"/>
      <c r="I12774"/>
      <c r="J12774"/>
      <c r="K12774"/>
    </row>
    <row r="12775" spans="1:11" ht="15">
      <c r="A12775"/>
      <c r="B12775"/>
      <c r="C12775"/>
      <c r="D12775"/>
      <c r="E12775"/>
      <c r="F12775"/>
      <c r="G12775"/>
      <c r="H12775"/>
      <c r="I12775"/>
      <c r="J12775"/>
      <c r="K12775"/>
    </row>
    <row r="12776" spans="1:11" ht="15">
      <c r="A12776"/>
      <c r="B12776"/>
      <c r="C12776"/>
      <c r="D12776"/>
      <c r="E12776"/>
      <c r="F12776"/>
      <c r="G12776"/>
      <c r="H12776"/>
      <c r="I12776"/>
      <c r="J12776"/>
      <c r="K12776"/>
    </row>
    <row r="12777" spans="1:11" ht="15">
      <c r="A12777"/>
      <c r="B12777"/>
      <c r="C12777"/>
      <c r="D12777"/>
      <c r="E12777"/>
      <c r="F12777"/>
      <c r="G12777"/>
      <c r="H12777"/>
      <c r="I12777"/>
      <c r="J12777"/>
      <c r="K12777"/>
    </row>
    <row r="12778" spans="1:11" ht="15">
      <c r="A12778"/>
      <c r="B12778"/>
      <c r="C12778"/>
      <c r="D12778"/>
      <c r="E12778"/>
      <c r="F12778"/>
      <c r="G12778"/>
      <c r="H12778"/>
      <c r="I12778"/>
      <c r="J12778"/>
      <c r="K12778"/>
    </row>
    <row r="12779" spans="1:11" ht="15">
      <c r="A12779"/>
      <c r="B12779"/>
      <c r="C12779"/>
      <c r="D12779"/>
      <c r="E12779"/>
      <c r="F12779"/>
      <c r="G12779"/>
      <c r="H12779"/>
      <c r="I12779"/>
      <c r="J12779"/>
      <c r="K127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ErrorMessage="1" sqref="N2:N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Color" prompt="To select an optional edge color, right-click and select Select Color on the right-click menu." sqref="C3:C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Opacity" prompt="Enter an optional edge opacity between 0 (transparent) and 100 (opaque)." errorTitle="Invalid Edge Opacity" error="The optional edge opacity must be a whole number between 0 and 10." sqref="F3:F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showErrorMessage="1" promptTitle="Vertex 1 Name" prompt="Enter the name of the edge's first vertex." sqref="A3:A82"/>
    <dataValidation allowBlank="1" showInputMessage="1" showErrorMessage="1" promptTitle="Vertex 2 Name" prompt="Enter the name of the edge's second vertex." sqref="B3:B82"/>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2"/>
  </dataValidations>
  <hyperlinks>
    <hyperlink ref="R3" r:id="rId1" display="https://unomaha.peopleadmin.com/postings/9572"/>
    <hyperlink ref="R4" r:id="rId2" display="https://unomaha.peopleadmin.com/postings/9572"/>
    <hyperlink ref="R5" r:id="rId3" display="https://twitter.com/i/web/status/1208036244309057536"/>
    <hyperlink ref="R16" r:id="rId4" display="https://apnews.com/d8760e52b8ced5b8436c60891ea6e877"/>
    <hyperlink ref="R17" r:id="rId5" display="https://apnews.com/d8760e52b8ced5b8436c60891ea6e877"/>
    <hyperlink ref="R18" r:id="rId6" display="https://paper.li/1st4FrenchProp/1307296978?edition_id=3272d6e0-255b-11ea-a6f6-0cc47a0d15fd"/>
    <hyperlink ref="R19" r:id="rId7" display="https://paper.li/1st4FrenchProp/1307296978?edition_id=3272d6e0-255b-11ea-a6f6-0cc47a0d15fd"/>
    <hyperlink ref="R20" r:id="rId8" display="https://paper.li/1st4FrenchProp/1307296978?edition_id=3272d6e0-255b-11ea-a6f6-0cc47a0d15fd"/>
    <hyperlink ref="R21" r:id="rId9" display="https://unomaha.peopleadmin.com/postings/9572"/>
    <hyperlink ref="R23" r:id="rId10" display="https://unomaha.peopleadmin.com/postings/9572"/>
    <hyperlink ref="R28" r:id="rId11" display="https://www.youtube.com/watch?v=fZNnIIxjkT0&amp;feature=youtu.be"/>
    <hyperlink ref="R29" r:id="rId12" display="https://www.youtube.com/watch?v=fZNnIIxjkT0&amp;feature=youtu.be"/>
    <hyperlink ref="R30" r:id="rId13" display="https://www.youtube.com/watch?v=fZNnIIxjkT0&amp;feature=youtu.be"/>
    <hyperlink ref="R31" r:id="rId14" display="https://www.youtube.com/watch?v=fZNnIIxjkT0&amp;feature=youtu.be"/>
    <hyperlink ref="R34" r:id="rId15" display="https://www.youtube.com/watch?v=fZNnIIxjkT0&amp;feature=youtu.be"/>
    <hyperlink ref="R35" r:id="rId16" display="https://www.youtube.com/watch?v=fZNnIIxjkT0&amp;feature=youtu.be"/>
    <hyperlink ref="R36" r:id="rId17" display="https://www.youtube.com/watch?v=fZNnIIxjkT0&amp;feature=youtu.be"/>
    <hyperlink ref="R37" r:id="rId18" display="https://www.youtube.com/watch?v=fZNnIIxjkT0&amp;feature=youtu.be"/>
    <hyperlink ref="R38" r:id="rId19" display="https://twitter.com/i/web/status/1208122527626780673"/>
    <hyperlink ref="R41" r:id="rId20" display="https://twitter.com/i/web/status/1208066025520058368"/>
    <hyperlink ref="R45" r:id="rId21" display="https://twitter.com/i/web/status/1209844967197364224"/>
    <hyperlink ref="R47" r:id="rId22" display="https://www.businessinsider.com/us-navy-bans-tiktok-from-government-issued-mobile-devices-2019-12"/>
    <hyperlink ref="R48" r:id="rId23" display="https://www.businessinsider.com/us-navy-bans-tiktok-from-government-issued-mobile-devices-2019-12"/>
    <hyperlink ref="R49" r:id="rId24" display="https://www.businessinsider.com/us-navy-bans-tiktok-from-government-issued-mobile-devices-2019-12"/>
    <hyperlink ref="R50" r:id="rId25" display="https://www.businessinsider.com/us-navy-bans-tiktok-from-government-issued-mobile-devices-2019-12"/>
    <hyperlink ref="R51" r:id="rId26" display="https://apnews.com/d8760e52b8ced5b8436c60891ea6e877"/>
    <hyperlink ref="R52" r:id="rId27" display="https://apnews.com/41e9b87c68faa1db03d5d1a8911b45b1"/>
    <hyperlink ref="R53" r:id="rId28" display="https://apnews.com/3dc4b3da93ba67f728b27608badb7d93"/>
    <hyperlink ref="R54" r:id="rId29" display="https://apnews.com/02291ff7e07d173153b1af3c9ead67bb"/>
    <hyperlink ref="R55" r:id="rId30" display="https://apnews.com/7c9fd798212cac63925d205142e811ea"/>
    <hyperlink ref="R56" r:id="rId31" display="https://apnews.com/41e9b87c68faa1db03d5d1a8911b45b1"/>
    <hyperlink ref="R57" r:id="rId32" display="https://apnews.com/3dc4b3da93ba67f728b27608badb7d93"/>
    <hyperlink ref="R58" r:id="rId33" display="https://apnews.com/02291ff7e07d173153b1af3c9ead67bb"/>
    <hyperlink ref="R60" r:id="rId34" display="https://twitter.com/i/web/status/1208122527626780673"/>
    <hyperlink ref="R61" r:id="rId35" display="https://apnews.com/7c9fd798212cac63925d205142e811ea"/>
    <hyperlink ref="R64" r:id="rId36" display="https://twitter.com/i/web/status/1209844967197364224"/>
    <hyperlink ref="R65" r:id="rId37" display="https://apnews.com/7c9fd798212cac63925d205142e811ea"/>
    <hyperlink ref="R71" r:id="rId38" display="https://apnews.com/41e9b87c68faa1db03d5d1a8911b45b1"/>
    <hyperlink ref="R72" r:id="rId39" display="https://apnews.com/3dc4b3da93ba67f728b27608badb7d93"/>
    <hyperlink ref="R74" r:id="rId40" display="https://apnews.com/02291ff7e07d173153b1af3c9ead67bb"/>
    <hyperlink ref="R75" r:id="rId41" display="https://www.businessinsider.com/us-navy-bans-tiktok-from-government-issued-mobile-devices-2019-12"/>
    <hyperlink ref="R76" r:id="rId42" display="https://www.entrepreneur.com/article/343863"/>
    <hyperlink ref="R78" r:id="rId43" display="https://twitter.com/i/web/status/1208034711253274624"/>
    <hyperlink ref="R79" r:id="rId44" display="https://www.entrepreneur.com/article/343863"/>
    <hyperlink ref="R81" r:id="rId45" display="https://paper.li/Frank_Strong/1569807652?edition_id=6116f3a0-2781-11ea-9789-002590a5ba2d"/>
    <hyperlink ref="AK6" r:id="rId46" display="https://pbs.twimg.com/media/EMPcvCTXsAAJcoA.jpg"/>
    <hyperlink ref="AK7" r:id="rId47" display="https://pbs.twimg.com/media/EMPcvCTXsAAJcoA.jpg"/>
    <hyperlink ref="AK8" r:id="rId48" display="https://pbs.twimg.com/media/EMPcvCTXsAAJcoA.jpg"/>
    <hyperlink ref="AK9" r:id="rId49" display="https://pbs.twimg.com/media/EMPcvCTXsAAJcoA.jpg"/>
    <hyperlink ref="AK10" r:id="rId50" display="https://pbs.twimg.com/media/EMPcvCTXsAAJcoA.jpg"/>
    <hyperlink ref="AK11" r:id="rId51" display="https://pbs.twimg.com/media/EMPcvCTXsAAJcoA.jpg"/>
    <hyperlink ref="AK12" r:id="rId52" display="https://pbs.twimg.com/media/EMPcvCTXsAAJcoA.jpg"/>
    <hyperlink ref="AK13" r:id="rId53" display="https://pbs.twimg.com/media/EMPcvCTXsAAJcoA.jpg"/>
    <hyperlink ref="AK22" r:id="rId54" display="https://pbs.twimg.com/media/EMPcvCTXsAAJcoA.jpg"/>
    <hyperlink ref="AK24" r:id="rId55" display="https://pbs.twimg.com/media/EMPcvCTXsAAJcoA.jpg"/>
    <hyperlink ref="AK25" r:id="rId56" display="https://pbs.twimg.com/media/EMPcvCTXsAAJcoA.jpg"/>
    <hyperlink ref="AK26" r:id="rId57" display="https://pbs.twimg.com/media/EMPcvCTXsAAJcoA.jpg"/>
    <hyperlink ref="AK27" r:id="rId58" display="https://pbs.twimg.com/media/EMPcvCTXsAAJcoA.jpg"/>
    <hyperlink ref="AK32" r:id="rId59" display="https://pbs.twimg.com/media/EMPcvCTXsAAJcoA.jpg"/>
    <hyperlink ref="AK33" r:id="rId60" display="https://pbs.twimg.com/media/EMPcvCTXsAAJcoA.jpg"/>
    <hyperlink ref="AK40" r:id="rId61" display="https://pbs.twimg.com/media/EMPcvCTXsAAJcoA.jpg"/>
    <hyperlink ref="AK42" r:id="rId62" display="https://pbs.twimg.com/media/EMPcvCTXsAAJcoA.jpg"/>
    <hyperlink ref="AL3" r:id="rId63" display="http://pbs.twimg.com/profile_images/1210584255480381446/Tcle9vTK_normal.jpg"/>
    <hyperlink ref="AL4" r:id="rId64" display="http://pbs.twimg.com/profile_images/1210584255480381446/Tcle9vTK_normal.jpg"/>
    <hyperlink ref="AL5" r:id="rId65" display="http://pbs.twimg.com/profile_images/1012030097619017728/rCTTqK5h_normal.jpg"/>
    <hyperlink ref="AL6" r:id="rId66" display="https://pbs.twimg.com/media/EMPcvCTXsAAJcoA.jpg"/>
    <hyperlink ref="AL7" r:id="rId67" display="https://pbs.twimg.com/media/EMPcvCTXsAAJcoA.jpg"/>
    <hyperlink ref="AL8" r:id="rId68" display="https://pbs.twimg.com/media/EMPcvCTXsAAJcoA.jpg"/>
    <hyperlink ref="AL9" r:id="rId69" display="https://pbs.twimg.com/media/EMPcvCTXsAAJcoA.jpg"/>
    <hyperlink ref="AL10" r:id="rId70" display="https://pbs.twimg.com/media/EMPcvCTXsAAJcoA.jpg"/>
    <hyperlink ref="AL11" r:id="rId71" display="https://pbs.twimg.com/media/EMPcvCTXsAAJcoA.jpg"/>
    <hyperlink ref="AL12" r:id="rId72" display="https://pbs.twimg.com/media/EMPcvCTXsAAJcoA.jpg"/>
    <hyperlink ref="AL13" r:id="rId73" display="https://pbs.twimg.com/media/EMPcvCTXsAAJcoA.jpg"/>
    <hyperlink ref="AL14" r:id="rId74" display="http://pbs.twimg.com/profile_images/2761713408/6329c1d5a241ca23457c0db374bee56b_normal.jpeg"/>
    <hyperlink ref="AL15" r:id="rId75" display="http://pbs.twimg.com/profile_images/2761713408/6329c1d5a241ca23457c0db374bee56b_normal.jpeg"/>
    <hyperlink ref="AL16" r:id="rId76" display="http://pbs.twimg.com/profile_images/1662887890/michael_zeigle_m_normal.jpg"/>
    <hyperlink ref="AL17" r:id="rId77" display="http://pbs.twimg.com/profile_images/1662887890/michael_zeigle_m_normal.jpg"/>
    <hyperlink ref="AL18" r:id="rId78" display="http://pbs.twimg.com/profile_images/441630962049232896/7L5lKkEk_normal.jpeg"/>
    <hyperlink ref="AL19" r:id="rId79" display="http://pbs.twimg.com/profile_images/441630962049232896/7L5lKkEk_normal.jpeg"/>
    <hyperlink ref="AL20" r:id="rId80" display="http://pbs.twimg.com/profile_images/441630962049232896/7L5lKkEk_normal.jpeg"/>
    <hyperlink ref="AL21" r:id="rId81" display="http://pbs.twimg.com/profile_images/912667889395798022/pMoB2qc8_normal.jpg"/>
    <hyperlink ref="AL22" r:id="rId82" display="https://pbs.twimg.com/media/EMPcvCTXsAAJcoA.jpg"/>
    <hyperlink ref="AL23" r:id="rId83" display="http://pbs.twimg.com/profile_images/923243414425976832/GWZwBnhE_normal.jpg"/>
    <hyperlink ref="AL24" r:id="rId84" display="https://pbs.twimg.com/media/EMPcvCTXsAAJcoA.jpg"/>
    <hyperlink ref="AL25" r:id="rId85" display="https://pbs.twimg.com/media/EMPcvCTXsAAJcoA.jpg"/>
    <hyperlink ref="AL26" r:id="rId86" display="https://pbs.twimg.com/media/EMPcvCTXsAAJcoA.jpg"/>
    <hyperlink ref="AL27" r:id="rId87" display="https://pbs.twimg.com/media/EMPcvCTXsAAJcoA.jpg"/>
    <hyperlink ref="AL28" r:id="rId88" display="http://pbs.twimg.com/profile_images/1139245520986103808/Bdt1fEg-_normal.png"/>
    <hyperlink ref="AL29" r:id="rId89" display="http://pbs.twimg.com/profile_images/1139245520986103808/Bdt1fEg-_normal.png"/>
    <hyperlink ref="AL30" r:id="rId90" display="http://pbs.twimg.com/profile_images/1139245520986103808/Bdt1fEg-_normal.png"/>
    <hyperlink ref="AL31" r:id="rId91" display="http://pbs.twimg.com/profile_images/1139245520986103808/Bdt1fEg-_normal.png"/>
    <hyperlink ref="AL32" r:id="rId92" display="https://pbs.twimg.com/media/EMPcvCTXsAAJcoA.jpg"/>
    <hyperlink ref="AL33" r:id="rId93" display="https://pbs.twimg.com/media/EMPcvCTXsAAJcoA.jpg"/>
    <hyperlink ref="AL34" r:id="rId94" display="http://pbs.twimg.com/profile_images/1139245520986103808/Bdt1fEg-_normal.png"/>
    <hyperlink ref="AL35" r:id="rId95" display="http://pbs.twimg.com/profile_images/1139245520986103808/Bdt1fEg-_normal.png"/>
    <hyperlink ref="AL36" r:id="rId96" display="http://pbs.twimg.com/profile_images/1139245520986103808/Bdt1fEg-_normal.png"/>
    <hyperlink ref="AL37" r:id="rId97" display="http://pbs.twimg.com/profile_images/1139245520986103808/Bdt1fEg-_normal.png"/>
    <hyperlink ref="AL38" r:id="rId98" display="http://pbs.twimg.com/profile_images/912667889395798022/pMoB2qc8_normal.jpg"/>
    <hyperlink ref="AL39" r:id="rId99" display="http://pbs.twimg.com/profile_images/1085776914285903873/D2BnQ3vv_normal.jpg"/>
    <hyperlink ref="AL40" r:id="rId100" display="https://pbs.twimg.com/media/EMPcvCTXsAAJcoA.jpg"/>
    <hyperlink ref="AL41" r:id="rId101" display="http://pbs.twimg.com/profile_images/912667889395798022/pMoB2qc8_normal.jpg"/>
    <hyperlink ref="AL42" r:id="rId102" display="https://pbs.twimg.com/media/EMPcvCTXsAAJcoA.jpg"/>
    <hyperlink ref="AL43" r:id="rId103" display="http://pbs.twimg.com/profile_images/1061744570344517633/fKDfFqhQ_normal.jpg"/>
    <hyperlink ref="AL44" r:id="rId104" display="http://pbs.twimg.com/profile_images/1085776914285903873/D2BnQ3vv_normal.jpg"/>
    <hyperlink ref="AL45" r:id="rId105" display="http://pbs.twimg.com/profile_images/912667889395798022/pMoB2qc8_normal.jpg"/>
    <hyperlink ref="AL46" r:id="rId106" display="http://pbs.twimg.com/profile_images/1085776914285903873/D2BnQ3vv_normal.jpg"/>
    <hyperlink ref="AL47" r:id="rId107" display="http://pbs.twimg.com/profile_images/912667889395798022/pMoB2qc8_normal.jpg"/>
    <hyperlink ref="AL48" r:id="rId108" display="http://pbs.twimg.com/profile_images/1085776914285903873/D2BnQ3vv_normal.jpg"/>
    <hyperlink ref="AL49" r:id="rId109" display="http://pbs.twimg.com/profile_images/912667889395798022/pMoB2qc8_normal.jpg"/>
    <hyperlink ref="AL50" r:id="rId110" display="http://pbs.twimg.com/profile_images/1085776914285903873/D2BnQ3vv_normal.jpg"/>
    <hyperlink ref="AL51" r:id="rId111" display="http://pbs.twimg.com/profile_images/912667889395798022/pMoB2qc8_normal.jpg"/>
    <hyperlink ref="AL52" r:id="rId112" display="http://pbs.twimg.com/profile_images/912667889395798022/pMoB2qc8_normal.jpg"/>
    <hyperlink ref="AL53" r:id="rId113" display="http://pbs.twimg.com/profile_images/912667889395798022/pMoB2qc8_normal.jpg"/>
    <hyperlink ref="AL54" r:id="rId114" display="http://pbs.twimg.com/profile_images/912667889395798022/pMoB2qc8_normal.jpg"/>
    <hyperlink ref="AL55" r:id="rId115" display="http://pbs.twimg.com/profile_images/912667889395798022/pMoB2qc8_normal.jpg"/>
    <hyperlink ref="AL56" r:id="rId116" display="http://pbs.twimg.com/profile_images/1085776914285903873/D2BnQ3vv_normal.jpg"/>
    <hyperlink ref="AL57" r:id="rId117" display="http://pbs.twimg.com/profile_images/1085776914285903873/D2BnQ3vv_normal.jpg"/>
    <hyperlink ref="AL58" r:id="rId118" display="http://pbs.twimg.com/profile_images/1085776914285903873/D2BnQ3vv_normal.jpg"/>
    <hyperlink ref="AL59" r:id="rId119" display="http://pbs.twimg.com/profile_images/1085776914285903873/D2BnQ3vv_normal.jpg"/>
    <hyperlink ref="AL60" r:id="rId120" display="http://pbs.twimg.com/profile_images/912667889395798022/pMoB2qc8_normal.jpg"/>
    <hyperlink ref="AL61" r:id="rId121" display="http://pbs.twimg.com/profile_images/912667889395798022/pMoB2qc8_normal.jpg"/>
    <hyperlink ref="AL62" r:id="rId122" display="http://pbs.twimg.com/profile_images/1085776914285903873/D2BnQ3vv_normal.jpg"/>
    <hyperlink ref="AL63" r:id="rId123" display="http://pbs.twimg.com/profile_images/1085776914285903873/D2BnQ3vv_normal.jpg"/>
    <hyperlink ref="AL64" r:id="rId124" display="http://pbs.twimg.com/profile_images/912667889395798022/pMoB2qc8_normal.jpg"/>
    <hyperlink ref="AL65" r:id="rId125" display="http://pbs.twimg.com/profile_images/912667889395798022/pMoB2qc8_normal.jpg"/>
    <hyperlink ref="AL66" r:id="rId126" display="http://pbs.twimg.com/profile_images/1085776914285903873/D2BnQ3vv_normal.jpg"/>
    <hyperlink ref="AL67" r:id="rId127" display="http://pbs.twimg.com/profile_images/1085776914285903873/D2BnQ3vv_normal.jpg"/>
    <hyperlink ref="AL68" r:id="rId128" display="http://pbs.twimg.com/profile_images/1085776914285903873/D2BnQ3vv_normal.jpg"/>
    <hyperlink ref="AL69" r:id="rId129" display="http://pbs.twimg.com/profile_images/1085776914285903873/D2BnQ3vv_normal.jpg"/>
    <hyperlink ref="AL70" r:id="rId130" display="http://pbs.twimg.com/profile_images/1085776914285903873/D2BnQ3vv_normal.jpg"/>
    <hyperlink ref="AL71" r:id="rId131" display="http://pbs.twimg.com/profile_images/1085776914285903873/D2BnQ3vv_normal.jpg"/>
    <hyperlink ref="AL72" r:id="rId132" display="http://pbs.twimg.com/profile_images/1085776914285903873/D2BnQ3vv_normal.jpg"/>
    <hyperlink ref="AL73" r:id="rId133" display="http://pbs.twimg.com/profile_images/1085776914285903873/D2BnQ3vv_normal.jpg"/>
    <hyperlink ref="AL74" r:id="rId134" display="http://pbs.twimg.com/profile_images/1085776914285903873/D2BnQ3vv_normal.jpg"/>
    <hyperlink ref="AL75" r:id="rId135" display="http://pbs.twimg.com/profile_images/1085776914285903873/D2BnQ3vv_normal.jpg"/>
    <hyperlink ref="AL76" r:id="rId136" display="http://pbs.twimg.com/profile_images/1085776914285903873/D2BnQ3vv_normal.jpg"/>
    <hyperlink ref="AL77" r:id="rId137" display="http://pbs.twimg.com/profile_images/1085776914285903873/D2BnQ3vv_normal.jpg"/>
    <hyperlink ref="AL78" r:id="rId138" display="http://pbs.twimg.com/profile_images/912667889395798022/pMoB2qc8_normal.jpg"/>
    <hyperlink ref="AL79" r:id="rId139" display="http://pbs.twimg.com/profile_images/912667889395798022/pMoB2qc8_normal.jpg"/>
    <hyperlink ref="AL80" r:id="rId140" display="http://pbs.twimg.com/profile_images/1058362382169210880/oaXJCe7C_normal.jpg"/>
    <hyperlink ref="AL81" r:id="rId141" display="http://pbs.twimg.com/profile_images/1058362382169210880/oaXJCe7C_normal.jpg"/>
    <hyperlink ref="AL82" r:id="rId142" display="http://pbs.twimg.com/profile_images/1058362382169210880/oaXJCe7C_normal.jpg"/>
    <hyperlink ref="V3" r:id="rId143" display="https://twitter.com/#!/kayodonnell/status/1207800792712921088"/>
    <hyperlink ref="V4" r:id="rId144" display="https://twitter.com/#!/kayodonnell/status/1207800792712921088"/>
    <hyperlink ref="V5" r:id="rId145" display="https://twitter.com/#!/j3ffmiller/status/1208036244309057536"/>
    <hyperlink ref="V6" r:id="rId146" display="https://twitter.com/#!/2020omaha/status/1208052093904404486"/>
    <hyperlink ref="V7" r:id="rId147" display="https://twitter.com/#!/2020omaha/status/1208052093904404486"/>
    <hyperlink ref="V8" r:id="rId148" display="https://twitter.com/#!/2020omaha/status/1208052093904404486"/>
    <hyperlink ref="V9" r:id="rId149" display="https://twitter.com/#!/2020omaha/status/1208052093904404486"/>
    <hyperlink ref="V10" r:id="rId150" display="https://twitter.com/#!/2020omaha/status/1208052093904404486"/>
    <hyperlink ref="V11" r:id="rId151" display="https://twitter.com/#!/jeremyhl/status/1208051833203245060"/>
    <hyperlink ref="V12" r:id="rId152" display="https://twitter.com/#!/communo/status/1208051955198832640"/>
    <hyperlink ref="V13" r:id="rId153" display="https://twitter.com/#!/unosml/status/1208051998148485126"/>
    <hyperlink ref="V14" r:id="rId154" display="https://twitter.com/#!/larissagrace/status/1208404111554760705"/>
    <hyperlink ref="V15" r:id="rId155" display="https://twitter.com/#!/larissagrace/status/1208404111554760705"/>
    <hyperlink ref="V16" r:id="rId156" display="https://twitter.com/#!/mikezeigle/status/1208758354996322305"/>
    <hyperlink ref="V17" r:id="rId157" display="https://twitter.com/#!/mikezeigle/status/1208758354996322305"/>
    <hyperlink ref="V18" r:id="rId158" display="https://twitter.com/#!/1st4frenchprop/status/1209022595498160128"/>
    <hyperlink ref="V19" r:id="rId159" display="https://twitter.com/#!/1st4frenchprop/status/1209022595498160128"/>
    <hyperlink ref="V20" r:id="rId160" display="https://twitter.com/#!/1st4frenchprop/status/1209022595498160128"/>
    <hyperlink ref="V21" r:id="rId161" display="https://twitter.com/#!/jeremyhl/status/1207796474563694599"/>
    <hyperlink ref="V22" r:id="rId162" display="https://twitter.com/#!/jeremyhl/status/1208051833203245060"/>
    <hyperlink ref="V23" r:id="rId163" display="https://twitter.com/#!/communo/status/1208042017802117120"/>
    <hyperlink ref="V24" r:id="rId164" display="https://twitter.com/#!/communo/status/1208051955198832640"/>
    <hyperlink ref="V25" r:id="rId165" display="https://twitter.com/#!/communo/status/1208051955198832640"/>
    <hyperlink ref="V26" r:id="rId166" display="https://twitter.com/#!/communo/status/1208051955198832640"/>
    <hyperlink ref="V27" r:id="rId167" display="https://twitter.com/#!/unosml/status/1208051998148485126"/>
    <hyperlink ref="V28" r:id="rId168" display="https://twitter.com/#!/rajanikant3465/status/1210256149754236929"/>
    <hyperlink ref="V29" r:id="rId169" display="https://twitter.com/#!/rajanikant3465/status/1210256149754236929"/>
    <hyperlink ref="V30" r:id="rId170" display="https://twitter.com/#!/rajanikant3465/status/1210256149754236929"/>
    <hyperlink ref="V31" r:id="rId171" display="https://twitter.com/#!/rajanikant3465/status/1210256149754236929"/>
    <hyperlink ref="V32" r:id="rId172" display="https://twitter.com/#!/jeremyhl/status/1208051833203245060"/>
    <hyperlink ref="V33" r:id="rId173" display="https://twitter.com/#!/unosml/status/1208051998148485126"/>
    <hyperlink ref="V34" r:id="rId174" display="https://twitter.com/#!/rajanikant3465/status/1210256149754236929"/>
    <hyperlink ref="V35" r:id="rId175" display="https://twitter.com/#!/rajanikant3465/status/1210256149754236929"/>
    <hyperlink ref="V36" r:id="rId176" display="https://twitter.com/#!/rajanikant3465/status/1210256149754236929"/>
    <hyperlink ref="V37" r:id="rId177" display="https://twitter.com/#!/rajanikant3465/status/1210256149754236929"/>
    <hyperlink ref="V38" r:id="rId178" display="https://twitter.com/#!/jeremyhl/status/1208122527626780673"/>
    <hyperlink ref="V39" r:id="rId179" display="https://twitter.com/#!/ccooke6685/status/1208124535163236353"/>
    <hyperlink ref="V40" r:id="rId180" display="https://twitter.com/#!/jeremyhl/status/1208051833203245060"/>
    <hyperlink ref="V41" r:id="rId181" display="https://twitter.com/#!/jeremyhl/status/1208066025520058368"/>
    <hyperlink ref="V42" r:id="rId182" display="https://twitter.com/#!/unosml/status/1208051998148485126"/>
    <hyperlink ref="V43" r:id="rId183" display="https://twitter.com/#!/unosml/status/1208068137373118464"/>
    <hyperlink ref="V44" r:id="rId184" display="https://twitter.com/#!/ccooke6685/status/1208124733448953857"/>
    <hyperlink ref="V45" r:id="rId185" display="https://twitter.com/#!/jeremyhl/status/1209844967197364224"/>
    <hyperlink ref="V46" r:id="rId186" display="https://twitter.com/#!/ccooke6685/status/1210458103835217921"/>
    <hyperlink ref="V47" r:id="rId187" display="https://twitter.com/#!/jeremyhl/status/1209131896095092736"/>
    <hyperlink ref="V48" r:id="rId188" display="https://twitter.com/#!/ccooke6685/status/1210458364154667008"/>
    <hyperlink ref="V49" r:id="rId189" display="https://twitter.com/#!/jeremyhl/status/1209131896095092736"/>
    <hyperlink ref="V50" r:id="rId190" display="https://twitter.com/#!/ccooke6685/status/1210458364154667008"/>
    <hyperlink ref="V51" r:id="rId191" display="https://twitter.com/#!/jeremyhl/status/1208754244221841409"/>
    <hyperlink ref="V52" r:id="rId192" display="https://twitter.com/#!/jeremyhl/status/1210433459279343619"/>
    <hyperlink ref="V53" r:id="rId193" display="https://twitter.com/#!/jeremyhl/status/1210227847635169280"/>
    <hyperlink ref="V54" r:id="rId194" display="https://twitter.com/#!/jeremyhl/status/1209359096635383809"/>
    <hyperlink ref="V55" r:id="rId195" display="https://twitter.com/#!/jeremyhl/status/1208398764853137410"/>
    <hyperlink ref="V56" r:id="rId196" display="https://twitter.com/#!/ccooke6685/status/1210458000042975232"/>
    <hyperlink ref="V57" r:id="rId197" display="https://twitter.com/#!/ccooke6685/status/1210458032255184896"/>
    <hyperlink ref="V58" r:id="rId198" display="https://twitter.com/#!/ccooke6685/status/1210458201021390848"/>
    <hyperlink ref="V59" r:id="rId199" display="https://twitter.com/#!/ccooke6685/status/1210458456488120320"/>
    <hyperlink ref="V60" r:id="rId200" display="https://twitter.com/#!/jeremyhl/status/1208122527626780673"/>
    <hyperlink ref="V61" r:id="rId201" display="https://twitter.com/#!/jeremyhl/status/1208398764853137410"/>
    <hyperlink ref="V62" r:id="rId202" display="https://twitter.com/#!/ccooke6685/status/1208124535163236353"/>
    <hyperlink ref="V63" r:id="rId203" display="https://twitter.com/#!/ccooke6685/status/1210458456488120320"/>
    <hyperlink ref="V64" r:id="rId204" display="https://twitter.com/#!/jeremyhl/status/1209844967197364224"/>
    <hyperlink ref="V65" r:id="rId205" display="https://twitter.com/#!/jeremyhl/status/1208398764853137410"/>
    <hyperlink ref="V66" r:id="rId206" display="https://twitter.com/#!/ccooke6685/status/1210458103835217921"/>
    <hyperlink ref="V67" r:id="rId207" display="https://twitter.com/#!/ccooke6685/status/1210458456488120320"/>
    <hyperlink ref="V68" r:id="rId208" display="https://twitter.com/#!/ccooke6685/status/1208124535163236353"/>
    <hyperlink ref="V69" r:id="rId209" display="https://twitter.com/#!/ccooke6685/status/1208124733448953857"/>
    <hyperlink ref="V70" r:id="rId210" display="https://twitter.com/#!/ccooke6685/status/1208124804831821831"/>
    <hyperlink ref="V71" r:id="rId211" display="https://twitter.com/#!/ccooke6685/status/1210458000042975232"/>
    <hyperlink ref="V72" r:id="rId212" display="https://twitter.com/#!/ccooke6685/status/1210458032255184896"/>
    <hyperlink ref="V73" r:id="rId213" display="https://twitter.com/#!/ccooke6685/status/1210458103835217921"/>
    <hyperlink ref="V74" r:id="rId214" display="https://twitter.com/#!/ccooke6685/status/1210458201021390848"/>
    <hyperlink ref="V75" r:id="rId215" display="https://twitter.com/#!/ccooke6685/status/1210458364154667008"/>
    <hyperlink ref="V76" r:id="rId216" display="https://twitter.com/#!/ccooke6685/status/1210458397444890624"/>
    <hyperlink ref="V77" r:id="rId217" display="https://twitter.com/#!/ccooke6685/status/1210458456488120320"/>
    <hyperlink ref="V78" r:id="rId218" display="https://twitter.com/#!/jeremyhl/status/1208034711253274624"/>
    <hyperlink ref="V79" r:id="rId219" display="https://twitter.com/#!/jeremyhl/status/1208760951044034563"/>
    <hyperlink ref="V80" r:id="rId220" display="https://twitter.com/#!/frank_strong/status/1208201775104372737"/>
    <hyperlink ref="V81" r:id="rId221" display="https://twitter.com/#!/frank_strong/status/1210013708270874624"/>
    <hyperlink ref="V82" r:id="rId222" display="https://twitter.com/#!/frank_strong/status/1210738495758557195"/>
  </hyperlinks>
  <printOptions/>
  <pageMargins left="0.7" right="0.7" top="0.75" bottom="0.75" header="0.3" footer="0.3"/>
  <pageSetup horizontalDpi="600" verticalDpi="600" orientation="portrait" r:id="rId226"/>
  <legacyDrawing r:id="rId224"/>
  <tableParts>
    <tablePart r:id="rId22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1"/>
  <sheetViews>
    <sheetView workbookViewId="0" topLeftCell="A259">
      <selection activeCell="A285" sqref="A285"/>
    </sheetView>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224</v>
      </c>
      <c r="B1" s="13" t="s">
        <v>225</v>
      </c>
      <c r="C1" s="13" t="s">
        <v>222</v>
      </c>
      <c r="D1" s="13" t="s">
        <v>223</v>
      </c>
      <c r="E1" s="13" t="s">
        <v>226</v>
      </c>
      <c r="F1" s="13" t="s">
        <v>144</v>
      </c>
      <c r="G1" s="13" t="s">
        <v>312</v>
      </c>
      <c r="H1" s="13" t="s">
        <v>313</v>
      </c>
      <c r="I1" s="13" t="s">
        <v>314</v>
      </c>
      <c r="J1" s="13" t="s">
        <v>315</v>
      </c>
      <c r="K1" s="13" t="s">
        <v>316</v>
      </c>
      <c r="L1" s="13" t="s">
        <v>317</v>
      </c>
    </row>
    <row r="2" spans="1:12" ht="15">
      <c r="A2" s="83" t="s">
        <v>308</v>
      </c>
      <c r="B2" s="83" t="s">
        <v>376</v>
      </c>
      <c r="C2" s="83">
        <v>6</v>
      </c>
      <c r="D2" s="111">
        <v>0.011450006864976107</v>
      </c>
      <c r="E2" s="111">
        <v>1.6732513632138493</v>
      </c>
      <c r="F2" s="83" t="s">
        <v>277</v>
      </c>
      <c r="G2" s="83" t="b">
        <v>0</v>
      </c>
      <c r="H2" s="83" t="b">
        <v>0</v>
      </c>
      <c r="I2" s="83" t="b">
        <v>0</v>
      </c>
      <c r="J2" s="83" t="b">
        <v>0</v>
      </c>
      <c r="K2" s="83" t="b">
        <v>0</v>
      </c>
      <c r="L2" s="83" t="b">
        <v>0</v>
      </c>
    </row>
    <row r="3" spans="1:12" ht="15">
      <c r="A3" s="83" t="s">
        <v>863</v>
      </c>
      <c r="B3" s="83" t="s">
        <v>329</v>
      </c>
      <c r="C3" s="83">
        <v>4</v>
      </c>
      <c r="D3" s="111">
        <v>0.009334702731778092</v>
      </c>
      <c r="E3" s="111">
        <v>1.877371345869774</v>
      </c>
      <c r="F3" s="83" t="s">
        <v>277</v>
      </c>
      <c r="G3" s="83" t="b">
        <v>0</v>
      </c>
      <c r="H3" s="83" t="b">
        <v>0</v>
      </c>
      <c r="I3" s="83" t="b">
        <v>0</v>
      </c>
      <c r="J3" s="83" t="b">
        <v>0</v>
      </c>
      <c r="K3" s="83" t="b">
        <v>0</v>
      </c>
      <c r="L3" s="83" t="b">
        <v>0</v>
      </c>
    </row>
    <row r="4" spans="1:12" ht="15">
      <c r="A4" s="83" t="s">
        <v>768</v>
      </c>
      <c r="B4" s="83" t="s">
        <v>769</v>
      </c>
      <c r="C4" s="83">
        <v>4</v>
      </c>
      <c r="D4" s="111">
        <v>0.009334702731778092</v>
      </c>
      <c r="E4" s="111">
        <v>1.622098840766468</v>
      </c>
      <c r="F4" s="83" t="s">
        <v>277</v>
      </c>
      <c r="G4" s="83" t="b">
        <v>0</v>
      </c>
      <c r="H4" s="83" t="b">
        <v>0</v>
      </c>
      <c r="I4" s="83" t="b">
        <v>0</v>
      </c>
      <c r="J4" s="83" t="b">
        <v>0</v>
      </c>
      <c r="K4" s="83" t="b">
        <v>0</v>
      </c>
      <c r="L4" s="83" t="b">
        <v>0</v>
      </c>
    </row>
    <row r="5" spans="1:12" ht="15">
      <c r="A5" s="83" t="s">
        <v>769</v>
      </c>
      <c r="B5" s="83" t="s">
        <v>770</v>
      </c>
      <c r="C5" s="83">
        <v>4</v>
      </c>
      <c r="D5" s="111">
        <v>0.009334702731778092</v>
      </c>
      <c r="E5" s="111">
        <v>1.7981900998221492</v>
      </c>
      <c r="F5" s="83" t="s">
        <v>277</v>
      </c>
      <c r="G5" s="83" t="b">
        <v>0</v>
      </c>
      <c r="H5" s="83" t="b">
        <v>0</v>
      </c>
      <c r="I5" s="83" t="b">
        <v>0</v>
      </c>
      <c r="J5" s="83" t="b">
        <v>0</v>
      </c>
      <c r="K5" s="83" t="b">
        <v>0</v>
      </c>
      <c r="L5" s="83" t="b">
        <v>0</v>
      </c>
    </row>
    <row r="6" spans="1:12" ht="15">
      <c r="A6" s="83" t="s">
        <v>782</v>
      </c>
      <c r="B6" s="83" t="s">
        <v>867</v>
      </c>
      <c r="C6" s="83">
        <v>4</v>
      </c>
      <c r="D6" s="111">
        <v>0.009334702731778092</v>
      </c>
      <c r="E6" s="111">
        <v>1.9742813588778305</v>
      </c>
      <c r="F6" s="83" t="s">
        <v>277</v>
      </c>
      <c r="G6" s="83" t="b">
        <v>0</v>
      </c>
      <c r="H6" s="83" t="b">
        <v>0</v>
      </c>
      <c r="I6" s="83" t="b">
        <v>0</v>
      </c>
      <c r="J6" s="83" t="b">
        <v>0</v>
      </c>
      <c r="K6" s="83" t="b">
        <v>0</v>
      </c>
      <c r="L6" s="83" t="b">
        <v>0</v>
      </c>
    </row>
    <row r="7" spans="1:12" ht="15">
      <c r="A7" s="83" t="s">
        <v>867</v>
      </c>
      <c r="B7" s="83" t="s">
        <v>868</v>
      </c>
      <c r="C7" s="83">
        <v>4</v>
      </c>
      <c r="D7" s="111">
        <v>0.009334702731778092</v>
      </c>
      <c r="E7" s="111">
        <v>1.9742813588778305</v>
      </c>
      <c r="F7" s="83" t="s">
        <v>277</v>
      </c>
      <c r="G7" s="83" t="b">
        <v>0</v>
      </c>
      <c r="H7" s="83" t="b">
        <v>0</v>
      </c>
      <c r="I7" s="83" t="b">
        <v>0</v>
      </c>
      <c r="J7" s="83" t="b">
        <v>0</v>
      </c>
      <c r="K7" s="83" t="b">
        <v>0</v>
      </c>
      <c r="L7" s="83" t="b">
        <v>0</v>
      </c>
    </row>
    <row r="8" spans="1:12" ht="15">
      <c r="A8" s="83" t="s">
        <v>868</v>
      </c>
      <c r="B8" s="83" t="s">
        <v>308</v>
      </c>
      <c r="C8" s="83">
        <v>4</v>
      </c>
      <c r="D8" s="111">
        <v>0.009334702731778092</v>
      </c>
      <c r="E8" s="111">
        <v>1.7981900998221492</v>
      </c>
      <c r="F8" s="83" t="s">
        <v>277</v>
      </c>
      <c r="G8" s="83" t="b">
        <v>0</v>
      </c>
      <c r="H8" s="83" t="b">
        <v>0</v>
      </c>
      <c r="I8" s="83" t="b">
        <v>0</v>
      </c>
      <c r="J8" s="83" t="b">
        <v>0</v>
      </c>
      <c r="K8" s="83" t="b">
        <v>0</v>
      </c>
      <c r="L8" s="83" t="b">
        <v>0</v>
      </c>
    </row>
    <row r="9" spans="1:12" ht="15">
      <c r="A9" s="83" t="s">
        <v>376</v>
      </c>
      <c r="B9" s="83" t="s">
        <v>869</v>
      </c>
      <c r="C9" s="83">
        <v>4</v>
      </c>
      <c r="D9" s="111">
        <v>0.009334702731778092</v>
      </c>
      <c r="E9" s="111">
        <v>1.6732513632138493</v>
      </c>
      <c r="F9" s="83" t="s">
        <v>277</v>
      </c>
      <c r="G9" s="83" t="b">
        <v>0</v>
      </c>
      <c r="H9" s="83" t="b">
        <v>0</v>
      </c>
      <c r="I9" s="83" t="b">
        <v>0</v>
      </c>
      <c r="J9" s="83" t="b">
        <v>0</v>
      </c>
      <c r="K9" s="83" t="b">
        <v>0</v>
      </c>
      <c r="L9" s="83" t="b">
        <v>0</v>
      </c>
    </row>
    <row r="10" spans="1:12" ht="15">
      <c r="A10" s="83" t="s">
        <v>869</v>
      </c>
      <c r="B10" s="83" t="s">
        <v>361</v>
      </c>
      <c r="C10" s="83">
        <v>4</v>
      </c>
      <c r="D10" s="111">
        <v>0.009334702731778092</v>
      </c>
      <c r="E10" s="111">
        <v>1.6732513632138493</v>
      </c>
      <c r="F10" s="83" t="s">
        <v>277</v>
      </c>
      <c r="G10" s="83" t="b">
        <v>0</v>
      </c>
      <c r="H10" s="83" t="b">
        <v>0</v>
      </c>
      <c r="I10" s="83" t="b">
        <v>0</v>
      </c>
      <c r="J10" s="83" t="b">
        <v>0</v>
      </c>
      <c r="K10" s="83" t="b">
        <v>0</v>
      </c>
      <c r="L10" s="83" t="b">
        <v>0</v>
      </c>
    </row>
    <row r="11" spans="1:12" ht="15">
      <c r="A11" s="83" t="s">
        <v>361</v>
      </c>
      <c r="B11" s="83" t="s">
        <v>870</v>
      </c>
      <c r="C11" s="83">
        <v>4</v>
      </c>
      <c r="D11" s="111">
        <v>0.009334702731778092</v>
      </c>
      <c r="E11" s="111">
        <v>1.622098840766468</v>
      </c>
      <c r="F11" s="83" t="s">
        <v>277</v>
      </c>
      <c r="G11" s="83" t="b">
        <v>0</v>
      </c>
      <c r="H11" s="83" t="b">
        <v>0</v>
      </c>
      <c r="I11" s="83" t="b">
        <v>0</v>
      </c>
      <c r="J11" s="83" t="b">
        <v>0</v>
      </c>
      <c r="K11" s="83" t="b">
        <v>0</v>
      </c>
      <c r="L11" s="83" t="b">
        <v>0</v>
      </c>
    </row>
    <row r="12" spans="1:12" ht="15">
      <c r="A12" s="83" t="s">
        <v>870</v>
      </c>
      <c r="B12" s="83" t="s">
        <v>871</v>
      </c>
      <c r="C12" s="83">
        <v>4</v>
      </c>
      <c r="D12" s="111">
        <v>0.009334702731778092</v>
      </c>
      <c r="E12" s="111">
        <v>1.9742813588778305</v>
      </c>
      <c r="F12" s="83" t="s">
        <v>277</v>
      </c>
      <c r="G12" s="83" t="b">
        <v>0</v>
      </c>
      <c r="H12" s="83" t="b">
        <v>0</v>
      </c>
      <c r="I12" s="83" t="b">
        <v>0</v>
      </c>
      <c r="J12" s="83" t="b">
        <v>0</v>
      </c>
      <c r="K12" s="83" t="b">
        <v>0</v>
      </c>
      <c r="L12" s="83" t="b">
        <v>0</v>
      </c>
    </row>
    <row r="13" spans="1:12" ht="15">
      <c r="A13" s="83" t="s">
        <v>871</v>
      </c>
      <c r="B13" s="83" t="s">
        <v>872</v>
      </c>
      <c r="C13" s="83">
        <v>4</v>
      </c>
      <c r="D13" s="111">
        <v>0.009334702731778092</v>
      </c>
      <c r="E13" s="111">
        <v>1.9742813588778305</v>
      </c>
      <c r="F13" s="83" t="s">
        <v>277</v>
      </c>
      <c r="G13" s="83" t="b">
        <v>0</v>
      </c>
      <c r="H13" s="83" t="b">
        <v>0</v>
      </c>
      <c r="I13" s="83" t="b">
        <v>0</v>
      </c>
      <c r="J13" s="83" t="b">
        <v>0</v>
      </c>
      <c r="K13" s="83" t="b">
        <v>0</v>
      </c>
      <c r="L13" s="83" t="b">
        <v>0</v>
      </c>
    </row>
    <row r="14" spans="1:12" ht="15">
      <c r="A14" s="83" t="s">
        <v>872</v>
      </c>
      <c r="B14" s="83" t="s">
        <v>357</v>
      </c>
      <c r="C14" s="83">
        <v>4</v>
      </c>
      <c r="D14" s="111">
        <v>0.009334702731778092</v>
      </c>
      <c r="E14" s="111">
        <v>1.9742813588778305</v>
      </c>
      <c r="F14" s="83" t="s">
        <v>277</v>
      </c>
      <c r="G14" s="83" t="b">
        <v>0</v>
      </c>
      <c r="H14" s="83" t="b">
        <v>0</v>
      </c>
      <c r="I14" s="83" t="b">
        <v>0</v>
      </c>
      <c r="J14" s="83" t="b">
        <v>0</v>
      </c>
      <c r="K14" s="83" t="b">
        <v>0</v>
      </c>
      <c r="L14" s="83" t="b">
        <v>0</v>
      </c>
    </row>
    <row r="15" spans="1:12" ht="15">
      <c r="A15" s="83" t="s">
        <v>357</v>
      </c>
      <c r="B15" s="83" t="s">
        <v>860</v>
      </c>
      <c r="C15" s="83">
        <v>4</v>
      </c>
      <c r="D15" s="111">
        <v>0.009334702731778092</v>
      </c>
      <c r="E15" s="111">
        <v>1.7981900998221492</v>
      </c>
      <c r="F15" s="83" t="s">
        <v>277</v>
      </c>
      <c r="G15" s="83" t="b">
        <v>0</v>
      </c>
      <c r="H15" s="83" t="b">
        <v>0</v>
      </c>
      <c r="I15" s="83" t="b">
        <v>0</v>
      </c>
      <c r="J15" s="83" t="b">
        <v>0</v>
      </c>
      <c r="K15" s="83" t="b">
        <v>0</v>
      </c>
      <c r="L15" s="83" t="b">
        <v>0</v>
      </c>
    </row>
    <row r="16" spans="1:12" ht="15">
      <c r="A16" s="83" t="s">
        <v>860</v>
      </c>
      <c r="B16" s="83" t="s">
        <v>873</v>
      </c>
      <c r="C16" s="83">
        <v>4</v>
      </c>
      <c r="D16" s="111">
        <v>0.009334702731778092</v>
      </c>
      <c r="E16" s="111">
        <v>1.7981900998221492</v>
      </c>
      <c r="F16" s="83" t="s">
        <v>277</v>
      </c>
      <c r="G16" s="83" t="b">
        <v>0</v>
      </c>
      <c r="H16" s="83" t="b">
        <v>0</v>
      </c>
      <c r="I16" s="83" t="b">
        <v>0</v>
      </c>
      <c r="J16" s="83" t="b">
        <v>0</v>
      </c>
      <c r="K16" s="83" t="b">
        <v>0</v>
      </c>
      <c r="L16" s="83" t="b">
        <v>0</v>
      </c>
    </row>
    <row r="17" spans="1:12" ht="15">
      <c r="A17" s="83" t="s">
        <v>779</v>
      </c>
      <c r="B17" s="83" t="s">
        <v>780</v>
      </c>
      <c r="C17" s="83">
        <v>4</v>
      </c>
      <c r="D17" s="111">
        <v>0.009334702731778092</v>
      </c>
      <c r="E17" s="111">
        <v>1.9742813588778305</v>
      </c>
      <c r="F17" s="83" t="s">
        <v>277</v>
      </c>
      <c r="G17" s="83" t="b">
        <v>0</v>
      </c>
      <c r="H17" s="83" t="b">
        <v>0</v>
      </c>
      <c r="I17" s="83" t="b">
        <v>0</v>
      </c>
      <c r="J17" s="83" t="b">
        <v>0</v>
      </c>
      <c r="K17" s="83" t="b">
        <v>0</v>
      </c>
      <c r="L17" s="83" t="b">
        <v>0</v>
      </c>
    </row>
    <row r="18" spans="1:12" ht="15">
      <c r="A18" s="83" t="s">
        <v>780</v>
      </c>
      <c r="B18" s="83" t="s">
        <v>477</v>
      </c>
      <c r="C18" s="83">
        <v>4</v>
      </c>
      <c r="D18" s="111">
        <v>0.009334702731778092</v>
      </c>
      <c r="E18" s="111">
        <v>1.9742813588778305</v>
      </c>
      <c r="F18" s="83" t="s">
        <v>277</v>
      </c>
      <c r="G18" s="83" t="b">
        <v>0</v>
      </c>
      <c r="H18" s="83" t="b">
        <v>0</v>
      </c>
      <c r="I18" s="83" t="b">
        <v>0</v>
      </c>
      <c r="J18" s="83" t="b">
        <v>0</v>
      </c>
      <c r="K18" s="83" t="b">
        <v>0</v>
      </c>
      <c r="L18" s="83" t="b">
        <v>0</v>
      </c>
    </row>
    <row r="19" spans="1:12" ht="15">
      <c r="A19" s="83" t="s">
        <v>477</v>
      </c>
      <c r="B19" s="83" t="s">
        <v>363</v>
      </c>
      <c r="C19" s="83">
        <v>4</v>
      </c>
      <c r="D19" s="111">
        <v>0.009334702731778092</v>
      </c>
      <c r="E19" s="111">
        <v>1.731243310191536</v>
      </c>
      <c r="F19" s="83" t="s">
        <v>277</v>
      </c>
      <c r="G19" s="83" t="b">
        <v>0</v>
      </c>
      <c r="H19" s="83" t="b">
        <v>0</v>
      </c>
      <c r="I19" s="83" t="b">
        <v>0</v>
      </c>
      <c r="J19" s="83" t="b">
        <v>0</v>
      </c>
      <c r="K19" s="83" t="b">
        <v>0</v>
      </c>
      <c r="L19" s="83" t="b">
        <v>0</v>
      </c>
    </row>
    <row r="20" spans="1:12" ht="15">
      <c r="A20" s="83" t="s">
        <v>363</v>
      </c>
      <c r="B20" s="83" t="s">
        <v>361</v>
      </c>
      <c r="C20" s="83">
        <v>4</v>
      </c>
      <c r="D20" s="111">
        <v>0.009334702731778092</v>
      </c>
      <c r="E20" s="111">
        <v>1.4302133145275548</v>
      </c>
      <c r="F20" s="83" t="s">
        <v>277</v>
      </c>
      <c r="G20" s="83" t="b">
        <v>0</v>
      </c>
      <c r="H20" s="83" t="b">
        <v>0</v>
      </c>
      <c r="I20" s="83" t="b">
        <v>0</v>
      </c>
      <c r="J20" s="83" t="b">
        <v>0</v>
      </c>
      <c r="K20" s="83" t="b">
        <v>0</v>
      </c>
      <c r="L20" s="83" t="b">
        <v>0</v>
      </c>
    </row>
    <row r="21" spans="1:12" ht="15">
      <c r="A21" s="83" t="s">
        <v>361</v>
      </c>
      <c r="B21" s="83" t="s">
        <v>330</v>
      </c>
      <c r="C21" s="83">
        <v>4</v>
      </c>
      <c r="D21" s="111">
        <v>0.009334702731778092</v>
      </c>
      <c r="E21" s="111">
        <v>1.5251888277584116</v>
      </c>
      <c r="F21" s="83" t="s">
        <v>277</v>
      </c>
      <c r="G21" s="83" t="b">
        <v>0</v>
      </c>
      <c r="H21" s="83" t="b">
        <v>0</v>
      </c>
      <c r="I21" s="83" t="b">
        <v>0</v>
      </c>
      <c r="J21" s="83" t="b">
        <v>0</v>
      </c>
      <c r="K21" s="83" t="b">
        <v>0</v>
      </c>
      <c r="L21" s="83" t="b">
        <v>0</v>
      </c>
    </row>
    <row r="22" spans="1:12" ht="15">
      <c r="A22" s="83" t="s">
        <v>330</v>
      </c>
      <c r="B22" s="83" t="s">
        <v>781</v>
      </c>
      <c r="C22" s="83">
        <v>4</v>
      </c>
      <c r="D22" s="111">
        <v>0.009334702731778092</v>
      </c>
      <c r="E22" s="111">
        <v>1.877371345869774</v>
      </c>
      <c r="F22" s="83" t="s">
        <v>277</v>
      </c>
      <c r="G22" s="83" t="b">
        <v>0</v>
      </c>
      <c r="H22" s="83" t="b">
        <v>0</v>
      </c>
      <c r="I22" s="83" t="b">
        <v>0</v>
      </c>
      <c r="J22" s="83" t="b">
        <v>0</v>
      </c>
      <c r="K22" s="83" t="b">
        <v>0</v>
      </c>
      <c r="L22" s="83" t="b">
        <v>0</v>
      </c>
    </row>
    <row r="23" spans="1:12" ht="15">
      <c r="A23" s="83" t="s">
        <v>781</v>
      </c>
      <c r="B23" s="83" t="s">
        <v>410</v>
      </c>
      <c r="C23" s="83">
        <v>4</v>
      </c>
      <c r="D23" s="111">
        <v>0.009334702731778092</v>
      </c>
      <c r="E23" s="111">
        <v>1.9742813588778305</v>
      </c>
      <c r="F23" s="83" t="s">
        <v>277</v>
      </c>
      <c r="G23" s="83" t="b">
        <v>0</v>
      </c>
      <c r="H23" s="83" t="b">
        <v>0</v>
      </c>
      <c r="I23" s="83" t="b">
        <v>0</v>
      </c>
      <c r="J23" s="83" t="b">
        <v>0</v>
      </c>
      <c r="K23" s="83" t="b">
        <v>0</v>
      </c>
      <c r="L23" s="83" t="b">
        <v>0</v>
      </c>
    </row>
    <row r="24" spans="1:12" ht="15">
      <c r="A24" s="83" t="s">
        <v>862</v>
      </c>
      <c r="B24" s="83" t="s">
        <v>874</v>
      </c>
      <c r="C24" s="83">
        <v>3</v>
      </c>
      <c r="D24" s="111">
        <v>0.00790638021266183</v>
      </c>
      <c r="E24" s="111">
        <v>1.9742813588778305</v>
      </c>
      <c r="F24" s="83" t="s">
        <v>277</v>
      </c>
      <c r="G24" s="83" t="b">
        <v>0</v>
      </c>
      <c r="H24" s="83" t="b">
        <v>0</v>
      </c>
      <c r="I24" s="83" t="b">
        <v>0</v>
      </c>
      <c r="J24" s="83" t="b">
        <v>0</v>
      </c>
      <c r="K24" s="83" t="b">
        <v>0</v>
      </c>
      <c r="L24" s="83" t="b">
        <v>0</v>
      </c>
    </row>
    <row r="25" spans="1:12" ht="15">
      <c r="A25" s="83" t="s">
        <v>874</v>
      </c>
      <c r="B25" s="83" t="s">
        <v>875</v>
      </c>
      <c r="C25" s="83">
        <v>3</v>
      </c>
      <c r="D25" s="111">
        <v>0.00790638021266183</v>
      </c>
      <c r="E25" s="111">
        <v>2.0992200954861304</v>
      </c>
      <c r="F25" s="83" t="s">
        <v>277</v>
      </c>
      <c r="G25" s="83" t="b">
        <v>0</v>
      </c>
      <c r="H25" s="83" t="b">
        <v>0</v>
      </c>
      <c r="I25" s="83" t="b">
        <v>0</v>
      </c>
      <c r="J25" s="83" t="b">
        <v>0</v>
      </c>
      <c r="K25" s="83" t="b">
        <v>0</v>
      </c>
      <c r="L25" s="83" t="b">
        <v>0</v>
      </c>
    </row>
    <row r="26" spans="1:12" ht="15">
      <c r="A26" s="83" t="s">
        <v>875</v>
      </c>
      <c r="B26" s="83" t="s">
        <v>876</v>
      </c>
      <c r="C26" s="83">
        <v>3</v>
      </c>
      <c r="D26" s="111">
        <v>0.00790638021266183</v>
      </c>
      <c r="E26" s="111">
        <v>2.0992200954861304</v>
      </c>
      <c r="F26" s="83" t="s">
        <v>277</v>
      </c>
      <c r="G26" s="83" t="b">
        <v>0</v>
      </c>
      <c r="H26" s="83" t="b">
        <v>0</v>
      </c>
      <c r="I26" s="83" t="b">
        <v>0</v>
      </c>
      <c r="J26" s="83" t="b">
        <v>0</v>
      </c>
      <c r="K26" s="83" t="b">
        <v>0</v>
      </c>
      <c r="L26" s="83" t="b">
        <v>0</v>
      </c>
    </row>
    <row r="27" spans="1:12" ht="15">
      <c r="A27" s="83" t="s">
        <v>876</v>
      </c>
      <c r="B27" s="83" t="s">
        <v>877</v>
      </c>
      <c r="C27" s="83">
        <v>3</v>
      </c>
      <c r="D27" s="111">
        <v>0.00790638021266183</v>
      </c>
      <c r="E27" s="111">
        <v>2.0992200954861304</v>
      </c>
      <c r="F27" s="83" t="s">
        <v>277</v>
      </c>
      <c r="G27" s="83" t="b">
        <v>0</v>
      </c>
      <c r="H27" s="83" t="b">
        <v>0</v>
      </c>
      <c r="I27" s="83" t="b">
        <v>0</v>
      </c>
      <c r="J27" s="83" t="b">
        <v>0</v>
      </c>
      <c r="K27" s="83" t="b">
        <v>0</v>
      </c>
      <c r="L27" s="83" t="b">
        <v>0</v>
      </c>
    </row>
    <row r="28" spans="1:12" ht="15">
      <c r="A28" s="83" t="s">
        <v>877</v>
      </c>
      <c r="B28" s="83" t="s">
        <v>878</v>
      </c>
      <c r="C28" s="83">
        <v>3</v>
      </c>
      <c r="D28" s="111">
        <v>0.00790638021266183</v>
      </c>
      <c r="E28" s="111">
        <v>2.0992200954861304</v>
      </c>
      <c r="F28" s="83" t="s">
        <v>277</v>
      </c>
      <c r="G28" s="83" t="b">
        <v>0</v>
      </c>
      <c r="H28" s="83" t="b">
        <v>0</v>
      </c>
      <c r="I28" s="83" t="b">
        <v>0</v>
      </c>
      <c r="J28" s="83" t="b">
        <v>0</v>
      </c>
      <c r="K28" s="83" t="b">
        <v>0</v>
      </c>
      <c r="L28" s="83" t="b">
        <v>0</v>
      </c>
    </row>
    <row r="29" spans="1:12" ht="15">
      <c r="A29" s="83" t="s">
        <v>878</v>
      </c>
      <c r="B29" s="83" t="s">
        <v>879</v>
      </c>
      <c r="C29" s="83">
        <v>3</v>
      </c>
      <c r="D29" s="111">
        <v>0.00790638021266183</v>
      </c>
      <c r="E29" s="111">
        <v>2.0992200954861304</v>
      </c>
      <c r="F29" s="83" t="s">
        <v>277</v>
      </c>
      <c r="G29" s="83" t="b">
        <v>0</v>
      </c>
      <c r="H29" s="83" t="b">
        <v>0</v>
      </c>
      <c r="I29" s="83" t="b">
        <v>0</v>
      </c>
      <c r="J29" s="83" t="b">
        <v>0</v>
      </c>
      <c r="K29" s="83" t="b">
        <v>0</v>
      </c>
      <c r="L29" s="83" t="b">
        <v>0</v>
      </c>
    </row>
    <row r="30" spans="1:12" ht="15">
      <c r="A30" s="83" t="s">
        <v>879</v>
      </c>
      <c r="B30" s="83" t="s">
        <v>863</v>
      </c>
      <c r="C30" s="83">
        <v>3</v>
      </c>
      <c r="D30" s="111">
        <v>0.00790638021266183</v>
      </c>
      <c r="E30" s="111">
        <v>1.9742813588778305</v>
      </c>
      <c r="F30" s="83" t="s">
        <v>277</v>
      </c>
      <c r="G30" s="83" t="b">
        <v>0</v>
      </c>
      <c r="H30" s="83" t="b">
        <v>0</v>
      </c>
      <c r="I30" s="83" t="b">
        <v>0</v>
      </c>
      <c r="J30" s="83" t="b">
        <v>0</v>
      </c>
      <c r="K30" s="83" t="b">
        <v>0</v>
      </c>
      <c r="L30" s="83" t="b">
        <v>0</v>
      </c>
    </row>
    <row r="31" spans="1:12" ht="15">
      <c r="A31" s="83" t="s">
        <v>329</v>
      </c>
      <c r="B31" s="83" t="s">
        <v>782</v>
      </c>
      <c r="C31" s="83">
        <v>3</v>
      </c>
      <c r="D31" s="111">
        <v>0.00790638021266183</v>
      </c>
      <c r="E31" s="111">
        <v>1.2339186693835866</v>
      </c>
      <c r="F31" s="83" t="s">
        <v>277</v>
      </c>
      <c r="G31" s="83" t="b">
        <v>0</v>
      </c>
      <c r="H31" s="83" t="b">
        <v>0</v>
      </c>
      <c r="I31" s="83" t="b">
        <v>0</v>
      </c>
      <c r="J31" s="83" t="b">
        <v>0</v>
      </c>
      <c r="K31" s="83" t="b">
        <v>0</v>
      </c>
      <c r="L31" s="83" t="b">
        <v>0</v>
      </c>
    </row>
    <row r="32" spans="1:12" ht="15">
      <c r="A32" s="83" t="s">
        <v>873</v>
      </c>
      <c r="B32" s="83" t="s">
        <v>880</v>
      </c>
      <c r="C32" s="83">
        <v>3</v>
      </c>
      <c r="D32" s="111">
        <v>0.00790638021266183</v>
      </c>
      <c r="E32" s="111">
        <v>1.9742813588778305</v>
      </c>
      <c r="F32" s="83" t="s">
        <v>277</v>
      </c>
      <c r="G32" s="83" t="b">
        <v>0</v>
      </c>
      <c r="H32" s="83" t="b">
        <v>0</v>
      </c>
      <c r="I32" s="83" t="b">
        <v>0</v>
      </c>
      <c r="J32" s="83" t="b">
        <v>0</v>
      </c>
      <c r="K32" s="83" t="b">
        <v>0</v>
      </c>
      <c r="L32" s="83" t="b">
        <v>0</v>
      </c>
    </row>
    <row r="33" spans="1:12" ht="15">
      <c r="A33" s="83" t="s">
        <v>329</v>
      </c>
      <c r="B33" s="83" t="s">
        <v>779</v>
      </c>
      <c r="C33" s="83">
        <v>3</v>
      </c>
      <c r="D33" s="111">
        <v>0.00790638021266183</v>
      </c>
      <c r="E33" s="111">
        <v>1.2339186693835866</v>
      </c>
      <c r="F33" s="83" t="s">
        <v>277</v>
      </c>
      <c r="G33" s="83" t="b">
        <v>0</v>
      </c>
      <c r="H33" s="83" t="b">
        <v>0</v>
      </c>
      <c r="I33" s="83" t="b">
        <v>0</v>
      </c>
      <c r="J33" s="83" t="b">
        <v>0</v>
      </c>
      <c r="K33" s="83" t="b">
        <v>0</v>
      </c>
      <c r="L33" s="83" t="b">
        <v>0</v>
      </c>
    </row>
    <row r="34" spans="1:12" ht="15">
      <c r="A34" s="83" t="s">
        <v>363</v>
      </c>
      <c r="B34" s="83" t="s">
        <v>881</v>
      </c>
      <c r="C34" s="83">
        <v>3</v>
      </c>
      <c r="D34" s="111">
        <v>0.00790638021266183</v>
      </c>
      <c r="E34" s="111">
        <v>1.731243310191536</v>
      </c>
      <c r="F34" s="83" t="s">
        <v>277</v>
      </c>
      <c r="G34" s="83" t="b">
        <v>0</v>
      </c>
      <c r="H34" s="83" t="b">
        <v>0</v>
      </c>
      <c r="I34" s="83" t="b">
        <v>0</v>
      </c>
      <c r="J34" s="83" t="b">
        <v>0</v>
      </c>
      <c r="K34" s="83" t="b">
        <v>0</v>
      </c>
      <c r="L34" s="83" t="b">
        <v>0</v>
      </c>
    </row>
    <row r="35" spans="1:12" ht="15">
      <c r="A35" s="83" t="s">
        <v>881</v>
      </c>
      <c r="B35" s="83" t="s">
        <v>882</v>
      </c>
      <c r="C35" s="83">
        <v>3</v>
      </c>
      <c r="D35" s="111">
        <v>0.00790638021266183</v>
      </c>
      <c r="E35" s="111">
        <v>2.0992200954861304</v>
      </c>
      <c r="F35" s="83" t="s">
        <v>277</v>
      </c>
      <c r="G35" s="83" t="b">
        <v>0</v>
      </c>
      <c r="H35" s="83" t="b">
        <v>0</v>
      </c>
      <c r="I35" s="83" t="b">
        <v>0</v>
      </c>
      <c r="J35" s="83" t="b">
        <v>0</v>
      </c>
      <c r="K35" s="83" t="b">
        <v>0</v>
      </c>
      <c r="L35" s="83" t="b">
        <v>0</v>
      </c>
    </row>
    <row r="36" spans="1:12" ht="15">
      <c r="A36" s="83" t="s">
        <v>882</v>
      </c>
      <c r="B36" s="83" t="s">
        <v>476</v>
      </c>
      <c r="C36" s="83">
        <v>3</v>
      </c>
      <c r="D36" s="111">
        <v>0.00790638021266183</v>
      </c>
      <c r="E36" s="111">
        <v>2.0992200954861304</v>
      </c>
      <c r="F36" s="83" t="s">
        <v>277</v>
      </c>
      <c r="G36" s="83" t="b">
        <v>0</v>
      </c>
      <c r="H36" s="83" t="b">
        <v>0</v>
      </c>
      <c r="I36" s="83" t="b">
        <v>0</v>
      </c>
      <c r="J36" s="83" t="b">
        <v>0</v>
      </c>
      <c r="K36" s="83" t="b">
        <v>0</v>
      </c>
      <c r="L36" s="83" t="b">
        <v>0</v>
      </c>
    </row>
    <row r="37" spans="1:12" ht="15">
      <c r="A37" s="83" t="s">
        <v>476</v>
      </c>
      <c r="B37" s="83" t="s">
        <v>883</v>
      </c>
      <c r="C37" s="83">
        <v>3</v>
      </c>
      <c r="D37" s="111">
        <v>0.00790638021266183</v>
      </c>
      <c r="E37" s="111">
        <v>2.0992200954861304</v>
      </c>
      <c r="F37" s="83" t="s">
        <v>277</v>
      </c>
      <c r="G37" s="83" t="b">
        <v>0</v>
      </c>
      <c r="H37" s="83" t="b">
        <v>0</v>
      </c>
      <c r="I37" s="83" t="b">
        <v>0</v>
      </c>
      <c r="J37" s="83" t="b">
        <v>0</v>
      </c>
      <c r="K37" s="83" t="b">
        <v>0</v>
      </c>
      <c r="L37" s="83" t="b">
        <v>0</v>
      </c>
    </row>
    <row r="38" spans="1:12" ht="15">
      <c r="A38" s="83" t="s">
        <v>883</v>
      </c>
      <c r="B38" s="83" t="s">
        <v>884</v>
      </c>
      <c r="C38" s="83">
        <v>3</v>
      </c>
      <c r="D38" s="111">
        <v>0.00790638021266183</v>
      </c>
      <c r="E38" s="111">
        <v>2.0992200954861304</v>
      </c>
      <c r="F38" s="83" t="s">
        <v>277</v>
      </c>
      <c r="G38" s="83" t="b">
        <v>0</v>
      </c>
      <c r="H38" s="83" t="b">
        <v>0</v>
      </c>
      <c r="I38" s="83" t="b">
        <v>0</v>
      </c>
      <c r="J38" s="83" t="b">
        <v>0</v>
      </c>
      <c r="K38" s="83" t="b">
        <v>0</v>
      </c>
      <c r="L38" s="83" t="b">
        <v>0</v>
      </c>
    </row>
    <row r="39" spans="1:12" ht="15">
      <c r="A39" s="83" t="s">
        <v>884</v>
      </c>
      <c r="B39" s="83" t="s">
        <v>885</v>
      </c>
      <c r="C39" s="83">
        <v>3</v>
      </c>
      <c r="D39" s="111">
        <v>0.00790638021266183</v>
      </c>
      <c r="E39" s="111">
        <v>2.0992200954861304</v>
      </c>
      <c r="F39" s="83" t="s">
        <v>277</v>
      </c>
      <c r="G39" s="83" t="b">
        <v>0</v>
      </c>
      <c r="H39" s="83" t="b">
        <v>0</v>
      </c>
      <c r="I39" s="83" t="b">
        <v>0</v>
      </c>
      <c r="J39" s="83" t="b">
        <v>0</v>
      </c>
      <c r="K39" s="83" t="b">
        <v>0</v>
      </c>
      <c r="L39" s="83" t="b">
        <v>0</v>
      </c>
    </row>
    <row r="40" spans="1:12" ht="15">
      <c r="A40" s="83" t="s">
        <v>885</v>
      </c>
      <c r="B40" s="83" t="s">
        <v>861</v>
      </c>
      <c r="C40" s="83">
        <v>3</v>
      </c>
      <c r="D40" s="111">
        <v>0.00790638021266183</v>
      </c>
      <c r="E40" s="111">
        <v>1.877371345869774</v>
      </c>
      <c r="F40" s="83" t="s">
        <v>277</v>
      </c>
      <c r="G40" s="83" t="b">
        <v>0</v>
      </c>
      <c r="H40" s="83" t="b">
        <v>0</v>
      </c>
      <c r="I40" s="83" t="b">
        <v>0</v>
      </c>
      <c r="J40" s="83" t="b">
        <v>0</v>
      </c>
      <c r="K40" s="83" t="b">
        <v>0</v>
      </c>
      <c r="L40" s="83" t="b">
        <v>0</v>
      </c>
    </row>
    <row r="41" spans="1:12" ht="15">
      <c r="A41" s="83" t="s">
        <v>886</v>
      </c>
      <c r="B41" s="83" t="s">
        <v>356</v>
      </c>
      <c r="C41" s="83">
        <v>2</v>
      </c>
      <c r="D41" s="111">
        <v>0.006121602552671563</v>
      </c>
      <c r="E41" s="111">
        <v>1.877371345869774</v>
      </c>
      <c r="F41" s="83" t="s">
        <v>277</v>
      </c>
      <c r="G41" s="83" t="b">
        <v>0</v>
      </c>
      <c r="H41" s="83" t="b">
        <v>0</v>
      </c>
      <c r="I41" s="83" t="b">
        <v>0</v>
      </c>
      <c r="J41" s="83" t="b">
        <v>0</v>
      </c>
      <c r="K41" s="83" t="b">
        <v>0</v>
      </c>
      <c r="L41" s="83" t="b">
        <v>0</v>
      </c>
    </row>
    <row r="42" spans="1:12" ht="15">
      <c r="A42" s="83" t="s">
        <v>356</v>
      </c>
      <c r="B42" s="83" t="s">
        <v>420</v>
      </c>
      <c r="C42" s="83">
        <v>2</v>
      </c>
      <c r="D42" s="111">
        <v>0.006121602552671563</v>
      </c>
      <c r="E42" s="111">
        <v>1.4794313371977363</v>
      </c>
      <c r="F42" s="83" t="s">
        <v>277</v>
      </c>
      <c r="G42" s="83" t="b">
        <v>0</v>
      </c>
      <c r="H42" s="83" t="b">
        <v>0</v>
      </c>
      <c r="I42" s="83" t="b">
        <v>0</v>
      </c>
      <c r="J42" s="83" t="b">
        <v>0</v>
      </c>
      <c r="K42" s="83" t="b">
        <v>0</v>
      </c>
      <c r="L42" s="83" t="b">
        <v>0</v>
      </c>
    </row>
    <row r="43" spans="1:12" ht="15">
      <c r="A43" s="83" t="s">
        <v>420</v>
      </c>
      <c r="B43" s="83" t="s">
        <v>887</v>
      </c>
      <c r="C43" s="83">
        <v>2</v>
      </c>
      <c r="D43" s="111">
        <v>0.006121602552671563</v>
      </c>
      <c r="E43" s="111">
        <v>1.7981900998221492</v>
      </c>
      <c r="F43" s="83" t="s">
        <v>277</v>
      </c>
      <c r="G43" s="83" t="b">
        <v>0</v>
      </c>
      <c r="H43" s="83" t="b">
        <v>0</v>
      </c>
      <c r="I43" s="83" t="b">
        <v>0</v>
      </c>
      <c r="J43" s="83" t="b">
        <v>0</v>
      </c>
      <c r="K43" s="83" t="b">
        <v>0</v>
      </c>
      <c r="L43" s="83" t="b">
        <v>0</v>
      </c>
    </row>
    <row r="44" spans="1:12" ht="15">
      <c r="A44" s="83" t="s">
        <v>887</v>
      </c>
      <c r="B44" s="83" t="s">
        <v>778</v>
      </c>
      <c r="C44" s="83">
        <v>2</v>
      </c>
      <c r="D44" s="111">
        <v>0.006121602552671563</v>
      </c>
      <c r="E44" s="111">
        <v>1.9742813588778305</v>
      </c>
      <c r="F44" s="83" t="s">
        <v>277</v>
      </c>
      <c r="G44" s="83" t="b">
        <v>0</v>
      </c>
      <c r="H44" s="83" t="b">
        <v>0</v>
      </c>
      <c r="I44" s="83" t="b">
        <v>0</v>
      </c>
      <c r="J44" s="83" t="b">
        <v>0</v>
      </c>
      <c r="K44" s="83" t="b">
        <v>0</v>
      </c>
      <c r="L44" s="83" t="b">
        <v>0</v>
      </c>
    </row>
    <row r="45" spans="1:12" ht="15">
      <c r="A45" s="83" t="s">
        <v>778</v>
      </c>
      <c r="B45" s="83" t="s">
        <v>888</v>
      </c>
      <c r="C45" s="83">
        <v>2</v>
      </c>
      <c r="D45" s="111">
        <v>0.006121602552671563</v>
      </c>
      <c r="E45" s="111">
        <v>1.9742813588778305</v>
      </c>
      <c r="F45" s="83" t="s">
        <v>277</v>
      </c>
      <c r="G45" s="83" t="b">
        <v>0</v>
      </c>
      <c r="H45" s="83" t="b">
        <v>0</v>
      </c>
      <c r="I45" s="83" t="b">
        <v>0</v>
      </c>
      <c r="J45" s="83" t="b">
        <v>0</v>
      </c>
      <c r="K45" s="83" t="b">
        <v>0</v>
      </c>
      <c r="L45" s="83" t="b">
        <v>0</v>
      </c>
    </row>
    <row r="46" spans="1:12" ht="15">
      <c r="A46" s="83" t="s">
        <v>888</v>
      </c>
      <c r="B46" s="83" t="s">
        <v>771</v>
      </c>
      <c r="C46" s="83">
        <v>2</v>
      </c>
      <c r="D46" s="111">
        <v>0.006121602552671563</v>
      </c>
      <c r="E46" s="111">
        <v>2.2753113545418118</v>
      </c>
      <c r="F46" s="83" t="s">
        <v>277</v>
      </c>
      <c r="G46" s="83" t="b">
        <v>0</v>
      </c>
      <c r="H46" s="83" t="b">
        <v>0</v>
      </c>
      <c r="I46" s="83" t="b">
        <v>0</v>
      </c>
      <c r="J46" s="83" t="b">
        <v>0</v>
      </c>
      <c r="K46" s="83" t="b">
        <v>0</v>
      </c>
      <c r="L46" s="83" t="b">
        <v>0</v>
      </c>
    </row>
    <row r="47" spans="1:12" ht="15">
      <c r="A47" s="83" t="s">
        <v>771</v>
      </c>
      <c r="B47" s="83" t="s">
        <v>889</v>
      </c>
      <c r="C47" s="83">
        <v>2</v>
      </c>
      <c r="D47" s="111">
        <v>0.006121602552671563</v>
      </c>
      <c r="E47" s="111">
        <v>2.2753113545418118</v>
      </c>
      <c r="F47" s="83" t="s">
        <v>277</v>
      </c>
      <c r="G47" s="83" t="b">
        <v>0</v>
      </c>
      <c r="H47" s="83" t="b">
        <v>0</v>
      </c>
      <c r="I47" s="83" t="b">
        <v>0</v>
      </c>
      <c r="J47" s="83" t="b">
        <v>0</v>
      </c>
      <c r="K47" s="83" t="b">
        <v>0</v>
      </c>
      <c r="L47" s="83" t="b">
        <v>0</v>
      </c>
    </row>
    <row r="48" spans="1:12" ht="15">
      <c r="A48" s="83" t="s">
        <v>889</v>
      </c>
      <c r="B48" s="83" t="s">
        <v>890</v>
      </c>
      <c r="C48" s="83">
        <v>2</v>
      </c>
      <c r="D48" s="111">
        <v>0.006121602552671563</v>
      </c>
      <c r="E48" s="111">
        <v>2.2753113545418118</v>
      </c>
      <c r="F48" s="83" t="s">
        <v>277</v>
      </c>
      <c r="G48" s="83" t="b">
        <v>0</v>
      </c>
      <c r="H48" s="83" t="b">
        <v>0</v>
      </c>
      <c r="I48" s="83" t="b">
        <v>0</v>
      </c>
      <c r="J48" s="83" t="b">
        <v>0</v>
      </c>
      <c r="K48" s="83" t="b">
        <v>0</v>
      </c>
      <c r="L48" s="83" t="b">
        <v>0</v>
      </c>
    </row>
    <row r="49" spans="1:12" ht="15">
      <c r="A49" s="83" t="s">
        <v>890</v>
      </c>
      <c r="B49" s="83" t="s">
        <v>411</v>
      </c>
      <c r="C49" s="83">
        <v>2</v>
      </c>
      <c r="D49" s="111">
        <v>0.006121602552671563</v>
      </c>
      <c r="E49" s="111">
        <v>1.5349486650475679</v>
      </c>
      <c r="F49" s="83" t="s">
        <v>277</v>
      </c>
      <c r="G49" s="83" t="b">
        <v>0</v>
      </c>
      <c r="H49" s="83" t="b">
        <v>0</v>
      </c>
      <c r="I49" s="83" t="b">
        <v>0</v>
      </c>
      <c r="J49" s="83" t="b">
        <v>0</v>
      </c>
      <c r="K49" s="83" t="b">
        <v>0</v>
      </c>
      <c r="L49" s="83" t="b">
        <v>0</v>
      </c>
    </row>
    <row r="50" spans="1:12" ht="15">
      <c r="A50" s="83" t="s">
        <v>411</v>
      </c>
      <c r="B50" s="83" t="s">
        <v>768</v>
      </c>
      <c r="C50" s="83">
        <v>2</v>
      </c>
      <c r="D50" s="111">
        <v>0.006121602552671563</v>
      </c>
      <c r="E50" s="111">
        <v>1.3210688451024868</v>
      </c>
      <c r="F50" s="83" t="s">
        <v>277</v>
      </c>
      <c r="G50" s="83" t="b">
        <v>0</v>
      </c>
      <c r="H50" s="83" t="b">
        <v>0</v>
      </c>
      <c r="I50" s="83" t="b">
        <v>0</v>
      </c>
      <c r="J50" s="83" t="b">
        <v>0</v>
      </c>
      <c r="K50" s="83" t="b">
        <v>0</v>
      </c>
      <c r="L50" s="83" t="b">
        <v>0</v>
      </c>
    </row>
    <row r="51" spans="1:12" ht="15">
      <c r="A51" s="83" t="s">
        <v>891</v>
      </c>
      <c r="B51" s="83" t="s">
        <v>356</v>
      </c>
      <c r="C51" s="83">
        <v>2</v>
      </c>
      <c r="D51" s="111">
        <v>0.006121602552671563</v>
      </c>
      <c r="E51" s="111">
        <v>1.877371345869774</v>
      </c>
      <c r="F51" s="83" t="s">
        <v>277</v>
      </c>
      <c r="G51" s="83" t="b">
        <v>0</v>
      </c>
      <c r="H51" s="83" t="b">
        <v>0</v>
      </c>
      <c r="I51" s="83" t="b">
        <v>0</v>
      </c>
      <c r="J51" s="83" t="b">
        <v>0</v>
      </c>
      <c r="K51" s="83" t="b">
        <v>0</v>
      </c>
      <c r="L51" s="83" t="b">
        <v>0</v>
      </c>
    </row>
    <row r="52" spans="1:12" ht="15">
      <c r="A52" s="83" t="s">
        <v>356</v>
      </c>
      <c r="B52" s="83" t="s">
        <v>892</v>
      </c>
      <c r="C52" s="83">
        <v>2</v>
      </c>
      <c r="D52" s="111">
        <v>0.006121602552671563</v>
      </c>
      <c r="E52" s="111">
        <v>1.877371345869774</v>
      </c>
      <c r="F52" s="83" t="s">
        <v>277</v>
      </c>
      <c r="G52" s="83" t="b">
        <v>0</v>
      </c>
      <c r="H52" s="83" t="b">
        <v>0</v>
      </c>
      <c r="I52" s="83" t="b">
        <v>0</v>
      </c>
      <c r="J52" s="83" t="b">
        <v>0</v>
      </c>
      <c r="K52" s="83" t="b">
        <v>0</v>
      </c>
      <c r="L52" s="83" t="b">
        <v>0</v>
      </c>
    </row>
    <row r="53" spans="1:12" ht="15">
      <c r="A53" s="83" t="s">
        <v>892</v>
      </c>
      <c r="B53" s="83" t="s">
        <v>893</v>
      </c>
      <c r="C53" s="83">
        <v>2</v>
      </c>
      <c r="D53" s="111">
        <v>0.006121602552671563</v>
      </c>
      <c r="E53" s="111">
        <v>2.2753113545418118</v>
      </c>
      <c r="F53" s="83" t="s">
        <v>277</v>
      </c>
      <c r="G53" s="83" t="b">
        <v>0</v>
      </c>
      <c r="H53" s="83" t="b">
        <v>0</v>
      </c>
      <c r="I53" s="83" t="b">
        <v>0</v>
      </c>
      <c r="J53" s="83" t="b">
        <v>0</v>
      </c>
      <c r="K53" s="83" t="b">
        <v>0</v>
      </c>
      <c r="L53" s="83" t="b">
        <v>0</v>
      </c>
    </row>
    <row r="54" spans="1:12" ht="15">
      <c r="A54" s="83" t="s">
        <v>893</v>
      </c>
      <c r="B54" s="83" t="s">
        <v>894</v>
      </c>
      <c r="C54" s="83">
        <v>2</v>
      </c>
      <c r="D54" s="111">
        <v>0.006121602552671563</v>
      </c>
      <c r="E54" s="111">
        <v>2.2753113545418118</v>
      </c>
      <c r="F54" s="83" t="s">
        <v>277</v>
      </c>
      <c r="G54" s="83" t="b">
        <v>0</v>
      </c>
      <c r="H54" s="83" t="b">
        <v>0</v>
      </c>
      <c r="I54" s="83" t="b">
        <v>0</v>
      </c>
      <c r="J54" s="83" t="b">
        <v>0</v>
      </c>
      <c r="K54" s="83" t="b">
        <v>0</v>
      </c>
      <c r="L54" s="83" t="b">
        <v>0</v>
      </c>
    </row>
    <row r="55" spans="1:12" ht="15">
      <c r="A55" s="83" t="s">
        <v>894</v>
      </c>
      <c r="B55" s="83" t="s">
        <v>895</v>
      </c>
      <c r="C55" s="83">
        <v>2</v>
      </c>
      <c r="D55" s="111">
        <v>0.006121602552671563</v>
      </c>
      <c r="E55" s="111">
        <v>2.2753113545418118</v>
      </c>
      <c r="F55" s="83" t="s">
        <v>277</v>
      </c>
      <c r="G55" s="83" t="b">
        <v>0</v>
      </c>
      <c r="H55" s="83" t="b">
        <v>0</v>
      </c>
      <c r="I55" s="83" t="b">
        <v>0</v>
      </c>
      <c r="J55" s="83" t="b">
        <v>0</v>
      </c>
      <c r="K55" s="83" t="b">
        <v>0</v>
      </c>
      <c r="L55" s="83" t="b">
        <v>0</v>
      </c>
    </row>
    <row r="56" spans="1:12" ht="15">
      <c r="A56" s="83" t="s">
        <v>895</v>
      </c>
      <c r="B56" s="83" t="s">
        <v>896</v>
      </c>
      <c r="C56" s="83">
        <v>2</v>
      </c>
      <c r="D56" s="111">
        <v>0.006121602552671563</v>
      </c>
      <c r="E56" s="111">
        <v>2.2753113545418118</v>
      </c>
      <c r="F56" s="83" t="s">
        <v>277</v>
      </c>
      <c r="G56" s="83" t="b">
        <v>0</v>
      </c>
      <c r="H56" s="83" t="b">
        <v>0</v>
      </c>
      <c r="I56" s="83" t="b">
        <v>0</v>
      </c>
      <c r="J56" s="83" t="b">
        <v>0</v>
      </c>
      <c r="K56" s="83" t="b">
        <v>0</v>
      </c>
      <c r="L56" s="83" t="b">
        <v>0</v>
      </c>
    </row>
    <row r="57" spans="1:12" ht="15">
      <c r="A57" s="83" t="s">
        <v>896</v>
      </c>
      <c r="B57" s="83" t="s">
        <v>897</v>
      </c>
      <c r="C57" s="83">
        <v>2</v>
      </c>
      <c r="D57" s="111">
        <v>0.006121602552671563</v>
      </c>
      <c r="E57" s="111">
        <v>2.2753113545418118</v>
      </c>
      <c r="F57" s="83" t="s">
        <v>277</v>
      </c>
      <c r="G57" s="83" t="b">
        <v>0</v>
      </c>
      <c r="H57" s="83" t="b">
        <v>0</v>
      </c>
      <c r="I57" s="83" t="b">
        <v>0</v>
      </c>
      <c r="J57" s="83" t="b">
        <v>0</v>
      </c>
      <c r="K57" s="83" t="b">
        <v>0</v>
      </c>
      <c r="L57" s="83" t="b">
        <v>0</v>
      </c>
    </row>
    <row r="58" spans="1:12" ht="15">
      <c r="A58" s="83" t="s">
        <v>897</v>
      </c>
      <c r="B58" s="83" t="s">
        <v>898</v>
      </c>
      <c r="C58" s="83">
        <v>2</v>
      </c>
      <c r="D58" s="111">
        <v>0.006121602552671563</v>
      </c>
      <c r="E58" s="111">
        <v>2.2753113545418118</v>
      </c>
      <c r="F58" s="83" t="s">
        <v>277</v>
      </c>
      <c r="G58" s="83" t="b">
        <v>0</v>
      </c>
      <c r="H58" s="83" t="b">
        <v>0</v>
      </c>
      <c r="I58" s="83" t="b">
        <v>0</v>
      </c>
      <c r="J58" s="83" t="b">
        <v>0</v>
      </c>
      <c r="K58" s="83" t="b">
        <v>0</v>
      </c>
      <c r="L58" s="83" t="b">
        <v>0</v>
      </c>
    </row>
    <row r="59" spans="1:12" ht="15">
      <c r="A59" s="83" t="s">
        <v>898</v>
      </c>
      <c r="B59" s="83" t="s">
        <v>899</v>
      </c>
      <c r="C59" s="83">
        <v>2</v>
      </c>
      <c r="D59" s="111">
        <v>0.006121602552671563</v>
      </c>
      <c r="E59" s="111">
        <v>2.2753113545418118</v>
      </c>
      <c r="F59" s="83" t="s">
        <v>277</v>
      </c>
      <c r="G59" s="83" t="b">
        <v>0</v>
      </c>
      <c r="H59" s="83" t="b">
        <v>0</v>
      </c>
      <c r="I59" s="83" t="b">
        <v>0</v>
      </c>
      <c r="J59" s="83" t="b">
        <v>0</v>
      </c>
      <c r="K59" s="83" t="b">
        <v>0</v>
      </c>
      <c r="L59" s="83" t="b">
        <v>0</v>
      </c>
    </row>
    <row r="60" spans="1:12" ht="15">
      <c r="A60" s="83" t="s">
        <v>899</v>
      </c>
      <c r="B60" s="83" t="s">
        <v>900</v>
      </c>
      <c r="C60" s="83">
        <v>2</v>
      </c>
      <c r="D60" s="111">
        <v>0.006121602552671563</v>
      </c>
      <c r="E60" s="111">
        <v>2.2753113545418118</v>
      </c>
      <c r="F60" s="83" t="s">
        <v>277</v>
      </c>
      <c r="G60" s="83" t="b">
        <v>0</v>
      </c>
      <c r="H60" s="83" t="b">
        <v>0</v>
      </c>
      <c r="I60" s="83" t="b">
        <v>0</v>
      </c>
      <c r="J60" s="83" t="b">
        <v>0</v>
      </c>
      <c r="K60" s="83" t="b">
        <v>0</v>
      </c>
      <c r="L60" s="83" t="b">
        <v>0</v>
      </c>
    </row>
    <row r="61" spans="1:12" ht="15">
      <c r="A61" s="83" t="s">
        <v>900</v>
      </c>
      <c r="B61" s="83" t="s">
        <v>417</v>
      </c>
      <c r="C61" s="83">
        <v>2</v>
      </c>
      <c r="D61" s="111">
        <v>0.006121602552671563</v>
      </c>
      <c r="E61" s="111">
        <v>2.2753113545418118</v>
      </c>
      <c r="F61" s="83" t="s">
        <v>277</v>
      </c>
      <c r="G61" s="83" t="b">
        <v>0</v>
      </c>
      <c r="H61" s="83" t="b">
        <v>0</v>
      </c>
      <c r="I61" s="83" t="b">
        <v>0</v>
      </c>
      <c r="J61" s="83" t="b">
        <v>0</v>
      </c>
      <c r="K61" s="83" t="b">
        <v>0</v>
      </c>
      <c r="L61" s="83" t="b">
        <v>0</v>
      </c>
    </row>
    <row r="62" spans="1:12" ht="15">
      <c r="A62" s="83" t="s">
        <v>777</v>
      </c>
      <c r="B62" s="83" t="s">
        <v>420</v>
      </c>
      <c r="C62" s="83">
        <v>2</v>
      </c>
      <c r="D62" s="111">
        <v>0.006121602552671563</v>
      </c>
      <c r="E62" s="111">
        <v>1.2753113545418118</v>
      </c>
      <c r="F62" s="83" t="s">
        <v>277</v>
      </c>
      <c r="G62" s="83" t="b">
        <v>0</v>
      </c>
      <c r="H62" s="83" t="b">
        <v>0</v>
      </c>
      <c r="I62" s="83" t="b">
        <v>0</v>
      </c>
      <c r="J62" s="83" t="b">
        <v>0</v>
      </c>
      <c r="K62" s="83" t="b">
        <v>0</v>
      </c>
      <c r="L62" s="83" t="b">
        <v>0</v>
      </c>
    </row>
    <row r="63" spans="1:12" ht="15">
      <c r="A63" s="83" t="s">
        <v>420</v>
      </c>
      <c r="B63" s="83" t="s">
        <v>901</v>
      </c>
      <c r="C63" s="83">
        <v>2</v>
      </c>
      <c r="D63" s="111">
        <v>0.006121602552671563</v>
      </c>
      <c r="E63" s="111">
        <v>1.7981900998221492</v>
      </c>
      <c r="F63" s="83" t="s">
        <v>277</v>
      </c>
      <c r="G63" s="83" t="b">
        <v>0</v>
      </c>
      <c r="H63" s="83" t="b">
        <v>0</v>
      </c>
      <c r="I63" s="83" t="b">
        <v>0</v>
      </c>
      <c r="J63" s="83" t="b">
        <v>0</v>
      </c>
      <c r="K63" s="83" t="b">
        <v>0</v>
      </c>
      <c r="L63" s="83" t="b">
        <v>0</v>
      </c>
    </row>
    <row r="64" spans="1:12" ht="15">
      <c r="A64" s="83" t="s">
        <v>901</v>
      </c>
      <c r="B64" s="83" t="s">
        <v>364</v>
      </c>
      <c r="C64" s="83">
        <v>2</v>
      </c>
      <c r="D64" s="111">
        <v>0.006121602552671563</v>
      </c>
      <c r="E64" s="111">
        <v>2.2753113545418118</v>
      </c>
      <c r="F64" s="83" t="s">
        <v>277</v>
      </c>
      <c r="G64" s="83" t="b">
        <v>0</v>
      </c>
      <c r="H64" s="83" t="b">
        <v>0</v>
      </c>
      <c r="I64" s="83" t="b">
        <v>0</v>
      </c>
      <c r="J64" s="83" t="b">
        <v>0</v>
      </c>
      <c r="K64" s="83" t="b">
        <v>0</v>
      </c>
      <c r="L64" s="83" t="b">
        <v>0</v>
      </c>
    </row>
    <row r="65" spans="1:12" ht="15">
      <c r="A65" s="83" t="s">
        <v>364</v>
      </c>
      <c r="B65" s="83" t="s">
        <v>376</v>
      </c>
      <c r="C65" s="83">
        <v>2</v>
      </c>
      <c r="D65" s="111">
        <v>0.006121602552671563</v>
      </c>
      <c r="E65" s="111">
        <v>1.6732513632138493</v>
      </c>
      <c r="F65" s="83" t="s">
        <v>277</v>
      </c>
      <c r="G65" s="83" t="b">
        <v>0</v>
      </c>
      <c r="H65" s="83" t="b">
        <v>0</v>
      </c>
      <c r="I65" s="83" t="b">
        <v>0</v>
      </c>
      <c r="J65" s="83" t="b">
        <v>0</v>
      </c>
      <c r="K65" s="83" t="b">
        <v>0</v>
      </c>
      <c r="L65" s="83" t="b">
        <v>0</v>
      </c>
    </row>
    <row r="66" spans="1:12" ht="15">
      <c r="A66" s="83" t="s">
        <v>376</v>
      </c>
      <c r="B66" s="83" t="s">
        <v>902</v>
      </c>
      <c r="C66" s="83">
        <v>2</v>
      </c>
      <c r="D66" s="111">
        <v>0.006121602552671563</v>
      </c>
      <c r="E66" s="111">
        <v>1.6732513632138493</v>
      </c>
      <c r="F66" s="83" t="s">
        <v>277</v>
      </c>
      <c r="G66" s="83" t="b">
        <v>0</v>
      </c>
      <c r="H66" s="83" t="b">
        <v>0</v>
      </c>
      <c r="I66" s="83" t="b">
        <v>0</v>
      </c>
      <c r="J66" s="83" t="b">
        <v>0</v>
      </c>
      <c r="K66" s="83" t="b">
        <v>0</v>
      </c>
      <c r="L66" s="83" t="b">
        <v>0</v>
      </c>
    </row>
    <row r="67" spans="1:12" ht="15">
      <c r="A67" s="83" t="s">
        <v>902</v>
      </c>
      <c r="B67" s="83" t="s">
        <v>903</v>
      </c>
      <c r="C67" s="83">
        <v>2</v>
      </c>
      <c r="D67" s="111">
        <v>0.006121602552671563</v>
      </c>
      <c r="E67" s="111">
        <v>2.2753113545418118</v>
      </c>
      <c r="F67" s="83" t="s">
        <v>277</v>
      </c>
      <c r="G67" s="83" t="b">
        <v>0</v>
      </c>
      <c r="H67" s="83" t="b">
        <v>0</v>
      </c>
      <c r="I67" s="83" t="b">
        <v>0</v>
      </c>
      <c r="J67" s="83" t="b">
        <v>0</v>
      </c>
      <c r="K67" s="83" t="b">
        <v>0</v>
      </c>
      <c r="L67" s="83" t="b">
        <v>0</v>
      </c>
    </row>
    <row r="68" spans="1:12" ht="15">
      <c r="A68" s="83" t="s">
        <v>903</v>
      </c>
      <c r="B68" s="83" t="s">
        <v>904</v>
      </c>
      <c r="C68" s="83">
        <v>2</v>
      </c>
      <c r="D68" s="111">
        <v>0.006121602552671563</v>
      </c>
      <c r="E68" s="111">
        <v>2.2753113545418118</v>
      </c>
      <c r="F68" s="83" t="s">
        <v>277</v>
      </c>
      <c r="G68" s="83" t="b">
        <v>0</v>
      </c>
      <c r="H68" s="83" t="b">
        <v>0</v>
      </c>
      <c r="I68" s="83" t="b">
        <v>0</v>
      </c>
      <c r="J68" s="83" t="b">
        <v>0</v>
      </c>
      <c r="K68" s="83" t="b">
        <v>0</v>
      </c>
      <c r="L68" s="83" t="b">
        <v>0</v>
      </c>
    </row>
    <row r="69" spans="1:12" ht="15">
      <c r="A69" s="83" t="s">
        <v>904</v>
      </c>
      <c r="B69" s="83" t="s">
        <v>905</v>
      </c>
      <c r="C69" s="83">
        <v>2</v>
      </c>
      <c r="D69" s="111">
        <v>0.006121602552671563</v>
      </c>
      <c r="E69" s="111">
        <v>2.2753113545418118</v>
      </c>
      <c r="F69" s="83" t="s">
        <v>277</v>
      </c>
      <c r="G69" s="83" t="b">
        <v>0</v>
      </c>
      <c r="H69" s="83" t="b">
        <v>0</v>
      </c>
      <c r="I69" s="83" t="b">
        <v>0</v>
      </c>
      <c r="J69" s="83" t="b">
        <v>0</v>
      </c>
      <c r="K69" s="83" t="b">
        <v>0</v>
      </c>
      <c r="L69" s="83" t="b">
        <v>0</v>
      </c>
    </row>
    <row r="70" spans="1:12" ht="15">
      <c r="A70" s="83" t="s">
        <v>905</v>
      </c>
      <c r="B70" s="83" t="s">
        <v>906</v>
      </c>
      <c r="C70" s="83">
        <v>2</v>
      </c>
      <c r="D70" s="111">
        <v>0.006121602552671563</v>
      </c>
      <c r="E70" s="111">
        <v>2.2753113545418118</v>
      </c>
      <c r="F70" s="83" t="s">
        <v>277</v>
      </c>
      <c r="G70" s="83" t="b">
        <v>0</v>
      </c>
      <c r="H70" s="83" t="b">
        <v>0</v>
      </c>
      <c r="I70" s="83" t="b">
        <v>0</v>
      </c>
      <c r="J70" s="83" t="b">
        <v>0</v>
      </c>
      <c r="K70" s="83" t="b">
        <v>0</v>
      </c>
      <c r="L70" s="83" t="b">
        <v>0</v>
      </c>
    </row>
    <row r="71" spans="1:12" ht="15">
      <c r="A71" s="83" t="s">
        <v>906</v>
      </c>
      <c r="B71" s="83" t="s">
        <v>778</v>
      </c>
      <c r="C71" s="83">
        <v>2</v>
      </c>
      <c r="D71" s="111">
        <v>0.006121602552671563</v>
      </c>
      <c r="E71" s="111">
        <v>1.9742813588778305</v>
      </c>
      <c r="F71" s="83" t="s">
        <v>277</v>
      </c>
      <c r="G71" s="83" t="b">
        <v>0</v>
      </c>
      <c r="H71" s="83" t="b">
        <v>0</v>
      </c>
      <c r="I71" s="83" t="b">
        <v>0</v>
      </c>
      <c r="J71" s="83" t="b">
        <v>0</v>
      </c>
      <c r="K71" s="83" t="b">
        <v>0</v>
      </c>
      <c r="L71" s="83" t="b">
        <v>0</v>
      </c>
    </row>
    <row r="72" spans="1:12" ht="15">
      <c r="A72" s="83" t="s">
        <v>778</v>
      </c>
      <c r="B72" s="83" t="s">
        <v>907</v>
      </c>
      <c r="C72" s="83">
        <v>2</v>
      </c>
      <c r="D72" s="111">
        <v>0.006121602552671563</v>
      </c>
      <c r="E72" s="111">
        <v>1.9742813588778305</v>
      </c>
      <c r="F72" s="83" t="s">
        <v>277</v>
      </c>
      <c r="G72" s="83" t="b">
        <v>0</v>
      </c>
      <c r="H72" s="83" t="b">
        <v>0</v>
      </c>
      <c r="I72" s="83" t="b">
        <v>0</v>
      </c>
      <c r="J72" s="83" t="b">
        <v>0</v>
      </c>
      <c r="K72" s="83" t="b">
        <v>0</v>
      </c>
      <c r="L72" s="83" t="b">
        <v>0</v>
      </c>
    </row>
    <row r="73" spans="1:12" ht="15">
      <c r="A73" s="83" t="s">
        <v>908</v>
      </c>
      <c r="B73" s="83" t="s">
        <v>864</v>
      </c>
      <c r="C73" s="83">
        <v>2</v>
      </c>
      <c r="D73" s="111">
        <v>0.006121602552671563</v>
      </c>
      <c r="E73" s="111">
        <v>1.9742813588778305</v>
      </c>
      <c r="F73" s="83" t="s">
        <v>277</v>
      </c>
      <c r="G73" s="83" t="b">
        <v>0</v>
      </c>
      <c r="H73" s="83" t="b">
        <v>0</v>
      </c>
      <c r="I73" s="83" t="b">
        <v>0</v>
      </c>
      <c r="J73" s="83" t="b">
        <v>0</v>
      </c>
      <c r="K73" s="83" t="b">
        <v>0</v>
      </c>
      <c r="L73" s="83" t="b">
        <v>0</v>
      </c>
    </row>
    <row r="74" spans="1:12" ht="15">
      <c r="A74" s="83" t="s">
        <v>864</v>
      </c>
      <c r="B74" s="83" t="s">
        <v>419</v>
      </c>
      <c r="C74" s="83">
        <v>2</v>
      </c>
      <c r="D74" s="111">
        <v>0.006121602552671563</v>
      </c>
      <c r="E74" s="111">
        <v>1.9742813588778305</v>
      </c>
      <c r="F74" s="83" t="s">
        <v>277</v>
      </c>
      <c r="G74" s="83" t="b">
        <v>0</v>
      </c>
      <c r="H74" s="83" t="b">
        <v>0</v>
      </c>
      <c r="I74" s="83" t="b">
        <v>0</v>
      </c>
      <c r="J74" s="83" t="b">
        <v>0</v>
      </c>
      <c r="K74" s="83" t="b">
        <v>0</v>
      </c>
      <c r="L74" s="83" t="b">
        <v>0</v>
      </c>
    </row>
    <row r="75" spans="1:12" ht="15">
      <c r="A75" s="83" t="s">
        <v>419</v>
      </c>
      <c r="B75" s="83" t="s">
        <v>865</v>
      </c>
      <c r="C75" s="83">
        <v>2</v>
      </c>
      <c r="D75" s="111">
        <v>0.006121602552671563</v>
      </c>
      <c r="E75" s="111">
        <v>1.9742813588778305</v>
      </c>
      <c r="F75" s="83" t="s">
        <v>277</v>
      </c>
      <c r="G75" s="83" t="b">
        <v>0</v>
      </c>
      <c r="H75" s="83" t="b">
        <v>0</v>
      </c>
      <c r="I75" s="83" t="b">
        <v>0</v>
      </c>
      <c r="J75" s="83" t="b">
        <v>0</v>
      </c>
      <c r="K75" s="83" t="b">
        <v>0</v>
      </c>
      <c r="L75" s="83" t="b">
        <v>0</v>
      </c>
    </row>
    <row r="76" spans="1:12" ht="15">
      <c r="A76" s="83" t="s">
        <v>865</v>
      </c>
      <c r="B76" s="83" t="s">
        <v>909</v>
      </c>
      <c r="C76" s="83">
        <v>2</v>
      </c>
      <c r="D76" s="111">
        <v>0.006121602552671563</v>
      </c>
      <c r="E76" s="111">
        <v>1.9742813588778305</v>
      </c>
      <c r="F76" s="83" t="s">
        <v>277</v>
      </c>
      <c r="G76" s="83" t="b">
        <v>0</v>
      </c>
      <c r="H76" s="83" t="b">
        <v>0</v>
      </c>
      <c r="I76" s="83" t="b">
        <v>0</v>
      </c>
      <c r="J76" s="83" t="b">
        <v>0</v>
      </c>
      <c r="K76" s="83" t="b">
        <v>0</v>
      </c>
      <c r="L76" s="83" t="b">
        <v>0</v>
      </c>
    </row>
    <row r="77" spans="1:12" ht="15">
      <c r="A77" s="83" t="s">
        <v>909</v>
      </c>
      <c r="B77" s="83" t="s">
        <v>910</v>
      </c>
      <c r="C77" s="83">
        <v>2</v>
      </c>
      <c r="D77" s="111">
        <v>0.006121602552671563</v>
      </c>
      <c r="E77" s="111">
        <v>2.2753113545418118</v>
      </c>
      <c r="F77" s="83" t="s">
        <v>277</v>
      </c>
      <c r="G77" s="83" t="b">
        <v>0</v>
      </c>
      <c r="H77" s="83" t="b">
        <v>0</v>
      </c>
      <c r="I77" s="83" t="b">
        <v>0</v>
      </c>
      <c r="J77" s="83" t="b">
        <v>0</v>
      </c>
      <c r="K77" s="83" t="b">
        <v>0</v>
      </c>
      <c r="L77" s="83" t="b">
        <v>0</v>
      </c>
    </row>
    <row r="78" spans="1:12" ht="15">
      <c r="A78" s="83" t="s">
        <v>910</v>
      </c>
      <c r="B78" s="83" t="s">
        <v>911</v>
      </c>
      <c r="C78" s="83">
        <v>2</v>
      </c>
      <c r="D78" s="111">
        <v>0.006121602552671563</v>
      </c>
      <c r="E78" s="111">
        <v>2.2753113545418118</v>
      </c>
      <c r="F78" s="83" t="s">
        <v>277</v>
      </c>
      <c r="G78" s="83" t="b">
        <v>0</v>
      </c>
      <c r="H78" s="83" t="b">
        <v>0</v>
      </c>
      <c r="I78" s="83" t="b">
        <v>0</v>
      </c>
      <c r="J78" s="83" t="b">
        <v>0</v>
      </c>
      <c r="K78" s="83" t="b">
        <v>0</v>
      </c>
      <c r="L78" s="83" t="b">
        <v>0</v>
      </c>
    </row>
    <row r="79" spans="1:12" ht="15">
      <c r="A79" s="83" t="s">
        <v>911</v>
      </c>
      <c r="B79" s="83" t="s">
        <v>912</v>
      </c>
      <c r="C79" s="83">
        <v>2</v>
      </c>
      <c r="D79" s="111">
        <v>0.006121602552671563</v>
      </c>
      <c r="E79" s="111">
        <v>2.2753113545418118</v>
      </c>
      <c r="F79" s="83" t="s">
        <v>277</v>
      </c>
      <c r="G79" s="83" t="b">
        <v>0</v>
      </c>
      <c r="H79" s="83" t="b">
        <v>0</v>
      </c>
      <c r="I79" s="83" t="b">
        <v>0</v>
      </c>
      <c r="J79" s="83" t="b">
        <v>0</v>
      </c>
      <c r="K79" s="83" t="b">
        <v>0</v>
      </c>
      <c r="L79" s="83" t="b">
        <v>0</v>
      </c>
    </row>
    <row r="80" spans="1:12" ht="15">
      <c r="A80" s="83" t="s">
        <v>912</v>
      </c>
      <c r="B80" s="83" t="s">
        <v>913</v>
      </c>
      <c r="C80" s="83">
        <v>2</v>
      </c>
      <c r="D80" s="111">
        <v>0.006121602552671563</v>
      </c>
      <c r="E80" s="111">
        <v>2.2753113545418118</v>
      </c>
      <c r="F80" s="83" t="s">
        <v>277</v>
      </c>
      <c r="G80" s="83" t="b">
        <v>0</v>
      </c>
      <c r="H80" s="83" t="b">
        <v>0</v>
      </c>
      <c r="I80" s="83" t="b">
        <v>0</v>
      </c>
      <c r="J80" s="83" t="b">
        <v>0</v>
      </c>
      <c r="K80" s="83" t="b">
        <v>0</v>
      </c>
      <c r="L80" s="83" t="b">
        <v>0</v>
      </c>
    </row>
    <row r="81" spans="1:12" ht="15">
      <c r="A81" s="83" t="s">
        <v>913</v>
      </c>
      <c r="B81" s="83" t="s">
        <v>418</v>
      </c>
      <c r="C81" s="83">
        <v>2</v>
      </c>
      <c r="D81" s="111">
        <v>0.006121602552671563</v>
      </c>
      <c r="E81" s="111">
        <v>2.2753113545418118</v>
      </c>
      <c r="F81" s="83" t="s">
        <v>277</v>
      </c>
      <c r="G81" s="83" t="b">
        <v>0</v>
      </c>
      <c r="H81" s="83" t="b">
        <v>0</v>
      </c>
      <c r="I81" s="83" t="b">
        <v>0</v>
      </c>
      <c r="J81" s="83" t="b">
        <v>0</v>
      </c>
      <c r="K81" s="83" t="b">
        <v>0</v>
      </c>
      <c r="L81" s="83" t="b">
        <v>0</v>
      </c>
    </row>
    <row r="82" spans="1:12" ht="15">
      <c r="A82" s="83" t="s">
        <v>914</v>
      </c>
      <c r="B82" s="83" t="s">
        <v>308</v>
      </c>
      <c r="C82" s="83">
        <v>2</v>
      </c>
      <c r="D82" s="111">
        <v>0.006121602552671563</v>
      </c>
      <c r="E82" s="111">
        <v>1.7981900998221492</v>
      </c>
      <c r="F82" s="83" t="s">
        <v>277</v>
      </c>
      <c r="G82" s="83" t="b">
        <v>0</v>
      </c>
      <c r="H82" s="83" t="b">
        <v>0</v>
      </c>
      <c r="I82" s="83" t="b">
        <v>0</v>
      </c>
      <c r="J82" s="83" t="b">
        <v>0</v>
      </c>
      <c r="K82" s="83" t="b">
        <v>0</v>
      </c>
      <c r="L82" s="83" t="b">
        <v>0</v>
      </c>
    </row>
    <row r="83" spans="1:12" ht="15">
      <c r="A83" s="83" t="s">
        <v>376</v>
      </c>
      <c r="B83" s="83" t="s">
        <v>915</v>
      </c>
      <c r="C83" s="83">
        <v>2</v>
      </c>
      <c r="D83" s="111">
        <v>0.006121602552671563</v>
      </c>
      <c r="E83" s="111">
        <v>1.6732513632138493</v>
      </c>
      <c r="F83" s="83" t="s">
        <v>277</v>
      </c>
      <c r="G83" s="83" t="b">
        <v>0</v>
      </c>
      <c r="H83" s="83" t="b">
        <v>0</v>
      </c>
      <c r="I83" s="83" t="b">
        <v>0</v>
      </c>
      <c r="J83" s="83" t="b">
        <v>0</v>
      </c>
      <c r="K83" s="83" t="b">
        <v>0</v>
      </c>
      <c r="L83" s="83" t="b">
        <v>0</v>
      </c>
    </row>
    <row r="84" spans="1:12" ht="15">
      <c r="A84" s="83" t="s">
        <v>915</v>
      </c>
      <c r="B84" s="83" t="s">
        <v>860</v>
      </c>
      <c r="C84" s="83">
        <v>2</v>
      </c>
      <c r="D84" s="111">
        <v>0.006121602552671563</v>
      </c>
      <c r="E84" s="111">
        <v>1.7981900998221492</v>
      </c>
      <c r="F84" s="83" t="s">
        <v>277</v>
      </c>
      <c r="G84" s="83" t="b">
        <v>0</v>
      </c>
      <c r="H84" s="83" t="b">
        <v>0</v>
      </c>
      <c r="I84" s="83" t="b">
        <v>0</v>
      </c>
      <c r="J84" s="83" t="b">
        <v>0</v>
      </c>
      <c r="K84" s="83" t="b">
        <v>0</v>
      </c>
      <c r="L84" s="83" t="b">
        <v>0</v>
      </c>
    </row>
    <row r="85" spans="1:12" ht="15">
      <c r="A85" s="83" t="s">
        <v>860</v>
      </c>
      <c r="B85" s="83" t="s">
        <v>861</v>
      </c>
      <c r="C85" s="83">
        <v>2</v>
      </c>
      <c r="D85" s="111">
        <v>0.006121602552671563</v>
      </c>
      <c r="E85" s="111">
        <v>1.4002500911501115</v>
      </c>
      <c r="F85" s="83" t="s">
        <v>277</v>
      </c>
      <c r="G85" s="83" t="b">
        <v>0</v>
      </c>
      <c r="H85" s="83" t="b">
        <v>0</v>
      </c>
      <c r="I85" s="83" t="b">
        <v>0</v>
      </c>
      <c r="J85" s="83" t="b">
        <v>0</v>
      </c>
      <c r="K85" s="83" t="b">
        <v>0</v>
      </c>
      <c r="L85" s="83" t="b">
        <v>0</v>
      </c>
    </row>
    <row r="86" spans="1:12" ht="15">
      <c r="A86" s="83" t="s">
        <v>861</v>
      </c>
      <c r="B86" s="83" t="s">
        <v>768</v>
      </c>
      <c r="C86" s="83">
        <v>2</v>
      </c>
      <c r="D86" s="111">
        <v>0.006121602552671563</v>
      </c>
      <c r="E86" s="111">
        <v>1.7981900998221492</v>
      </c>
      <c r="F86" s="83" t="s">
        <v>277</v>
      </c>
      <c r="G86" s="83" t="b">
        <v>0</v>
      </c>
      <c r="H86" s="83" t="b">
        <v>0</v>
      </c>
      <c r="I86" s="83" t="b">
        <v>0</v>
      </c>
      <c r="J86" s="83" t="b">
        <v>0</v>
      </c>
      <c r="K86" s="83" t="b">
        <v>0</v>
      </c>
      <c r="L86" s="83" t="b">
        <v>0</v>
      </c>
    </row>
    <row r="87" spans="1:12" ht="15">
      <c r="A87" s="83" t="s">
        <v>768</v>
      </c>
      <c r="B87" s="83" t="s">
        <v>770</v>
      </c>
      <c r="C87" s="83">
        <v>2</v>
      </c>
      <c r="D87" s="111">
        <v>0.006121602552671563</v>
      </c>
      <c r="E87" s="111">
        <v>1.3210688451024868</v>
      </c>
      <c r="F87" s="83" t="s">
        <v>277</v>
      </c>
      <c r="G87" s="83" t="b">
        <v>0</v>
      </c>
      <c r="H87" s="83" t="b">
        <v>0</v>
      </c>
      <c r="I87" s="83" t="b">
        <v>0</v>
      </c>
      <c r="J87" s="83" t="b">
        <v>0</v>
      </c>
      <c r="K87" s="83" t="b">
        <v>0</v>
      </c>
      <c r="L87" s="83" t="b">
        <v>0</v>
      </c>
    </row>
    <row r="88" spans="1:12" ht="15">
      <c r="A88" s="83" t="s">
        <v>770</v>
      </c>
      <c r="B88" s="83" t="s">
        <v>769</v>
      </c>
      <c r="C88" s="83">
        <v>2</v>
      </c>
      <c r="D88" s="111">
        <v>0.006121602552671563</v>
      </c>
      <c r="E88" s="111">
        <v>1.7981900998221492</v>
      </c>
      <c r="F88" s="83" t="s">
        <v>277</v>
      </c>
      <c r="G88" s="83" t="b">
        <v>0</v>
      </c>
      <c r="H88" s="83" t="b">
        <v>0</v>
      </c>
      <c r="I88" s="83" t="b">
        <v>0</v>
      </c>
      <c r="J88" s="83" t="b">
        <v>0</v>
      </c>
      <c r="K88" s="83" t="b">
        <v>0</v>
      </c>
      <c r="L88" s="83" t="b">
        <v>0</v>
      </c>
    </row>
    <row r="89" spans="1:12" ht="15">
      <c r="A89" s="83" t="s">
        <v>916</v>
      </c>
      <c r="B89" s="83" t="s">
        <v>917</v>
      </c>
      <c r="C89" s="83">
        <v>2</v>
      </c>
      <c r="D89" s="111">
        <v>0.006121602552671563</v>
      </c>
      <c r="E89" s="111">
        <v>2.2753113545418118</v>
      </c>
      <c r="F89" s="83" t="s">
        <v>277</v>
      </c>
      <c r="G89" s="83" t="b">
        <v>0</v>
      </c>
      <c r="H89" s="83" t="b">
        <v>0</v>
      </c>
      <c r="I89" s="83" t="b">
        <v>0</v>
      </c>
      <c r="J89" s="83" t="b">
        <v>0</v>
      </c>
      <c r="K89" s="83" t="b">
        <v>0</v>
      </c>
      <c r="L89" s="83" t="b">
        <v>0</v>
      </c>
    </row>
    <row r="90" spans="1:12" ht="15">
      <c r="A90" s="83" t="s">
        <v>917</v>
      </c>
      <c r="B90" s="83" t="s">
        <v>918</v>
      </c>
      <c r="C90" s="83">
        <v>2</v>
      </c>
      <c r="D90" s="111">
        <v>0.006121602552671563</v>
      </c>
      <c r="E90" s="111">
        <v>2.2753113545418118</v>
      </c>
      <c r="F90" s="83" t="s">
        <v>277</v>
      </c>
      <c r="G90" s="83" t="b">
        <v>0</v>
      </c>
      <c r="H90" s="83" t="b">
        <v>0</v>
      </c>
      <c r="I90" s="83" t="b">
        <v>0</v>
      </c>
      <c r="J90" s="83" t="b">
        <v>0</v>
      </c>
      <c r="K90" s="83" t="b">
        <v>0</v>
      </c>
      <c r="L90" s="83" t="b">
        <v>0</v>
      </c>
    </row>
    <row r="91" spans="1:12" ht="15">
      <c r="A91" s="83" t="s">
        <v>918</v>
      </c>
      <c r="B91" s="83" t="s">
        <v>919</v>
      </c>
      <c r="C91" s="83">
        <v>2</v>
      </c>
      <c r="D91" s="111">
        <v>0.006121602552671563</v>
      </c>
      <c r="E91" s="111">
        <v>2.2753113545418118</v>
      </c>
      <c r="F91" s="83" t="s">
        <v>277</v>
      </c>
      <c r="G91" s="83" t="b">
        <v>0</v>
      </c>
      <c r="H91" s="83" t="b">
        <v>0</v>
      </c>
      <c r="I91" s="83" t="b">
        <v>0</v>
      </c>
      <c r="J91" s="83" t="b">
        <v>0</v>
      </c>
      <c r="K91" s="83" t="b">
        <v>0</v>
      </c>
      <c r="L91" s="83" t="b">
        <v>0</v>
      </c>
    </row>
    <row r="92" spans="1:12" ht="15">
      <c r="A92" s="83" t="s">
        <v>919</v>
      </c>
      <c r="B92" s="83" t="s">
        <v>920</v>
      </c>
      <c r="C92" s="83">
        <v>2</v>
      </c>
      <c r="D92" s="111">
        <v>0.006121602552671563</v>
      </c>
      <c r="E92" s="111">
        <v>2.2753113545418118</v>
      </c>
      <c r="F92" s="83" t="s">
        <v>277</v>
      </c>
      <c r="G92" s="83" t="b">
        <v>0</v>
      </c>
      <c r="H92" s="83" t="b">
        <v>0</v>
      </c>
      <c r="I92" s="83" t="b">
        <v>0</v>
      </c>
      <c r="J92" s="83" t="b">
        <v>0</v>
      </c>
      <c r="K92" s="83" t="b">
        <v>0</v>
      </c>
      <c r="L92" s="83" t="b">
        <v>0</v>
      </c>
    </row>
    <row r="93" spans="1:12" ht="15">
      <c r="A93" s="83" t="s">
        <v>920</v>
      </c>
      <c r="B93" s="83" t="s">
        <v>921</v>
      </c>
      <c r="C93" s="83">
        <v>2</v>
      </c>
      <c r="D93" s="111">
        <v>0.006121602552671563</v>
      </c>
      <c r="E93" s="111">
        <v>2.2753113545418118</v>
      </c>
      <c r="F93" s="83" t="s">
        <v>277</v>
      </c>
      <c r="G93" s="83" t="b">
        <v>0</v>
      </c>
      <c r="H93" s="83" t="b">
        <v>0</v>
      </c>
      <c r="I93" s="83" t="b">
        <v>0</v>
      </c>
      <c r="J93" s="83" t="b">
        <v>0</v>
      </c>
      <c r="K93" s="83" t="b">
        <v>0</v>
      </c>
      <c r="L93" s="83" t="b">
        <v>0</v>
      </c>
    </row>
    <row r="94" spans="1:12" ht="15">
      <c r="A94" s="83" t="s">
        <v>921</v>
      </c>
      <c r="B94" s="83" t="s">
        <v>865</v>
      </c>
      <c r="C94" s="83">
        <v>2</v>
      </c>
      <c r="D94" s="111">
        <v>0.006121602552671563</v>
      </c>
      <c r="E94" s="111">
        <v>1.9742813588778305</v>
      </c>
      <c r="F94" s="83" t="s">
        <v>277</v>
      </c>
      <c r="G94" s="83" t="b">
        <v>0</v>
      </c>
      <c r="H94" s="83" t="b">
        <v>0</v>
      </c>
      <c r="I94" s="83" t="b">
        <v>0</v>
      </c>
      <c r="J94" s="83" t="b">
        <v>0</v>
      </c>
      <c r="K94" s="83" t="b">
        <v>0</v>
      </c>
      <c r="L94" s="83" t="b">
        <v>0</v>
      </c>
    </row>
    <row r="95" spans="1:12" ht="15">
      <c r="A95" s="83" t="s">
        <v>865</v>
      </c>
      <c r="B95" s="83" t="s">
        <v>922</v>
      </c>
      <c r="C95" s="83">
        <v>2</v>
      </c>
      <c r="D95" s="111">
        <v>0.006121602552671563</v>
      </c>
      <c r="E95" s="111">
        <v>1.9742813588778305</v>
      </c>
      <c r="F95" s="83" t="s">
        <v>277</v>
      </c>
      <c r="G95" s="83" t="b">
        <v>0</v>
      </c>
      <c r="H95" s="83" t="b">
        <v>0</v>
      </c>
      <c r="I95" s="83" t="b">
        <v>0</v>
      </c>
      <c r="J95" s="83" t="b">
        <v>0</v>
      </c>
      <c r="K95" s="83" t="b">
        <v>0</v>
      </c>
      <c r="L95" s="83" t="b">
        <v>0</v>
      </c>
    </row>
    <row r="96" spans="1:12" ht="15">
      <c r="A96" s="83" t="s">
        <v>922</v>
      </c>
      <c r="B96" s="83" t="s">
        <v>923</v>
      </c>
      <c r="C96" s="83">
        <v>2</v>
      </c>
      <c r="D96" s="111">
        <v>0.006121602552671563</v>
      </c>
      <c r="E96" s="111">
        <v>2.2753113545418118</v>
      </c>
      <c r="F96" s="83" t="s">
        <v>277</v>
      </c>
      <c r="G96" s="83" t="b">
        <v>0</v>
      </c>
      <c r="H96" s="83" t="b">
        <v>0</v>
      </c>
      <c r="I96" s="83" t="b">
        <v>0</v>
      </c>
      <c r="J96" s="83" t="b">
        <v>0</v>
      </c>
      <c r="K96" s="83" t="b">
        <v>0</v>
      </c>
      <c r="L96" s="83" t="b">
        <v>0</v>
      </c>
    </row>
    <row r="97" spans="1:12" ht="15">
      <c r="A97" s="83" t="s">
        <v>923</v>
      </c>
      <c r="B97" s="83" t="s">
        <v>411</v>
      </c>
      <c r="C97" s="83">
        <v>2</v>
      </c>
      <c r="D97" s="111">
        <v>0.006121602552671563</v>
      </c>
      <c r="E97" s="111">
        <v>1.5349486650475679</v>
      </c>
      <c r="F97" s="83" t="s">
        <v>277</v>
      </c>
      <c r="G97" s="83" t="b">
        <v>0</v>
      </c>
      <c r="H97" s="83" t="b">
        <v>0</v>
      </c>
      <c r="I97" s="83" t="b">
        <v>0</v>
      </c>
      <c r="J97" s="83" t="b">
        <v>0</v>
      </c>
      <c r="K97" s="83" t="b">
        <v>0</v>
      </c>
      <c r="L97" s="83" t="b">
        <v>0</v>
      </c>
    </row>
    <row r="98" spans="1:12" ht="15">
      <c r="A98" s="83" t="s">
        <v>924</v>
      </c>
      <c r="B98" s="83" t="s">
        <v>925</v>
      </c>
      <c r="C98" s="83">
        <v>2</v>
      </c>
      <c r="D98" s="111">
        <v>0.006121602552671563</v>
      </c>
      <c r="E98" s="111">
        <v>2.2753113545418118</v>
      </c>
      <c r="F98" s="83" t="s">
        <v>277</v>
      </c>
      <c r="G98" s="83" t="b">
        <v>0</v>
      </c>
      <c r="H98" s="83" t="b">
        <v>0</v>
      </c>
      <c r="I98" s="83" t="b">
        <v>0</v>
      </c>
      <c r="J98" s="83" t="b">
        <v>0</v>
      </c>
      <c r="K98" s="83" t="b">
        <v>0</v>
      </c>
      <c r="L98" s="83" t="b">
        <v>0</v>
      </c>
    </row>
    <row r="99" spans="1:12" ht="15">
      <c r="A99" s="83" t="s">
        <v>925</v>
      </c>
      <c r="B99" s="83" t="s">
        <v>926</v>
      </c>
      <c r="C99" s="83">
        <v>2</v>
      </c>
      <c r="D99" s="111">
        <v>0.006121602552671563</v>
      </c>
      <c r="E99" s="111">
        <v>2.2753113545418118</v>
      </c>
      <c r="F99" s="83" t="s">
        <v>277</v>
      </c>
      <c r="G99" s="83" t="b">
        <v>0</v>
      </c>
      <c r="H99" s="83" t="b">
        <v>0</v>
      </c>
      <c r="I99" s="83" t="b">
        <v>0</v>
      </c>
      <c r="J99" s="83" t="b">
        <v>0</v>
      </c>
      <c r="K99" s="83" t="b">
        <v>0</v>
      </c>
      <c r="L99" s="83" t="b">
        <v>0</v>
      </c>
    </row>
    <row r="100" spans="1:12" ht="15">
      <c r="A100" s="83" t="s">
        <v>926</v>
      </c>
      <c r="B100" s="83" t="s">
        <v>927</v>
      </c>
      <c r="C100" s="83">
        <v>2</v>
      </c>
      <c r="D100" s="111">
        <v>0.006121602552671563</v>
      </c>
      <c r="E100" s="111">
        <v>2.2753113545418118</v>
      </c>
      <c r="F100" s="83" t="s">
        <v>277</v>
      </c>
      <c r="G100" s="83" t="b">
        <v>0</v>
      </c>
      <c r="H100" s="83" t="b">
        <v>0</v>
      </c>
      <c r="I100" s="83" t="b">
        <v>0</v>
      </c>
      <c r="J100" s="83" t="b">
        <v>0</v>
      </c>
      <c r="K100" s="83" t="b">
        <v>0</v>
      </c>
      <c r="L100" s="83" t="b">
        <v>0</v>
      </c>
    </row>
    <row r="101" spans="1:12" ht="15">
      <c r="A101" s="83" t="s">
        <v>927</v>
      </c>
      <c r="B101" s="83" t="s">
        <v>928</v>
      </c>
      <c r="C101" s="83">
        <v>2</v>
      </c>
      <c r="D101" s="111">
        <v>0.006121602552671563</v>
      </c>
      <c r="E101" s="111">
        <v>2.2753113545418118</v>
      </c>
      <c r="F101" s="83" t="s">
        <v>277</v>
      </c>
      <c r="G101" s="83" t="b">
        <v>0</v>
      </c>
      <c r="H101" s="83" t="b">
        <v>0</v>
      </c>
      <c r="I101" s="83" t="b">
        <v>0</v>
      </c>
      <c r="J101" s="83" t="b">
        <v>0</v>
      </c>
      <c r="K101" s="83" t="b">
        <v>0</v>
      </c>
      <c r="L101" s="83" t="b">
        <v>0</v>
      </c>
    </row>
    <row r="102" spans="1:12" ht="15">
      <c r="A102" s="83" t="s">
        <v>928</v>
      </c>
      <c r="B102" s="83" t="s">
        <v>929</v>
      </c>
      <c r="C102" s="83">
        <v>2</v>
      </c>
      <c r="D102" s="111">
        <v>0.006121602552671563</v>
      </c>
      <c r="E102" s="111">
        <v>2.2753113545418118</v>
      </c>
      <c r="F102" s="83" t="s">
        <v>277</v>
      </c>
      <c r="G102" s="83" t="b">
        <v>0</v>
      </c>
      <c r="H102" s="83" t="b">
        <v>0</v>
      </c>
      <c r="I102" s="83" t="b">
        <v>0</v>
      </c>
      <c r="J102" s="83" t="b">
        <v>0</v>
      </c>
      <c r="K102" s="83" t="b">
        <v>0</v>
      </c>
      <c r="L102" s="83" t="b">
        <v>0</v>
      </c>
    </row>
    <row r="103" spans="1:12" ht="15">
      <c r="A103" s="83" t="s">
        <v>929</v>
      </c>
      <c r="B103" s="83" t="s">
        <v>930</v>
      </c>
      <c r="C103" s="83">
        <v>2</v>
      </c>
      <c r="D103" s="111">
        <v>0.006121602552671563</v>
      </c>
      <c r="E103" s="111">
        <v>2.2753113545418118</v>
      </c>
      <c r="F103" s="83" t="s">
        <v>277</v>
      </c>
      <c r="G103" s="83" t="b">
        <v>0</v>
      </c>
      <c r="H103" s="83" t="b">
        <v>0</v>
      </c>
      <c r="I103" s="83" t="b">
        <v>0</v>
      </c>
      <c r="J103" s="83" t="b">
        <v>0</v>
      </c>
      <c r="K103" s="83" t="b">
        <v>0</v>
      </c>
      <c r="L103" s="83" t="b">
        <v>0</v>
      </c>
    </row>
    <row r="104" spans="1:12" ht="15">
      <c r="A104" s="83" t="s">
        <v>930</v>
      </c>
      <c r="B104" s="83" t="s">
        <v>411</v>
      </c>
      <c r="C104" s="83">
        <v>2</v>
      </c>
      <c r="D104" s="111">
        <v>0.006121602552671563</v>
      </c>
      <c r="E104" s="111">
        <v>1.5349486650475679</v>
      </c>
      <c r="F104" s="83" t="s">
        <v>277</v>
      </c>
      <c r="G104" s="83" t="b">
        <v>0</v>
      </c>
      <c r="H104" s="83" t="b">
        <v>0</v>
      </c>
      <c r="I104" s="83" t="b">
        <v>0</v>
      </c>
      <c r="J104" s="83" t="b">
        <v>0</v>
      </c>
      <c r="K104" s="83" t="b">
        <v>0</v>
      </c>
      <c r="L104" s="83" t="b">
        <v>0</v>
      </c>
    </row>
    <row r="105" spans="1:12" ht="15">
      <c r="A105" s="83" t="s">
        <v>411</v>
      </c>
      <c r="B105" s="83" t="s">
        <v>772</v>
      </c>
      <c r="C105" s="83">
        <v>2</v>
      </c>
      <c r="D105" s="111">
        <v>0.006121602552671563</v>
      </c>
      <c r="E105" s="111">
        <v>1.7981900998221492</v>
      </c>
      <c r="F105" s="83" t="s">
        <v>277</v>
      </c>
      <c r="G105" s="83" t="b">
        <v>0</v>
      </c>
      <c r="H105" s="83" t="b">
        <v>0</v>
      </c>
      <c r="I105" s="83" t="b">
        <v>0</v>
      </c>
      <c r="J105" s="83" t="b">
        <v>0</v>
      </c>
      <c r="K105" s="83" t="b">
        <v>0</v>
      </c>
      <c r="L105" s="83" t="b">
        <v>0</v>
      </c>
    </row>
    <row r="106" spans="1:12" ht="15">
      <c r="A106" s="83" t="s">
        <v>772</v>
      </c>
      <c r="B106" s="83" t="s">
        <v>768</v>
      </c>
      <c r="C106" s="83">
        <v>2</v>
      </c>
      <c r="D106" s="111">
        <v>0.006121602552671563</v>
      </c>
      <c r="E106" s="111">
        <v>1.7981900998221492</v>
      </c>
      <c r="F106" s="83" t="s">
        <v>277</v>
      </c>
      <c r="G106" s="83" t="b">
        <v>0</v>
      </c>
      <c r="H106" s="83" t="b">
        <v>0</v>
      </c>
      <c r="I106" s="83" t="b">
        <v>0</v>
      </c>
      <c r="J106" s="83" t="b">
        <v>0</v>
      </c>
      <c r="K106" s="83" t="b">
        <v>0</v>
      </c>
      <c r="L106" s="83" t="b">
        <v>0</v>
      </c>
    </row>
    <row r="107" spans="1:12" ht="15">
      <c r="A107" s="83" t="s">
        <v>931</v>
      </c>
      <c r="B107" s="83" t="s">
        <v>932</v>
      </c>
      <c r="C107" s="83">
        <v>2</v>
      </c>
      <c r="D107" s="111">
        <v>0.006121602552671563</v>
      </c>
      <c r="E107" s="111">
        <v>2.2753113545418118</v>
      </c>
      <c r="F107" s="83" t="s">
        <v>277</v>
      </c>
      <c r="G107" s="83" t="b">
        <v>0</v>
      </c>
      <c r="H107" s="83" t="b">
        <v>0</v>
      </c>
      <c r="I107" s="83" t="b">
        <v>0</v>
      </c>
      <c r="J107" s="83" t="b">
        <v>0</v>
      </c>
      <c r="K107" s="83" t="b">
        <v>0</v>
      </c>
      <c r="L107" s="83" t="b">
        <v>0</v>
      </c>
    </row>
    <row r="108" spans="1:12" ht="15">
      <c r="A108" s="83" t="s">
        <v>932</v>
      </c>
      <c r="B108" s="83" t="s">
        <v>933</v>
      </c>
      <c r="C108" s="83">
        <v>2</v>
      </c>
      <c r="D108" s="111">
        <v>0.006121602552671563</v>
      </c>
      <c r="E108" s="111">
        <v>2.2753113545418118</v>
      </c>
      <c r="F108" s="83" t="s">
        <v>277</v>
      </c>
      <c r="G108" s="83" t="b">
        <v>0</v>
      </c>
      <c r="H108" s="83" t="b">
        <v>0</v>
      </c>
      <c r="I108" s="83" t="b">
        <v>0</v>
      </c>
      <c r="J108" s="83" t="b">
        <v>0</v>
      </c>
      <c r="K108" s="83" t="b">
        <v>0</v>
      </c>
      <c r="L108" s="83" t="b">
        <v>0</v>
      </c>
    </row>
    <row r="109" spans="1:12" ht="15">
      <c r="A109" s="83" t="s">
        <v>933</v>
      </c>
      <c r="B109" s="83" t="s">
        <v>934</v>
      </c>
      <c r="C109" s="83">
        <v>2</v>
      </c>
      <c r="D109" s="111">
        <v>0.006121602552671563</v>
      </c>
      <c r="E109" s="111">
        <v>2.2753113545418118</v>
      </c>
      <c r="F109" s="83" t="s">
        <v>277</v>
      </c>
      <c r="G109" s="83" t="b">
        <v>0</v>
      </c>
      <c r="H109" s="83" t="b">
        <v>0</v>
      </c>
      <c r="I109" s="83" t="b">
        <v>0</v>
      </c>
      <c r="J109" s="83" t="b">
        <v>0</v>
      </c>
      <c r="K109" s="83" t="b">
        <v>0</v>
      </c>
      <c r="L109" s="83" t="b">
        <v>0</v>
      </c>
    </row>
    <row r="110" spans="1:12" ht="15">
      <c r="A110" s="83" t="s">
        <v>934</v>
      </c>
      <c r="B110" s="83" t="s">
        <v>935</v>
      </c>
      <c r="C110" s="83">
        <v>2</v>
      </c>
      <c r="D110" s="111">
        <v>0.006121602552671563</v>
      </c>
      <c r="E110" s="111">
        <v>2.2753113545418118</v>
      </c>
      <c r="F110" s="83" t="s">
        <v>277</v>
      </c>
      <c r="G110" s="83" t="b">
        <v>0</v>
      </c>
      <c r="H110" s="83" t="b">
        <v>0</v>
      </c>
      <c r="I110" s="83" t="b">
        <v>0</v>
      </c>
      <c r="J110" s="83" t="b">
        <v>0</v>
      </c>
      <c r="K110" s="83" t="b">
        <v>0</v>
      </c>
      <c r="L110" s="83" t="b">
        <v>0</v>
      </c>
    </row>
    <row r="111" spans="1:12" ht="15">
      <c r="A111" s="83" t="s">
        <v>935</v>
      </c>
      <c r="B111" s="83" t="s">
        <v>936</v>
      </c>
      <c r="C111" s="83">
        <v>2</v>
      </c>
      <c r="D111" s="111">
        <v>0.006121602552671563</v>
      </c>
      <c r="E111" s="111">
        <v>2.2753113545418118</v>
      </c>
      <c r="F111" s="83" t="s">
        <v>277</v>
      </c>
      <c r="G111" s="83" t="b">
        <v>0</v>
      </c>
      <c r="H111" s="83" t="b">
        <v>0</v>
      </c>
      <c r="I111" s="83" t="b">
        <v>0</v>
      </c>
      <c r="J111" s="83" t="b">
        <v>0</v>
      </c>
      <c r="K111" s="83" t="b">
        <v>0</v>
      </c>
      <c r="L111" s="83" t="b">
        <v>0</v>
      </c>
    </row>
    <row r="112" spans="1:12" ht="15">
      <c r="A112" s="83" t="s">
        <v>936</v>
      </c>
      <c r="B112" s="83" t="s">
        <v>937</v>
      </c>
      <c r="C112" s="83">
        <v>2</v>
      </c>
      <c r="D112" s="111">
        <v>0.006121602552671563</v>
      </c>
      <c r="E112" s="111">
        <v>2.2753113545418118</v>
      </c>
      <c r="F112" s="83" t="s">
        <v>277</v>
      </c>
      <c r="G112" s="83" t="b">
        <v>0</v>
      </c>
      <c r="H112" s="83" t="b">
        <v>0</v>
      </c>
      <c r="I112" s="83" t="b">
        <v>0</v>
      </c>
      <c r="J112" s="83" t="b">
        <v>0</v>
      </c>
      <c r="K112" s="83" t="b">
        <v>0</v>
      </c>
      <c r="L112" s="83" t="b">
        <v>0</v>
      </c>
    </row>
    <row r="113" spans="1:12" ht="15">
      <c r="A113" s="83" t="s">
        <v>937</v>
      </c>
      <c r="B113" s="83" t="s">
        <v>938</v>
      </c>
      <c r="C113" s="83">
        <v>2</v>
      </c>
      <c r="D113" s="111">
        <v>0.006121602552671563</v>
      </c>
      <c r="E113" s="111">
        <v>2.2753113545418118</v>
      </c>
      <c r="F113" s="83" t="s">
        <v>277</v>
      </c>
      <c r="G113" s="83" t="b">
        <v>0</v>
      </c>
      <c r="H113" s="83" t="b">
        <v>0</v>
      </c>
      <c r="I113" s="83" t="b">
        <v>0</v>
      </c>
      <c r="J113" s="83" t="b">
        <v>0</v>
      </c>
      <c r="K113" s="83" t="b">
        <v>0</v>
      </c>
      <c r="L113" s="83" t="b">
        <v>0</v>
      </c>
    </row>
    <row r="114" spans="1:12" ht="15">
      <c r="A114" s="83" t="s">
        <v>938</v>
      </c>
      <c r="B114" s="83" t="s">
        <v>411</v>
      </c>
      <c r="C114" s="83">
        <v>2</v>
      </c>
      <c r="D114" s="111">
        <v>0.006121602552671563</v>
      </c>
      <c r="E114" s="111">
        <v>1.5349486650475679</v>
      </c>
      <c r="F114" s="83" t="s">
        <v>277</v>
      </c>
      <c r="G114" s="83" t="b">
        <v>0</v>
      </c>
      <c r="H114" s="83" t="b">
        <v>0</v>
      </c>
      <c r="I114" s="83" t="b">
        <v>0</v>
      </c>
      <c r="J114" s="83" t="b">
        <v>0</v>
      </c>
      <c r="K114" s="83" t="b">
        <v>0</v>
      </c>
      <c r="L114" s="83" t="b">
        <v>0</v>
      </c>
    </row>
    <row r="115" spans="1:12" ht="15">
      <c r="A115" s="83" t="s">
        <v>420</v>
      </c>
      <c r="B115" s="83" t="s">
        <v>777</v>
      </c>
      <c r="C115" s="83">
        <v>2</v>
      </c>
      <c r="D115" s="111">
        <v>0.006121602552671563</v>
      </c>
      <c r="E115" s="111">
        <v>1.2541220554718735</v>
      </c>
      <c r="F115" s="83" t="s">
        <v>277</v>
      </c>
      <c r="G115" s="83" t="b">
        <v>0</v>
      </c>
      <c r="H115" s="83" t="b">
        <v>0</v>
      </c>
      <c r="I115" s="83" t="b">
        <v>0</v>
      </c>
      <c r="J115" s="83" t="b">
        <v>0</v>
      </c>
      <c r="K115" s="83" t="b">
        <v>0</v>
      </c>
      <c r="L115" s="83" t="b">
        <v>0</v>
      </c>
    </row>
    <row r="116" spans="1:12" ht="15">
      <c r="A116" s="83" t="s">
        <v>777</v>
      </c>
      <c r="B116" s="83" t="s">
        <v>939</v>
      </c>
      <c r="C116" s="83">
        <v>2</v>
      </c>
      <c r="D116" s="111">
        <v>0.006121602552671563</v>
      </c>
      <c r="E116" s="111">
        <v>1.6732513632138493</v>
      </c>
      <c r="F116" s="83" t="s">
        <v>277</v>
      </c>
      <c r="G116" s="83" t="b">
        <v>0</v>
      </c>
      <c r="H116" s="83" t="b">
        <v>0</v>
      </c>
      <c r="I116" s="83" t="b">
        <v>0</v>
      </c>
      <c r="J116" s="83" t="b">
        <v>0</v>
      </c>
      <c r="K116" s="83" t="b">
        <v>0</v>
      </c>
      <c r="L116" s="83" t="b">
        <v>0</v>
      </c>
    </row>
    <row r="117" spans="1:12" ht="15">
      <c r="A117" s="83" t="s">
        <v>939</v>
      </c>
      <c r="B117" s="83" t="s">
        <v>940</v>
      </c>
      <c r="C117" s="83">
        <v>2</v>
      </c>
      <c r="D117" s="111">
        <v>0.006121602552671563</v>
      </c>
      <c r="E117" s="111">
        <v>2.2753113545418118</v>
      </c>
      <c r="F117" s="83" t="s">
        <v>277</v>
      </c>
      <c r="G117" s="83" t="b">
        <v>0</v>
      </c>
      <c r="H117" s="83" t="b">
        <v>0</v>
      </c>
      <c r="I117" s="83" t="b">
        <v>0</v>
      </c>
      <c r="J117" s="83" t="b">
        <v>0</v>
      </c>
      <c r="K117" s="83" t="b">
        <v>0</v>
      </c>
      <c r="L117" s="83" t="b">
        <v>0</v>
      </c>
    </row>
    <row r="118" spans="1:12" ht="15">
      <c r="A118" s="83" t="s">
        <v>940</v>
      </c>
      <c r="B118" s="83" t="s">
        <v>866</v>
      </c>
      <c r="C118" s="83">
        <v>2</v>
      </c>
      <c r="D118" s="111">
        <v>0.006121602552671563</v>
      </c>
      <c r="E118" s="111">
        <v>1.9742813588778305</v>
      </c>
      <c r="F118" s="83" t="s">
        <v>277</v>
      </c>
      <c r="G118" s="83" t="b">
        <v>0</v>
      </c>
      <c r="H118" s="83" t="b">
        <v>0</v>
      </c>
      <c r="I118" s="83" t="b">
        <v>0</v>
      </c>
      <c r="J118" s="83" t="b">
        <v>0</v>
      </c>
      <c r="K118" s="83" t="b">
        <v>0</v>
      </c>
      <c r="L118" s="83" t="b">
        <v>0</v>
      </c>
    </row>
    <row r="119" spans="1:12" ht="15">
      <c r="A119" s="83" t="s">
        <v>866</v>
      </c>
      <c r="B119" s="83" t="s">
        <v>864</v>
      </c>
      <c r="C119" s="83">
        <v>2</v>
      </c>
      <c r="D119" s="111">
        <v>0.006121602552671563</v>
      </c>
      <c r="E119" s="111">
        <v>1.7981900998221492</v>
      </c>
      <c r="F119" s="83" t="s">
        <v>277</v>
      </c>
      <c r="G119" s="83" t="b">
        <v>0</v>
      </c>
      <c r="H119" s="83" t="b">
        <v>0</v>
      </c>
      <c r="I119" s="83" t="b">
        <v>0</v>
      </c>
      <c r="J119" s="83" t="b">
        <v>0</v>
      </c>
      <c r="K119" s="83" t="b">
        <v>0</v>
      </c>
      <c r="L119" s="83" t="b">
        <v>0</v>
      </c>
    </row>
    <row r="120" spans="1:12" ht="15">
      <c r="A120" s="83" t="s">
        <v>864</v>
      </c>
      <c r="B120" s="83" t="s">
        <v>941</v>
      </c>
      <c r="C120" s="83">
        <v>2</v>
      </c>
      <c r="D120" s="111">
        <v>0.006121602552671563</v>
      </c>
      <c r="E120" s="111">
        <v>1.9742813588778305</v>
      </c>
      <c r="F120" s="83" t="s">
        <v>277</v>
      </c>
      <c r="G120" s="83" t="b">
        <v>0</v>
      </c>
      <c r="H120" s="83" t="b">
        <v>0</v>
      </c>
      <c r="I120" s="83" t="b">
        <v>0</v>
      </c>
      <c r="J120" s="83" t="b">
        <v>0</v>
      </c>
      <c r="K120" s="83" t="b">
        <v>0</v>
      </c>
      <c r="L120" s="83" t="b">
        <v>0</v>
      </c>
    </row>
    <row r="121" spans="1:12" ht="15">
      <c r="A121" s="83" t="s">
        <v>941</v>
      </c>
      <c r="B121" s="83" t="s">
        <v>942</v>
      </c>
      <c r="C121" s="83">
        <v>2</v>
      </c>
      <c r="D121" s="111">
        <v>0.006121602552671563</v>
      </c>
      <c r="E121" s="111">
        <v>2.2753113545418118</v>
      </c>
      <c r="F121" s="83" t="s">
        <v>277</v>
      </c>
      <c r="G121" s="83" t="b">
        <v>0</v>
      </c>
      <c r="H121" s="83" t="b">
        <v>0</v>
      </c>
      <c r="I121" s="83" t="b">
        <v>0</v>
      </c>
      <c r="J121" s="83" t="b">
        <v>0</v>
      </c>
      <c r="K121" s="83" t="b">
        <v>0</v>
      </c>
      <c r="L121" s="83" t="b">
        <v>0</v>
      </c>
    </row>
    <row r="122" spans="1:12" ht="15">
      <c r="A122" s="83" t="s">
        <v>942</v>
      </c>
      <c r="B122" s="83" t="s">
        <v>777</v>
      </c>
      <c r="C122" s="83">
        <v>2</v>
      </c>
      <c r="D122" s="111">
        <v>0.006121602552671563</v>
      </c>
      <c r="E122" s="111">
        <v>1.731243310191536</v>
      </c>
      <c r="F122" s="83" t="s">
        <v>277</v>
      </c>
      <c r="G122" s="83" t="b">
        <v>0</v>
      </c>
      <c r="H122" s="83" t="b">
        <v>0</v>
      </c>
      <c r="I122" s="83" t="b">
        <v>0</v>
      </c>
      <c r="J122" s="83" t="b">
        <v>0</v>
      </c>
      <c r="K122" s="83" t="b">
        <v>0</v>
      </c>
      <c r="L122" s="83" t="b">
        <v>0</v>
      </c>
    </row>
    <row r="123" spans="1:12" ht="15">
      <c r="A123" s="83" t="s">
        <v>777</v>
      </c>
      <c r="B123" s="83" t="s">
        <v>943</v>
      </c>
      <c r="C123" s="83">
        <v>2</v>
      </c>
      <c r="D123" s="111">
        <v>0.006121602552671563</v>
      </c>
      <c r="E123" s="111">
        <v>1.6732513632138493</v>
      </c>
      <c r="F123" s="83" t="s">
        <v>277</v>
      </c>
      <c r="G123" s="83" t="b">
        <v>0</v>
      </c>
      <c r="H123" s="83" t="b">
        <v>0</v>
      </c>
      <c r="I123" s="83" t="b">
        <v>0</v>
      </c>
      <c r="J123" s="83" t="b">
        <v>0</v>
      </c>
      <c r="K123" s="83" t="b">
        <v>0</v>
      </c>
      <c r="L123" s="83" t="b">
        <v>0</v>
      </c>
    </row>
    <row r="124" spans="1:12" ht="15">
      <c r="A124" s="83" t="s">
        <v>943</v>
      </c>
      <c r="B124" s="83" t="s">
        <v>866</v>
      </c>
      <c r="C124" s="83">
        <v>2</v>
      </c>
      <c r="D124" s="111">
        <v>0.006121602552671563</v>
      </c>
      <c r="E124" s="111">
        <v>1.9742813588778305</v>
      </c>
      <c r="F124" s="83" t="s">
        <v>277</v>
      </c>
      <c r="G124" s="83" t="b">
        <v>0</v>
      </c>
      <c r="H124" s="83" t="b">
        <v>0</v>
      </c>
      <c r="I124" s="83" t="b">
        <v>0</v>
      </c>
      <c r="J124" s="83" t="b">
        <v>0</v>
      </c>
      <c r="K124" s="83" t="b">
        <v>0</v>
      </c>
      <c r="L124" s="83" t="b">
        <v>0</v>
      </c>
    </row>
    <row r="125" spans="1:12" ht="15">
      <c r="A125" s="83" t="s">
        <v>411</v>
      </c>
      <c r="B125" s="83" t="s">
        <v>944</v>
      </c>
      <c r="C125" s="83">
        <v>2</v>
      </c>
      <c r="D125" s="111">
        <v>0.006121602552671563</v>
      </c>
      <c r="E125" s="111">
        <v>1.7981900998221492</v>
      </c>
      <c r="F125" s="83" t="s">
        <v>277</v>
      </c>
      <c r="G125" s="83" t="b">
        <v>0</v>
      </c>
      <c r="H125" s="83" t="b">
        <v>0</v>
      </c>
      <c r="I125" s="83" t="b">
        <v>0</v>
      </c>
      <c r="J125" s="83" t="b">
        <v>0</v>
      </c>
      <c r="K125" s="83" t="b">
        <v>0</v>
      </c>
      <c r="L125" s="83" t="b">
        <v>0</v>
      </c>
    </row>
    <row r="126" spans="1:12" ht="15">
      <c r="A126" s="83" t="s">
        <v>944</v>
      </c>
      <c r="B126" s="83" t="s">
        <v>945</v>
      </c>
      <c r="C126" s="83">
        <v>2</v>
      </c>
      <c r="D126" s="111">
        <v>0.006121602552671563</v>
      </c>
      <c r="E126" s="111">
        <v>2.2753113545418118</v>
      </c>
      <c r="F126" s="83" t="s">
        <v>277</v>
      </c>
      <c r="G126" s="83" t="b">
        <v>0</v>
      </c>
      <c r="H126" s="83" t="b">
        <v>0</v>
      </c>
      <c r="I126" s="83" t="b">
        <v>0</v>
      </c>
      <c r="J126" s="83" t="b">
        <v>0</v>
      </c>
      <c r="K126" s="83" t="b">
        <v>0</v>
      </c>
      <c r="L126" s="83" t="b">
        <v>0</v>
      </c>
    </row>
    <row r="127" spans="1:12" ht="15">
      <c r="A127" s="83" t="s">
        <v>945</v>
      </c>
      <c r="B127" s="83" t="s">
        <v>946</v>
      </c>
      <c r="C127" s="83">
        <v>2</v>
      </c>
      <c r="D127" s="111">
        <v>0.006121602552671563</v>
      </c>
      <c r="E127" s="111">
        <v>2.2753113545418118</v>
      </c>
      <c r="F127" s="83" t="s">
        <v>277</v>
      </c>
      <c r="G127" s="83" t="b">
        <v>0</v>
      </c>
      <c r="H127" s="83" t="b">
        <v>0</v>
      </c>
      <c r="I127" s="83" t="b">
        <v>0</v>
      </c>
      <c r="J127" s="83" t="b">
        <v>0</v>
      </c>
      <c r="K127" s="83" t="b">
        <v>0</v>
      </c>
      <c r="L127" s="83" t="b">
        <v>0</v>
      </c>
    </row>
    <row r="128" spans="1:12" ht="15">
      <c r="A128" s="83" t="s">
        <v>946</v>
      </c>
      <c r="B128" s="83" t="s">
        <v>947</v>
      </c>
      <c r="C128" s="83">
        <v>2</v>
      </c>
      <c r="D128" s="111">
        <v>0.006121602552671563</v>
      </c>
      <c r="E128" s="111">
        <v>2.2753113545418118</v>
      </c>
      <c r="F128" s="83" t="s">
        <v>277</v>
      </c>
      <c r="G128" s="83" t="b">
        <v>0</v>
      </c>
      <c r="H128" s="83" t="b">
        <v>0</v>
      </c>
      <c r="I128" s="83" t="b">
        <v>0</v>
      </c>
      <c r="J128" s="83" t="b">
        <v>0</v>
      </c>
      <c r="K128" s="83" t="b">
        <v>0</v>
      </c>
      <c r="L128" s="83" t="b">
        <v>0</v>
      </c>
    </row>
    <row r="129" spans="1:12" ht="15">
      <c r="A129" s="83" t="s">
        <v>947</v>
      </c>
      <c r="B129" s="83" t="s">
        <v>948</v>
      </c>
      <c r="C129" s="83">
        <v>2</v>
      </c>
      <c r="D129" s="111">
        <v>0.006121602552671563</v>
      </c>
      <c r="E129" s="111">
        <v>2.2753113545418118</v>
      </c>
      <c r="F129" s="83" t="s">
        <v>277</v>
      </c>
      <c r="G129" s="83" t="b">
        <v>0</v>
      </c>
      <c r="H129" s="83" t="b">
        <v>0</v>
      </c>
      <c r="I129" s="83" t="b">
        <v>0</v>
      </c>
      <c r="J129" s="83" t="b">
        <v>0</v>
      </c>
      <c r="K129" s="83" t="b">
        <v>0</v>
      </c>
      <c r="L129" s="83" t="b">
        <v>0</v>
      </c>
    </row>
    <row r="130" spans="1:12" ht="15">
      <c r="A130" s="83" t="s">
        <v>948</v>
      </c>
      <c r="B130" s="83" t="s">
        <v>777</v>
      </c>
      <c r="C130" s="83">
        <v>2</v>
      </c>
      <c r="D130" s="111">
        <v>0.006121602552671563</v>
      </c>
      <c r="E130" s="111">
        <v>1.731243310191536</v>
      </c>
      <c r="F130" s="83" t="s">
        <v>277</v>
      </c>
      <c r="G130" s="83" t="b">
        <v>0</v>
      </c>
      <c r="H130" s="83" t="b">
        <v>0</v>
      </c>
      <c r="I130" s="83" t="b">
        <v>0</v>
      </c>
      <c r="J130" s="83" t="b">
        <v>0</v>
      </c>
      <c r="K130" s="83" t="b">
        <v>0</v>
      </c>
      <c r="L130" s="83" t="b">
        <v>0</v>
      </c>
    </row>
    <row r="131" spans="1:12" ht="15">
      <c r="A131" s="83" t="s">
        <v>777</v>
      </c>
      <c r="B131" s="83" t="s">
        <v>949</v>
      </c>
      <c r="C131" s="83">
        <v>2</v>
      </c>
      <c r="D131" s="111">
        <v>0.006121602552671563</v>
      </c>
      <c r="E131" s="111">
        <v>1.6732513632138493</v>
      </c>
      <c r="F131" s="83" t="s">
        <v>277</v>
      </c>
      <c r="G131" s="83" t="b">
        <v>0</v>
      </c>
      <c r="H131" s="83" t="b">
        <v>0</v>
      </c>
      <c r="I131" s="83" t="b">
        <v>0</v>
      </c>
      <c r="J131" s="83" t="b">
        <v>0</v>
      </c>
      <c r="K131" s="83" t="b">
        <v>0</v>
      </c>
      <c r="L131" s="83" t="b">
        <v>0</v>
      </c>
    </row>
    <row r="132" spans="1:12" ht="15">
      <c r="A132" s="83" t="s">
        <v>949</v>
      </c>
      <c r="B132" s="83" t="s">
        <v>950</v>
      </c>
      <c r="C132" s="83">
        <v>2</v>
      </c>
      <c r="D132" s="111">
        <v>0.006121602552671563</v>
      </c>
      <c r="E132" s="111">
        <v>2.2753113545418118</v>
      </c>
      <c r="F132" s="83" t="s">
        <v>277</v>
      </c>
      <c r="G132" s="83" t="b">
        <v>0</v>
      </c>
      <c r="H132" s="83" t="b">
        <v>0</v>
      </c>
      <c r="I132" s="83" t="b">
        <v>0</v>
      </c>
      <c r="J132" s="83" t="b">
        <v>0</v>
      </c>
      <c r="K132" s="83" t="b">
        <v>0</v>
      </c>
      <c r="L132" s="83" t="b">
        <v>0</v>
      </c>
    </row>
    <row r="133" spans="1:12" ht="15">
      <c r="A133" s="83" t="s">
        <v>950</v>
      </c>
      <c r="B133" s="83" t="s">
        <v>951</v>
      </c>
      <c r="C133" s="83">
        <v>2</v>
      </c>
      <c r="D133" s="111">
        <v>0.006121602552671563</v>
      </c>
      <c r="E133" s="111">
        <v>2.2753113545418118</v>
      </c>
      <c r="F133" s="83" t="s">
        <v>277</v>
      </c>
      <c r="G133" s="83" t="b">
        <v>0</v>
      </c>
      <c r="H133" s="83" t="b">
        <v>0</v>
      </c>
      <c r="I133" s="83" t="b">
        <v>0</v>
      </c>
      <c r="J133" s="83" t="b">
        <v>0</v>
      </c>
      <c r="K133" s="83" t="b">
        <v>0</v>
      </c>
      <c r="L133" s="83" t="b">
        <v>0</v>
      </c>
    </row>
    <row r="134" spans="1:12" ht="15">
      <c r="A134" s="83" t="s">
        <v>951</v>
      </c>
      <c r="B134" s="83" t="s">
        <v>411</v>
      </c>
      <c r="C134" s="83">
        <v>2</v>
      </c>
      <c r="D134" s="111">
        <v>0.006121602552671563</v>
      </c>
      <c r="E134" s="111">
        <v>1.5349486650475679</v>
      </c>
      <c r="F134" s="83" t="s">
        <v>277</v>
      </c>
      <c r="G134" s="83" t="b">
        <v>0</v>
      </c>
      <c r="H134" s="83" t="b">
        <v>0</v>
      </c>
      <c r="I134" s="83" t="b">
        <v>0</v>
      </c>
      <c r="J134" s="83" t="b">
        <v>0</v>
      </c>
      <c r="K134" s="83" t="b">
        <v>0</v>
      </c>
      <c r="L134" s="83" t="b">
        <v>0</v>
      </c>
    </row>
    <row r="135" spans="1:12" ht="15">
      <c r="A135" s="83" t="s">
        <v>329</v>
      </c>
      <c r="B135" s="83" t="s">
        <v>363</v>
      </c>
      <c r="C135" s="83">
        <v>2</v>
      </c>
      <c r="D135" s="111">
        <v>0.006121602552671563</v>
      </c>
      <c r="E135" s="111">
        <v>0.6898506250333108</v>
      </c>
      <c r="F135" s="83" t="s">
        <v>277</v>
      </c>
      <c r="G135" s="83" t="b">
        <v>0</v>
      </c>
      <c r="H135" s="83" t="b">
        <v>0</v>
      </c>
      <c r="I135" s="83" t="b">
        <v>0</v>
      </c>
      <c r="J135" s="83" t="b">
        <v>0</v>
      </c>
      <c r="K135" s="83" t="b">
        <v>0</v>
      </c>
      <c r="L135" s="83" t="b">
        <v>0</v>
      </c>
    </row>
    <row r="136" spans="1:12" ht="15">
      <c r="A136" s="83" t="s">
        <v>768</v>
      </c>
      <c r="B136" s="83" t="s">
        <v>769</v>
      </c>
      <c r="C136" s="83">
        <v>4</v>
      </c>
      <c r="D136" s="111">
        <v>0.01053081669799697</v>
      </c>
      <c r="E136" s="111">
        <v>1.5126251109147846</v>
      </c>
      <c r="F136" s="83" t="s">
        <v>211</v>
      </c>
      <c r="G136" s="83" t="b">
        <v>0</v>
      </c>
      <c r="H136" s="83" t="b">
        <v>0</v>
      </c>
      <c r="I136" s="83" t="b">
        <v>0</v>
      </c>
      <c r="J136" s="83" t="b">
        <v>0</v>
      </c>
      <c r="K136" s="83" t="b">
        <v>0</v>
      </c>
      <c r="L136" s="83" t="b">
        <v>0</v>
      </c>
    </row>
    <row r="137" spans="1:12" ht="15">
      <c r="A137" s="83" t="s">
        <v>769</v>
      </c>
      <c r="B137" s="83" t="s">
        <v>770</v>
      </c>
      <c r="C137" s="83">
        <v>4</v>
      </c>
      <c r="D137" s="111">
        <v>0.01053081669799697</v>
      </c>
      <c r="E137" s="111">
        <v>1.688716369970466</v>
      </c>
      <c r="F137" s="83" t="s">
        <v>211</v>
      </c>
      <c r="G137" s="83" t="b">
        <v>0</v>
      </c>
      <c r="H137" s="83" t="b">
        <v>0</v>
      </c>
      <c r="I137" s="83" t="b">
        <v>0</v>
      </c>
      <c r="J137" s="83" t="b">
        <v>0</v>
      </c>
      <c r="K137" s="83" t="b">
        <v>0</v>
      </c>
      <c r="L137" s="83" t="b">
        <v>0</v>
      </c>
    </row>
    <row r="138" spans="1:12" ht="15">
      <c r="A138" s="83" t="s">
        <v>308</v>
      </c>
      <c r="B138" s="83" t="s">
        <v>376</v>
      </c>
      <c r="C138" s="83">
        <v>4</v>
      </c>
      <c r="D138" s="111">
        <v>0.01053081669799697</v>
      </c>
      <c r="E138" s="111">
        <v>1.688716369970466</v>
      </c>
      <c r="F138" s="83" t="s">
        <v>211</v>
      </c>
      <c r="G138" s="83" t="b">
        <v>0</v>
      </c>
      <c r="H138" s="83" t="b">
        <v>0</v>
      </c>
      <c r="I138" s="83" t="b">
        <v>0</v>
      </c>
      <c r="J138" s="83" t="b">
        <v>0</v>
      </c>
      <c r="K138" s="83" t="b">
        <v>0</v>
      </c>
      <c r="L138" s="83" t="b">
        <v>0</v>
      </c>
    </row>
    <row r="139" spans="1:12" ht="15">
      <c r="A139" s="83" t="s">
        <v>862</v>
      </c>
      <c r="B139" s="83" t="s">
        <v>874</v>
      </c>
      <c r="C139" s="83">
        <v>3</v>
      </c>
      <c r="D139" s="111">
        <v>0.009065764267500531</v>
      </c>
      <c r="E139" s="111">
        <v>1.989746365634447</v>
      </c>
      <c r="F139" s="83" t="s">
        <v>211</v>
      </c>
      <c r="G139" s="83" t="b">
        <v>0</v>
      </c>
      <c r="H139" s="83" t="b">
        <v>0</v>
      </c>
      <c r="I139" s="83" t="b">
        <v>0</v>
      </c>
      <c r="J139" s="83" t="b">
        <v>0</v>
      </c>
      <c r="K139" s="83" t="b">
        <v>0</v>
      </c>
      <c r="L139" s="83" t="b">
        <v>0</v>
      </c>
    </row>
    <row r="140" spans="1:12" ht="15">
      <c r="A140" s="83" t="s">
        <v>874</v>
      </c>
      <c r="B140" s="83" t="s">
        <v>875</v>
      </c>
      <c r="C140" s="83">
        <v>3</v>
      </c>
      <c r="D140" s="111">
        <v>0.009065764267500531</v>
      </c>
      <c r="E140" s="111">
        <v>1.989746365634447</v>
      </c>
      <c r="F140" s="83" t="s">
        <v>211</v>
      </c>
      <c r="G140" s="83" t="b">
        <v>0</v>
      </c>
      <c r="H140" s="83" t="b">
        <v>0</v>
      </c>
      <c r="I140" s="83" t="b">
        <v>0</v>
      </c>
      <c r="J140" s="83" t="b">
        <v>0</v>
      </c>
      <c r="K140" s="83" t="b">
        <v>0</v>
      </c>
      <c r="L140" s="83" t="b">
        <v>0</v>
      </c>
    </row>
    <row r="141" spans="1:12" ht="15">
      <c r="A141" s="83" t="s">
        <v>875</v>
      </c>
      <c r="B141" s="83" t="s">
        <v>876</v>
      </c>
      <c r="C141" s="83">
        <v>3</v>
      </c>
      <c r="D141" s="111">
        <v>0.009065764267500531</v>
      </c>
      <c r="E141" s="111">
        <v>1.989746365634447</v>
      </c>
      <c r="F141" s="83" t="s">
        <v>211</v>
      </c>
      <c r="G141" s="83" t="b">
        <v>0</v>
      </c>
      <c r="H141" s="83" t="b">
        <v>0</v>
      </c>
      <c r="I141" s="83" t="b">
        <v>0</v>
      </c>
      <c r="J141" s="83" t="b">
        <v>0</v>
      </c>
      <c r="K141" s="83" t="b">
        <v>0</v>
      </c>
      <c r="L141" s="83" t="b">
        <v>0</v>
      </c>
    </row>
    <row r="142" spans="1:12" ht="15">
      <c r="A142" s="83" t="s">
        <v>876</v>
      </c>
      <c r="B142" s="83" t="s">
        <v>877</v>
      </c>
      <c r="C142" s="83">
        <v>3</v>
      </c>
      <c r="D142" s="111">
        <v>0.009065764267500531</v>
      </c>
      <c r="E142" s="111">
        <v>1.989746365634447</v>
      </c>
      <c r="F142" s="83" t="s">
        <v>211</v>
      </c>
      <c r="G142" s="83" t="b">
        <v>0</v>
      </c>
      <c r="H142" s="83" t="b">
        <v>0</v>
      </c>
      <c r="I142" s="83" t="b">
        <v>0</v>
      </c>
      <c r="J142" s="83" t="b">
        <v>0</v>
      </c>
      <c r="K142" s="83" t="b">
        <v>0</v>
      </c>
      <c r="L142" s="83" t="b">
        <v>0</v>
      </c>
    </row>
    <row r="143" spans="1:12" ht="15">
      <c r="A143" s="83" t="s">
        <v>877</v>
      </c>
      <c r="B143" s="83" t="s">
        <v>878</v>
      </c>
      <c r="C143" s="83">
        <v>3</v>
      </c>
      <c r="D143" s="111">
        <v>0.009065764267500531</v>
      </c>
      <c r="E143" s="111">
        <v>1.989746365634447</v>
      </c>
      <c r="F143" s="83" t="s">
        <v>211</v>
      </c>
      <c r="G143" s="83" t="b">
        <v>0</v>
      </c>
      <c r="H143" s="83" t="b">
        <v>0</v>
      </c>
      <c r="I143" s="83" t="b">
        <v>0</v>
      </c>
      <c r="J143" s="83" t="b">
        <v>0</v>
      </c>
      <c r="K143" s="83" t="b">
        <v>0</v>
      </c>
      <c r="L143" s="83" t="b">
        <v>0</v>
      </c>
    </row>
    <row r="144" spans="1:12" ht="15">
      <c r="A144" s="83" t="s">
        <v>878</v>
      </c>
      <c r="B144" s="83" t="s">
        <v>879</v>
      </c>
      <c r="C144" s="83">
        <v>3</v>
      </c>
      <c r="D144" s="111">
        <v>0.009065764267500531</v>
      </c>
      <c r="E144" s="111">
        <v>1.989746365634447</v>
      </c>
      <c r="F144" s="83" t="s">
        <v>211</v>
      </c>
      <c r="G144" s="83" t="b">
        <v>0</v>
      </c>
      <c r="H144" s="83" t="b">
        <v>0</v>
      </c>
      <c r="I144" s="83" t="b">
        <v>0</v>
      </c>
      <c r="J144" s="83" t="b">
        <v>0</v>
      </c>
      <c r="K144" s="83" t="b">
        <v>0</v>
      </c>
      <c r="L144" s="83" t="b">
        <v>0</v>
      </c>
    </row>
    <row r="145" spans="1:12" ht="15">
      <c r="A145" s="83" t="s">
        <v>879</v>
      </c>
      <c r="B145" s="83" t="s">
        <v>863</v>
      </c>
      <c r="C145" s="83">
        <v>3</v>
      </c>
      <c r="D145" s="111">
        <v>0.009065764267500531</v>
      </c>
      <c r="E145" s="111">
        <v>1.989746365634447</v>
      </c>
      <c r="F145" s="83" t="s">
        <v>211</v>
      </c>
      <c r="G145" s="83" t="b">
        <v>0</v>
      </c>
      <c r="H145" s="83" t="b">
        <v>0</v>
      </c>
      <c r="I145" s="83" t="b">
        <v>0</v>
      </c>
      <c r="J145" s="83" t="b">
        <v>0</v>
      </c>
      <c r="K145" s="83" t="b">
        <v>0</v>
      </c>
      <c r="L145" s="83" t="b">
        <v>0</v>
      </c>
    </row>
    <row r="146" spans="1:12" ht="15">
      <c r="A146" s="83" t="s">
        <v>863</v>
      </c>
      <c r="B146" s="83" t="s">
        <v>329</v>
      </c>
      <c r="C146" s="83">
        <v>3</v>
      </c>
      <c r="D146" s="111">
        <v>0.009065764267500531</v>
      </c>
      <c r="E146" s="111">
        <v>1.989746365634447</v>
      </c>
      <c r="F146" s="83" t="s">
        <v>211</v>
      </c>
      <c r="G146" s="83" t="b">
        <v>0</v>
      </c>
      <c r="H146" s="83" t="b">
        <v>0</v>
      </c>
      <c r="I146" s="83" t="b">
        <v>0</v>
      </c>
      <c r="J146" s="83" t="b">
        <v>0</v>
      </c>
      <c r="K146" s="83" t="b">
        <v>0</v>
      </c>
      <c r="L146" s="83" t="b">
        <v>0</v>
      </c>
    </row>
    <row r="147" spans="1:12" ht="15">
      <c r="A147" s="83" t="s">
        <v>886</v>
      </c>
      <c r="B147" s="83" t="s">
        <v>356</v>
      </c>
      <c r="C147" s="83">
        <v>2</v>
      </c>
      <c r="D147" s="111">
        <v>0.00714098464597033</v>
      </c>
      <c r="E147" s="111">
        <v>1.7678976160180906</v>
      </c>
      <c r="F147" s="83" t="s">
        <v>211</v>
      </c>
      <c r="G147" s="83" t="b">
        <v>0</v>
      </c>
      <c r="H147" s="83" t="b">
        <v>0</v>
      </c>
      <c r="I147" s="83" t="b">
        <v>0</v>
      </c>
      <c r="J147" s="83" t="b">
        <v>0</v>
      </c>
      <c r="K147" s="83" t="b">
        <v>0</v>
      </c>
      <c r="L147" s="83" t="b">
        <v>0</v>
      </c>
    </row>
    <row r="148" spans="1:12" ht="15">
      <c r="A148" s="83" t="s">
        <v>356</v>
      </c>
      <c r="B148" s="83" t="s">
        <v>420</v>
      </c>
      <c r="C148" s="83">
        <v>2</v>
      </c>
      <c r="D148" s="111">
        <v>0.00714098464597033</v>
      </c>
      <c r="E148" s="111">
        <v>1.369957607346053</v>
      </c>
      <c r="F148" s="83" t="s">
        <v>211</v>
      </c>
      <c r="G148" s="83" t="b">
        <v>0</v>
      </c>
      <c r="H148" s="83" t="b">
        <v>0</v>
      </c>
      <c r="I148" s="83" t="b">
        <v>0</v>
      </c>
      <c r="J148" s="83" t="b">
        <v>0</v>
      </c>
      <c r="K148" s="83" t="b">
        <v>0</v>
      </c>
      <c r="L148" s="83" t="b">
        <v>0</v>
      </c>
    </row>
    <row r="149" spans="1:12" ht="15">
      <c r="A149" s="83" t="s">
        <v>420</v>
      </c>
      <c r="B149" s="83" t="s">
        <v>887</v>
      </c>
      <c r="C149" s="83">
        <v>2</v>
      </c>
      <c r="D149" s="111">
        <v>0.00714098464597033</v>
      </c>
      <c r="E149" s="111">
        <v>1.688716369970466</v>
      </c>
      <c r="F149" s="83" t="s">
        <v>211</v>
      </c>
      <c r="G149" s="83" t="b">
        <v>0</v>
      </c>
      <c r="H149" s="83" t="b">
        <v>0</v>
      </c>
      <c r="I149" s="83" t="b">
        <v>0</v>
      </c>
      <c r="J149" s="83" t="b">
        <v>0</v>
      </c>
      <c r="K149" s="83" t="b">
        <v>0</v>
      </c>
      <c r="L149" s="83" t="b">
        <v>0</v>
      </c>
    </row>
    <row r="150" spans="1:12" ht="15">
      <c r="A150" s="83" t="s">
        <v>887</v>
      </c>
      <c r="B150" s="83" t="s">
        <v>778</v>
      </c>
      <c r="C150" s="83">
        <v>2</v>
      </c>
      <c r="D150" s="111">
        <v>0.00714098464597033</v>
      </c>
      <c r="E150" s="111">
        <v>1.864807629026147</v>
      </c>
      <c r="F150" s="83" t="s">
        <v>211</v>
      </c>
      <c r="G150" s="83" t="b">
        <v>0</v>
      </c>
      <c r="H150" s="83" t="b">
        <v>0</v>
      </c>
      <c r="I150" s="83" t="b">
        <v>0</v>
      </c>
      <c r="J150" s="83" t="b">
        <v>0</v>
      </c>
      <c r="K150" s="83" t="b">
        <v>0</v>
      </c>
      <c r="L150" s="83" t="b">
        <v>0</v>
      </c>
    </row>
    <row r="151" spans="1:12" ht="15">
      <c r="A151" s="83" t="s">
        <v>778</v>
      </c>
      <c r="B151" s="83" t="s">
        <v>888</v>
      </c>
      <c r="C151" s="83">
        <v>2</v>
      </c>
      <c r="D151" s="111">
        <v>0.00714098464597033</v>
      </c>
      <c r="E151" s="111">
        <v>1.864807629026147</v>
      </c>
      <c r="F151" s="83" t="s">
        <v>211</v>
      </c>
      <c r="G151" s="83" t="b">
        <v>0</v>
      </c>
      <c r="H151" s="83" t="b">
        <v>0</v>
      </c>
      <c r="I151" s="83" t="b">
        <v>0</v>
      </c>
      <c r="J151" s="83" t="b">
        <v>0</v>
      </c>
      <c r="K151" s="83" t="b">
        <v>0</v>
      </c>
      <c r="L151" s="83" t="b">
        <v>0</v>
      </c>
    </row>
    <row r="152" spans="1:12" ht="15">
      <c r="A152" s="83" t="s">
        <v>888</v>
      </c>
      <c r="B152" s="83" t="s">
        <v>771</v>
      </c>
      <c r="C152" s="83">
        <v>2</v>
      </c>
      <c r="D152" s="111">
        <v>0.00714098464597033</v>
      </c>
      <c r="E152" s="111">
        <v>2.1658376246901283</v>
      </c>
      <c r="F152" s="83" t="s">
        <v>211</v>
      </c>
      <c r="G152" s="83" t="b">
        <v>0</v>
      </c>
      <c r="H152" s="83" t="b">
        <v>0</v>
      </c>
      <c r="I152" s="83" t="b">
        <v>0</v>
      </c>
      <c r="J152" s="83" t="b">
        <v>0</v>
      </c>
      <c r="K152" s="83" t="b">
        <v>0</v>
      </c>
      <c r="L152" s="83" t="b">
        <v>0</v>
      </c>
    </row>
    <row r="153" spans="1:12" ht="15">
      <c r="A153" s="83" t="s">
        <v>771</v>
      </c>
      <c r="B153" s="83" t="s">
        <v>889</v>
      </c>
      <c r="C153" s="83">
        <v>2</v>
      </c>
      <c r="D153" s="111">
        <v>0.00714098464597033</v>
      </c>
      <c r="E153" s="111">
        <v>2.1658376246901283</v>
      </c>
      <c r="F153" s="83" t="s">
        <v>211</v>
      </c>
      <c r="G153" s="83" t="b">
        <v>0</v>
      </c>
      <c r="H153" s="83" t="b">
        <v>0</v>
      </c>
      <c r="I153" s="83" t="b">
        <v>0</v>
      </c>
      <c r="J153" s="83" t="b">
        <v>0</v>
      </c>
      <c r="K153" s="83" t="b">
        <v>0</v>
      </c>
      <c r="L153" s="83" t="b">
        <v>0</v>
      </c>
    </row>
    <row r="154" spans="1:12" ht="15">
      <c r="A154" s="83" t="s">
        <v>889</v>
      </c>
      <c r="B154" s="83" t="s">
        <v>890</v>
      </c>
      <c r="C154" s="83">
        <v>2</v>
      </c>
      <c r="D154" s="111">
        <v>0.00714098464597033</v>
      </c>
      <c r="E154" s="111">
        <v>2.1658376246901283</v>
      </c>
      <c r="F154" s="83" t="s">
        <v>211</v>
      </c>
      <c r="G154" s="83" t="b">
        <v>0</v>
      </c>
      <c r="H154" s="83" t="b">
        <v>0</v>
      </c>
      <c r="I154" s="83" t="b">
        <v>0</v>
      </c>
      <c r="J154" s="83" t="b">
        <v>0</v>
      </c>
      <c r="K154" s="83" t="b">
        <v>0</v>
      </c>
      <c r="L154" s="83" t="b">
        <v>0</v>
      </c>
    </row>
    <row r="155" spans="1:12" ht="15">
      <c r="A155" s="83" t="s">
        <v>890</v>
      </c>
      <c r="B155" s="83" t="s">
        <v>411</v>
      </c>
      <c r="C155" s="83">
        <v>2</v>
      </c>
      <c r="D155" s="111">
        <v>0.00714098464597033</v>
      </c>
      <c r="E155" s="111">
        <v>1.4254749351958844</v>
      </c>
      <c r="F155" s="83" t="s">
        <v>211</v>
      </c>
      <c r="G155" s="83" t="b">
        <v>0</v>
      </c>
      <c r="H155" s="83" t="b">
        <v>0</v>
      </c>
      <c r="I155" s="83" t="b">
        <v>0</v>
      </c>
      <c r="J155" s="83" t="b">
        <v>0</v>
      </c>
      <c r="K155" s="83" t="b">
        <v>0</v>
      </c>
      <c r="L155" s="83" t="b">
        <v>0</v>
      </c>
    </row>
    <row r="156" spans="1:12" ht="15">
      <c r="A156" s="83" t="s">
        <v>411</v>
      </c>
      <c r="B156" s="83" t="s">
        <v>768</v>
      </c>
      <c r="C156" s="83">
        <v>2</v>
      </c>
      <c r="D156" s="111">
        <v>0.00714098464597033</v>
      </c>
      <c r="E156" s="111">
        <v>1.2115951152508033</v>
      </c>
      <c r="F156" s="83" t="s">
        <v>211</v>
      </c>
      <c r="G156" s="83" t="b">
        <v>0</v>
      </c>
      <c r="H156" s="83" t="b">
        <v>0</v>
      </c>
      <c r="I156" s="83" t="b">
        <v>0</v>
      </c>
      <c r="J156" s="83" t="b">
        <v>0</v>
      </c>
      <c r="K156" s="83" t="b">
        <v>0</v>
      </c>
      <c r="L156" s="83" t="b">
        <v>0</v>
      </c>
    </row>
    <row r="157" spans="1:12" ht="15">
      <c r="A157" s="83" t="s">
        <v>420</v>
      </c>
      <c r="B157" s="83" t="s">
        <v>777</v>
      </c>
      <c r="C157" s="83">
        <v>2</v>
      </c>
      <c r="D157" s="111">
        <v>0.00714098464597033</v>
      </c>
      <c r="E157" s="111">
        <v>1.14464832562019</v>
      </c>
      <c r="F157" s="83" t="s">
        <v>211</v>
      </c>
      <c r="G157" s="83" t="b">
        <v>0</v>
      </c>
      <c r="H157" s="83" t="b">
        <v>0</v>
      </c>
      <c r="I157" s="83" t="b">
        <v>0</v>
      </c>
      <c r="J157" s="83" t="b">
        <v>0</v>
      </c>
      <c r="K157" s="83" t="b">
        <v>0</v>
      </c>
      <c r="L157" s="83" t="b">
        <v>0</v>
      </c>
    </row>
    <row r="158" spans="1:12" ht="15">
      <c r="A158" s="83" t="s">
        <v>777</v>
      </c>
      <c r="B158" s="83" t="s">
        <v>939</v>
      </c>
      <c r="C158" s="83">
        <v>2</v>
      </c>
      <c r="D158" s="111">
        <v>0.00714098464597033</v>
      </c>
      <c r="E158" s="111">
        <v>1.5637776333621658</v>
      </c>
      <c r="F158" s="83" t="s">
        <v>211</v>
      </c>
      <c r="G158" s="83" t="b">
        <v>0</v>
      </c>
      <c r="H158" s="83" t="b">
        <v>0</v>
      </c>
      <c r="I158" s="83" t="b">
        <v>0</v>
      </c>
      <c r="J158" s="83" t="b">
        <v>0</v>
      </c>
      <c r="K158" s="83" t="b">
        <v>0</v>
      </c>
      <c r="L158" s="83" t="b">
        <v>0</v>
      </c>
    </row>
    <row r="159" spans="1:12" ht="15">
      <c r="A159" s="83" t="s">
        <v>939</v>
      </c>
      <c r="B159" s="83" t="s">
        <v>940</v>
      </c>
      <c r="C159" s="83">
        <v>2</v>
      </c>
      <c r="D159" s="111">
        <v>0.00714098464597033</v>
      </c>
      <c r="E159" s="111">
        <v>2.1658376246901283</v>
      </c>
      <c r="F159" s="83" t="s">
        <v>211</v>
      </c>
      <c r="G159" s="83" t="b">
        <v>0</v>
      </c>
      <c r="H159" s="83" t="b">
        <v>0</v>
      </c>
      <c r="I159" s="83" t="b">
        <v>0</v>
      </c>
      <c r="J159" s="83" t="b">
        <v>0</v>
      </c>
      <c r="K159" s="83" t="b">
        <v>0</v>
      </c>
      <c r="L159" s="83" t="b">
        <v>0</v>
      </c>
    </row>
    <row r="160" spans="1:12" ht="15">
      <c r="A160" s="83" t="s">
        <v>940</v>
      </c>
      <c r="B160" s="83" t="s">
        <v>866</v>
      </c>
      <c r="C160" s="83">
        <v>2</v>
      </c>
      <c r="D160" s="111">
        <v>0.00714098464597033</v>
      </c>
      <c r="E160" s="111">
        <v>1.864807629026147</v>
      </c>
      <c r="F160" s="83" t="s">
        <v>211</v>
      </c>
      <c r="G160" s="83" t="b">
        <v>0</v>
      </c>
      <c r="H160" s="83" t="b">
        <v>0</v>
      </c>
      <c r="I160" s="83" t="b">
        <v>0</v>
      </c>
      <c r="J160" s="83" t="b">
        <v>0</v>
      </c>
      <c r="K160" s="83" t="b">
        <v>0</v>
      </c>
      <c r="L160" s="83" t="b">
        <v>0</v>
      </c>
    </row>
    <row r="161" spans="1:12" ht="15">
      <c r="A161" s="83" t="s">
        <v>866</v>
      </c>
      <c r="B161" s="83" t="s">
        <v>864</v>
      </c>
      <c r="C161" s="83">
        <v>2</v>
      </c>
      <c r="D161" s="111">
        <v>0.00714098464597033</v>
      </c>
      <c r="E161" s="111">
        <v>1.688716369970466</v>
      </c>
      <c r="F161" s="83" t="s">
        <v>211</v>
      </c>
      <c r="G161" s="83" t="b">
        <v>0</v>
      </c>
      <c r="H161" s="83" t="b">
        <v>0</v>
      </c>
      <c r="I161" s="83" t="b">
        <v>0</v>
      </c>
      <c r="J161" s="83" t="b">
        <v>0</v>
      </c>
      <c r="K161" s="83" t="b">
        <v>0</v>
      </c>
      <c r="L161" s="83" t="b">
        <v>0</v>
      </c>
    </row>
    <row r="162" spans="1:12" ht="15">
      <c r="A162" s="83" t="s">
        <v>864</v>
      </c>
      <c r="B162" s="83" t="s">
        <v>941</v>
      </c>
      <c r="C162" s="83">
        <v>2</v>
      </c>
      <c r="D162" s="111">
        <v>0.00714098464597033</v>
      </c>
      <c r="E162" s="111">
        <v>1.864807629026147</v>
      </c>
      <c r="F162" s="83" t="s">
        <v>211</v>
      </c>
      <c r="G162" s="83" t="b">
        <v>0</v>
      </c>
      <c r="H162" s="83" t="b">
        <v>0</v>
      </c>
      <c r="I162" s="83" t="b">
        <v>0</v>
      </c>
      <c r="J162" s="83" t="b">
        <v>0</v>
      </c>
      <c r="K162" s="83" t="b">
        <v>0</v>
      </c>
      <c r="L162" s="83" t="b">
        <v>0</v>
      </c>
    </row>
    <row r="163" spans="1:12" ht="15">
      <c r="A163" s="83" t="s">
        <v>941</v>
      </c>
      <c r="B163" s="83" t="s">
        <v>942</v>
      </c>
      <c r="C163" s="83">
        <v>2</v>
      </c>
      <c r="D163" s="111">
        <v>0.00714098464597033</v>
      </c>
      <c r="E163" s="111">
        <v>2.1658376246901283</v>
      </c>
      <c r="F163" s="83" t="s">
        <v>211</v>
      </c>
      <c r="G163" s="83" t="b">
        <v>0</v>
      </c>
      <c r="H163" s="83" t="b">
        <v>0</v>
      </c>
      <c r="I163" s="83" t="b">
        <v>0</v>
      </c>
      <c r="J163" s="83" t="b">
        <v>0</v>
      </c>
      <c r="K163" s="83" t="b">
        <v>0</v>
      </c>
      <c r="L163" s="83" t="b">
        <v>0</v>
      </c>
    </row>
    <row r="164" spans="1:12" ht="15">
      <c r="A164" s="83" t="s">
        <v>942</v>
      </c>
      <c r="B164" s="83" t="s">
        <v>777</v>
      </c>
      <c r="C164" s="83">
        <v>2</v>
      </c>
      <c r="D164" s="111">
        <v>0.00714098464597033</v>
      </c>
      <c r="E164" s="111">
        <v>1.6217695803398526</v>
      </c>
      <c r="F164" s="83" t="s">
        <v>211</v>
      </c>
      <c r="G164" s="83" t="b">
        <v>0</v>
      </c>
      <c r="H164" s="83" t="b">
        <v>0</v>
      </c>
      <c r="I164" s="83" t="b">
        <v>0</v>
      </c>
      <c r="J164" s="83" t="b">
        <v>0</v>
      </c>
      <c r="K164" s="83" t="b">
        <v>0</v>
      </c>
      <c r="L164" s="83" t="b">
        <v>0</v>
      </c>
    </row>
    <row r="165" spans="1:12" ht="15">
      <c r="A165" s="83" t="s">
        <v>777</v>
      </c>
      <c r="B165" s="83" t="s">
        <v>943</v>
      </c>
      <c r="C165" s="83">
        <v>2</v>
      </c>
      <c r="D165" s="111">
        <v>0.00714098464597033</v>
      </c>
      <c r="E165" s="111">
        <v>1.5637776333621658</v>
      </c>
      <c r="F165" s="83" t="s">
        <v>211</v>
      </c>
      <c r="G165" s="83" t="b">
        <v>0</v>
      </c>
      <c r="H165" s="83" t="b">
        <v>0</v>
      </c>
      <c r="I165" s="83" t="b">
        <v>0</v>
      </c>
      <c r="J165" s="83" t="b">
        <v>0</v>
      </c>
      <c r="K165" s="83" t="b">
        <v>0</v>
      </c>
      <c r="L165" s="83" t="b">
        <v>0</v>
      </c>
    </row>
    <row r="166" spans="1:12" ht="15">
      <c r="A166" s="83" t="s">
        <v>943</v>
      </c>
      <c r="B166" s="83" t="s">
        <v>866</v>
      </c>
      <c r="C166" s="83">
        <v>2</v>
      </c>
      <c r="D166" s="111">
        <v>0.00714098464597033</v>
      </c>
      <c r="E166" s="111">
        <v>1.864807629026147</v>
      </c>
      <c r="F166" s="83" t="s">
        <v>211</v>
      </c>
      <c r="G166" s="83" t="b">
        <v>0</v>
      </c>
      <c r="H166" s="83" t="b">
        <v>0</v>
      </c>
      <c r="I166" s="83" t="b">
        <v>0</v>
      </c>
      <c r="J166" s="83" t="b">
        <v>0</v>
      </c>
      <c r="K166" s="83" t="b">
        <v>0</v>
      </c>
      <c r="L166" s="83" t="b">
        <v>0</v>
      </c>
    </row>
    <row r="167" spans="1:12" ht="15">
      <c r="A167" s="83" t="s">
        <v>914</v>
      </c>
      <c r="B167" s="83" t="s">
        <v>308</v>
      </c>
      <c r="C167" s="83">
        <v>2</v>
      </c>
      <c r="D167" s="111">
        <v>0.00714098464597033</v>
      </c>
      <c r="E167" s="111">
        <v>1.864807629026147</v>
      </c>
      <c r="F167" s="83" t="s">
        <v>211</v>
      </c>
      <c r="G167" s="83" t="b">
        <v>0</v>
      </c>
      <c r="H167" s="83" t="b">
        <v>0</v>
      </c>
      <c r="I167" s="83" t="b">
        <v>0</v>
      </c>
      <c r="J167" s="83" t="b">
        <v>0</v>
      </c>
      <c r="K167" s="83" t="b">
        <v>0</v>
      </c>
      <c r="L167" s="83" t="b">
        <v>0</v>
      </c>
    </row>
    <row r="168" spans="1:12" ht="15">
      <c r="A168" s="83" t="s">
        <v>376</v>
      </c>
      <c r="B168" s="83" t="s">
        <v>915</v>
      </c>
      <c r="C168" s="83">
        <v>2</v>
      </c>
      <c r="D168" s="111">
        <v>0.00714098464597033</v>
      </c>
      <c r="E168" s="111">
        <v>1.688716369970466</v>
      </c>
      <c r="F168" s="83" t="s">
        <v>211</v>
      </c>
      <c r="G168" s="83" t="b">
        <v>0</v>
      </c>
      <c r="H168" s="83" t="b">
        <v>0</v>
      </c>
      <c r="I168" s="83" t="b">
        <v>0</v>
      </c>
      <c r="J168" s="83" t="b">
        <v>0</v>
      </c>
      <c r="K168" s="83" t="b">
        <v>0</v>
      </c>
      <c r="L168" s="83" t="b">
        <v>0</v>
      </c>
    </row>
    <row r="169" spans="1:12" ht="15">
      <c r="A169" s="83" t="s">
        <v>915</v>
      </c>
      <c r="B169" s="83" t="s">
        <v>860</v>
      </c>
      <c r="C169" s="83">
        <v>2</v>
      </c>
      <c r="D169" s="111">
        <v>0.00714098464597033</v>
      </c>
      <c r="E169" s="111">
        <v>1.864807629026147</v>
      </c>
      <c r="F169" s="83" t="s">
        <v>211</v>
      </c>
      <c r="G169" s="83" t="b">
        <v>0</v>
      </c>
      <c r="H169" s="83" t="b">
        <v>0</v>
      </c>
      <c r="I169" s="83" t="b">
        <v>0</v>
      </c>
      <c r="J169" s="83" t="b">
        <v>0</v>
      </c>
      <c r="K169" s="83" t="b">
        <v>0</v>
      </c>
      <c r="L169" s="83" t="b">
        <v>0</v>
      </c>
    </row>
    <row r="170" spans="1:12" ht="15">
      <c r="A170" s="83" t="s">
        <v>860</v>
      </c>
      <c r="B170" s="83" t="s">
        <v>861</v>
      </c>
      <c r="C170" s="83">
        <v>2</v>
      </c>
      <c r="D170" s="111">
        <v>0.00714098464597033</v>
      </c>
      <c r="E170" s="111">
        <v>1.688716369970466</v>
      </c>
      <c r="F170" s="83" t="s">
        <v>211</v>
      </c>
      <c r="G170" s="83" t="b">
        <v>0</v>
      </c>
      <c r="H170" s="83" t="b">
        <v>0</v>
      </c>
      <c r="I170" s="83" t="b">
        <v>0</v>
      </c>
      <c r="J170" s="83" t="b">
        <v>0</v>
      </c>
      <c r="K170" s="83" t="b">
        <v>0</v>
      </c>
      <c r="L170" s="83" t="b">
        <v>0</v>
      </c>
    </row>
    <row r="171" spans="1:12" ht="15">
      <c r="A171" s="83" t="s">
        <v>861</v>
      </c>
      <c r="B171" s="83" t="s">
        <v>768</v>
      </c>
      <c r="C171" s="83">
        <v>2</v>
      </c>
      <c r="D171" s="111">
        <v>0.00714098464597033</v>
      </c>
      <c r="E171" s="111">
        <v>1.688716369970466</v>
      </c>
      <c r="F171" s="83" t="s">
        <v>211</v>
      </c>
      <c r="G171" s="83" t="b">
        <v>0</v>
      </c>
      <c r="H171" s="83" t="b">
        <v>0</v>
      </c>
      <c r="I171" s="83" t="b">
        <v>0</v>
      </c>
      <c r="J171" s="83" t="b">
        <v>0</v>
      </c>
      <c r="K171" s="83" t="b">
        <v>0</v>
      </c>
      <c r="L171" s="83" t="b">
        <v>0</v>
      </c>
    </row>
    <row r="172" spans="1:12" ht="15">
      <c r="A172" s="83" t="s">
        <v>768</v>
      </c>
      <c r="B172" s="83" t="s">
        <v>770</v>
      </c>
      <c r="C172" s="83">
        <v>2</v>
      </c>
      <c r="D172" s="111">
        <v>0.00714098464597033</v>
      </c>
      <c r="E172" s="111">
        <v>1.2115951152508033</v>
      </c>
      <c r="F172" s="83" t="s">
        <v>211</v>
      </c>
      <c r="G172" s="83" t="b">
        <v>0</v>
      </c>
      <c r="H172" s="83" t="b">
        <v>0</v>
      </c>
      <c r="I172" s="83" t="b">
        <v>0</v>
      </c>
      <c r="J172" s="83" t="b">
        <v>0</v>
      </c>
      <c r="K172" s="83" t="b">
        <v>0</v>
      </c>
      <c r="L172" s="83" t="b">
        <v>0</v>
      </c>
    </row>
    <row r="173" spans="1:12" ht="15">
      <c r="A173" s="83" t="s">
        <v>770</v>
      </c>
      <c r="B173" s="83" t="s">
        <v>769</v>
      </c>
      <c r="C173" s="83">
        <v>2</v>
      </c>
      <c r="D173" s="111">
        <v>0.00714098464597033</v>
      </c>
      <c r="E173" s="111">
        <v>1.688716369970466</v>
      </c>
      <c r="F173" s="83" t="s">
        <v>211</v>
      </c>
      <c r="G173" s="83" t="b">
        <v>0</v>
      </c>
      <c r="H173" s="83" t="b">
        <v>0</v>
      </c>
      <c r="I173" s="83" t="b">
        <v>0</v>
      </c>
      <c r="J173" s="83" t="b">
        <v>0</v>
      </c>
      <c r="K173" s="83" t="b">
        <v>0</v>
      </c>
      <c r="L173" s="83" t="b">
        <v>0</v>
      </c>
    </row>
    <row r="174" spans="1:12" ht="15">
      <c r="A174" s="83" t="s">
        <v>782</v>
      </c>
      <c r="B174" s="83" t="s">
        <v>867</v>
      </c>
      <c r="C174" s="83">
        <v>2</v>
      </c>
      <c r="D174" s="111">
        <v>0.00714098464597033</v>
      </c>
      <c r="E174" s="111">
        <v>2.1658376246901283</v>
      </c>
      <c r="F174" s="83" t="s">
        <v>211</v>
      </c>
      <c r="G174" s="83" t="b">
        <v>0</v>
      </c>
      <c r="H174" s="83" t="b">
        <v>0</v>
      </c>
      <c r="I174" s="83" t="b">
        <v>0</v>
      </c>
      <c r="J174" s="83" t="b">
        <v>0</v>
      </c>
      <c r="K174" s="83" t="b">
        <v>0</v>
      </c>
      <c r="L174" s="83" t="b">
        <v>0</v>
      </c>
    </row>
    <row r="175" spans="1:12" ht="15">
      <c r="A175" s="83" t="s">
        <v>867</v>
      </c>
      <c r="B175" s="83" t="s">
        <v>868</v>
      </c>
      <c r="C175" s="83">
        <v>2</v>
      </c>
      <c r="D175" s="111">
        <v>0.00714098464597033</v>
      </c>
      <c r="E175" s="111">
        <v>2.1658376246901283</v>
      </c>
      <c r="F175" s="83" t="s">
        <v>211</v>
      </c>
      <c r="G175" s="83" t="b">
        <v>0</v>
      </c>
      <c r="H175" s="83" t="b">
        <v>0</v>
      </c>
      <c r="I175" s="83" t="b">
        <v>0</v>
      </c>
      <c r="J175" s="83" t="b">
        <v>0</v>
      </c>
      <c r="K175" s="83" t="b">
        <v>0</v>
      </c>
      <c r="L175" s="83" t="b">
        <v>0</v>
      </c>
    </row>
    <row r="176" spans="1:12" ht="15">
      <c r="A176" s="83" t="s">
        <v>868</v>
      </c>
      <c r="B176" s="83" t="s">
        <v>308</v>
      </c>
      <c r="C176" s="83">
        <v>2</v>
      </c>
      <c r="D176" s="111">
        <v>0.00714098464597033</v>
      </c>
      <c r="E176" s="111">
        <v>1.864807629026147</v>
      </c>
      <c r="F176" s="83" t="s">
        <v>211</v>
      </c>
      <c r="G176" s="83" t="b">
        <v>0</v>
      </c>
      <c r="H176" s="83" t="b">
        <v>0</v>
      </c>
      <c r="I176" s="83" t="b">
        <v>0</v>
      </c>
      <c r="J176" s="83" t="b">
        <v>0</v>
      </c>
      <c r="K176" s="83" t="b">
        <v>0</v>
      </c>
      <c r="L176" s="83" t="b">
        <v>0</v>
      </c>
    </row>
    <row r="177" spans="1:12" ht="15">
      <c r="A177" s="83" t="s">
        <v>376</v>
      </c>
      <c r="B177" s="83" t="s">
        <v>869</v>
      </c>
      <c r="C177" s="83">
        <v>2</v>
      </c>
      <c r="D177" s="111">
        <v>0.00714098464597033</v>
      </c>
      <c r="E177" s="111">
        <v>1.688716369970466</v>
      </c>
      <c r="F177" s="83" t="s">
        <v>211</v>
      </c>
      <c r="G177" s="83" t="b">
        <v>0</v>
      </c>
      <c r="H177" s="83" t="b">
        <v>0</v>
      </c>
      <c r="I177" s="83" t="b">
        <v>0</v>
      </c>
      <c r="J177" s="83" t="b">
        <v>0</v>
      </c>
      <c r="K177" s="83" t="b">
        <v>0</v>
      </c>
      <c r="L177" s="83" t="b">
        <v>0</v>
      </c>
    </row>
    <row r="178" spans="1:12" ht="15">
      <c r="A178" s="83" t="s">
        <v>869</v>
      </c>
      <c r="B178" s="83" t="s">
        <v>361</v>
      </c>
      <c r="C178" s="83">
        <v>2</v>
      </c>
      <c r="D178" s="111">
        <v>0.00714098464597033</v>
      </c>
      <c r="E178" s="111">
        <v>1.989746365634447</v>
      </c>
      <c r="F178" s="83" t="s">
        <v>211</v>
      </c>
      <c r="G178" s="83" t="b">
        <v>0</v>
      </c>
      <c r="H178" s="83" t="b">
        <v>0</v>
      </c>
      <c r="I178" s="83" t="b">
        <v>0</v>
      </c>
      <c r="J178" s="83" t="b">
        <v>0</v>
      </c>
      <c r="K178" s="83" t="b">
        <v>0</v>
      </c>
      <c r="L178" s="83" t="b">
        <v>0</v>
      </c>
    </row>
    <row r="179" spans="1:12" ht="15">
      <c r="A179" s="83" t="s">
        <v>361</v>
      </c>
      <c r="B179" s="83" t="s">
        <v>870</v>
      </c>
      <c r="C179" s="83">
        <v>2</v>
      </c>
      <c r="D179" s="111">
        <v>0.00714098464597033</v>
      </c>
      <c r="E179" s="111">
        <v>1.989746365634447</v>
      </c>
      <c r="F179" s="83" t="s">
        <v>211</v>
      </c>
      <c r="G179" s="83" t="b">
        <v>0</v>
      </c>
      <c r="H179" s="83" t="b">
        <v>0</v>
      </c>
      <c r="I179" s="83" t="b">
        <v>0</v>
      </c>
      <c r="J179" s="83" t="b">
        <v>0</v>
      </c>
      <c r="K179" s="83" t="b">
        <v>0</v>
      </c>
      <c r="L179" s="83" t="b">
        <v>0</v>
      </c>
    </row>
    <row r="180" spans="1:12" ht="15">
      <c r="A180" s="83" t="s">
        <v>870</v>
      </c>
      <c r="B180" s="83" t="s">
        <v>871</v>
      </c>
      <c r="C180" s="83">
        <v>2</v>
      </c>
      <c r="D180" s="111">
        <v>0.00714098464597033</v>
      </c>
      <c r="E180" s="111">
        <v>2.1658376246901283</v>
      </c>
      <c r="F180" s="83" t="s">
        <v>211</v>
      </c>
      <c r="G180" s="83" t="b">
        <v>0</v>
      </c>
      <c r="H180" s="83" t="b">
        <v>0</v>
      </c>
      <c r="I180" s="83" t="b">
        <v>0</v>
      </c>
      <c r="J180" s="83" t="b">
        <v>0</v>
      </c>
      <c r="K180" s="83" t="b">
        <v>0</v>
      </c>
      <c r="L180" s="83" t="b">
        <v>0</v>
      </c>
    </row>
    <row r="181" spans="1:12" ht="15">
      <c r="A181" s="83" t="s">
        <v>871</v>
      </c>
      <c r="B181" s="83" t="s">
        <v>872</v>
      </c>
      <c r="C181" s="83">
        <v>2</v>
      </c>
      <c r="D181" s="111">
        <v>0.00714098464597033</v>
      </c>
      <c r="E181" s="111">
        <v>2.1658376246901283</v>
      </c>
      <c r="F181" s="83" t="s">
        <v>211</v>
      </c>
      <c r="G181" s="83" t="b">
        <v>0</v>
      </c>
      <c r="H181" s="83" t="b">
        <v>0</v>
      </c>
      <c r="I181" s="83" t="b">
        <v>0</v>
      </c>
      <c r="J181" s="83" t="b">
        <v>0</v>
      </c>
      <c r="K181" s="83" t="b">
        <v>0</v>
      </c>
      <c r="L181" s="83" t="b">
        <v>0</v>
      </c>
    </row>
    <row r="182" spans="1:12" ht="15">
      <c r="A182" s="83" t="s">
        <v>872</v>
      </c>
      <c r="B182" s="83" t="s">
        <v>357</v>
      </c>
      <c r="C182" s="83">
        <v>2</v>
      </c>
      <c r="D182" s="111">
        <v>0.00714098464597033</v>
      </c>
      <c r="E182" s="111">
        <v>2.1658376246901283</v>
      </c>
      <c r="F182" s="83" t="s">
        <v>211</v>
      </c>
      <c r="G182" s="83" t="b">
        <v>0</v>
      </c>
      <c r="H182" s="83" t="b">
        <v>0</v>
      </c>
      <c r="I182" s="83" t="b">
        <v>0</v>
      </c>
      <c r="J182" s="83" t="b">
        <v>0</v>
      </c>
      <c r="K182" s="83" t="b">
        <v>0</v>
      </c>
      <c r="L182" s="83" t="b">
        <v>0</v>
      </c>
    </row>
    <row r="183" spans="1:12" ht="15">
      <c r="A183" s="83" t="s">
        <v>357</v>
      </c>
      <c r="B183" s="83" t="s">
        <v>860</v>
      </c>
      <c r="C183" s="83">
        <v>2</v>
      </c>
      <c r="D183" s="111">
        <v>0.00714098464597033</v>
      </c>
      <c r="E183" s="111">
        <v>1.864807629026147</v>
      </c>
      <c r="F183" s="83" t="s">
        <v>211</v>
      </c>
      <c r="G183" s="83" t="b">
        <v>0</v>
      </c>
      <c r="H183" s="83" t="b">
        <v>0</v>
      </c>
      <c r="I183" s="83" t="b">
        <v>0</v>
      </c>
      <c r="J183" s="83" t="b">
        <v>0</v>
      </c>
      <c r="K183" s="83" t="b">
        <v>0</v>
      </c>
      <c r="L183" s="83" t="b">
        <v>0</v>
      </c>
    </row>
    <row r="184" spans="1:12" ht="15">
      <c r="A184" s="83" t="s">
        <v>860</v>
      </c>
      <c r="B184" s="83" t="s">
        <v>873</v>
      </c>
      <c r="C184" s="83">
        <v>2</v>
      </c>
      <c r="D184" s="111">
        <v>0.00714098464597033</v>
      </c>
      <c r="E184" s="111">
        <v>1.864807629026147</v>
      </c>
      <c r="F184" s="83" t="s">
        <v>211</v>
      </c>
      <c r="G184" s="83" t="b">
        <v>0</v>
      </c>
      <c r="H184" s="83" t="b">
        <v>0</v>
      </c>
      <c r="I184" s="83" t="b">
        <v>0</v>
      </c>
      <c r="J184" s="83" t="b">
        <v>0</v>
      </c>
      <c r="K184" s="83" t="b">
        <v>0</v>
      </c>
      <c r="L184" s="83" t="b">
        <v>0</v>
      </c>
    </row>
    <row r="185" spans="1:12" ht="15">
      <c r="A185" s="83" t="s">
        <v>411</v>
      </c>
      <c r="B185" s="83" t="s">
        <v>944</v>
      </c>
      <c r="C185" s="83">
        <v>2</v>
      </c>
      <c r="D185" s="111">
        <v>0.00714098464597033</v>
      </c>
      <c r="E185" s="111">
        <v>1.688716369970466</v>
      </c>
      <c r="F185" s="83" t="s">
        <v>211</v>
      </c>
      <c r="G185" s="83" t="b">
        <v>0</v>
      </c>
      <c r="H185" s="83" t="b">
        <v>0</v>
      </c>
      <c r="I185" s="83" t="b">
        <v>0</v>
      </c>
      <c r="J185" s="83" t="b">
        <v>0</v>
      </c>
      <c r="K185" s="83" t="b">
        <v>0</v>
      </c>
      <c r="L185" s="83" t="b">
        <v>0</v>
      </c>
    </row>
    <row r="186" spans="1:12" ht="15">
      <c r="A186" s="83" t="s">
        <v>944</v>
      </c>
      <c r="B186" s="83" t="s">
        <v>945</v>
      </c>
      <c r="C186" s="83">
        <v>2</v>
      </c>
      <c r="D186" s="111">
        <v>0.00714098464597033</v>
      </c>
      <c r="E186" s="111">
        <v>2.1658376246901283</v>
      </c>
      <c r="F186" s="83" t="s">
        <v>211</v>
      </c>
      <c r="G186" s="83" t="b">
        <v>0</v>
      </c>
      <c r="H186" s="83" t="b">
        <v>0</v>
      </c>
      <c r="I186" s="83" t="b">
        <v>0</v>
      </c>
      <c r="J186" s="83" t="b">
        <v>0</v>
      </c>
      <c r="K186" s="83" t="b">
        <v>0</v>
      </c>
      <c r="L186" s="83" t="b">
        <v>0</v>
      </c>
    </row>
    <row r="187" spans="1:12" ht="15">
      <c r="A187" s="83" t="s">
        <v>945</v>
      </c>
      <c r="B187" s="83" t="s">
        <v>946</v>
      </c>
      <c r="C187" s="83">
        <v>2</v>
      </c>
      <c r="D187" s="111">
        <v>0.00714098464597033</v>
      </c>
      <c r="E187" s="111">
        <v>2.1658376246901283</v>
      </c>
      <c r="F187" s="83" t="s">
        <v>211</v>
      </c>
      <c r="G187" s="83" t="b">
        <v>0</v>
      </c>
      <c r="H187" s="83" t="b">
        <v>0</v>
      </c>
      <c r="I187" s="83" t="b">
        <v>0</v>
      </c>
      <c r="J187" s="83" t="b">
        <v>0</v>
      </c>
      <c r="K187" s="83" t="b">
        <v>0</v>
      </c>
      <c r="L187" s="83" t="b">
        <v>0</v>
      </c>
    </row>
    <row r="188" spans="1:12" ht="15">
      <c r="A188" s="83" t="s">
        <v>946</v>
      </c>
      <c r="B188" s="83" t="s">
        <v>947</v>
      </c>
      <c r="C188" s="83">
        <v>2</v>
      </c>
      <c r="D188" s="111">
        <v>0.00714098464597033</v>
      </c>
      <c r="E188" s="111">
        <v>2.1658376246901283</v>
      </c>
      <c r="F188" s="83" t="s">
        <v>211</v>
      </c>
      <c r="G188" s="83" t="b">
        <v>0</v>
      </c>
      <c r="H188" s="83" t="b">
        <v>0</v>
      </c>
      <c r="I188" s="83" t="b">
        <v>0</v>
      </c>
      <c r="J188" s="83" t="b">
        <v>0</v>
      </c>
      <c r="K188" s="83" t="b">
        <v>0</v>
      </c>
      <c r="L188" s="83" t="b">
        <v>0</v>
      </c>
    </row>
    <row r="189" spans="1:12" ht="15">
      <c r="A189" s="83" t="s">
        <v>947</v>
      </c>
      <c r="B189" s="83" t="s">
        <v>948</v>
      </c>
      <c r="C189" s="83">
        <v>2</v>
      </c>
      <c r="D189" s="111">
        <v>0.00714098464597033</v>
      </c>
      <c r="E189" s="111">
        <v>2.1658376246901283</v>
      </c>
      <c r="F189" s="83" t="s">
        <v>211</v>
      </c>
      <c r="G189" s="83" t="b">
        <v>0</v>
      </c>
      <c r="H189" s="83" t="b">
        <v>0</v>
      </c>
      <c r="I189" s="83" t="b">
        <v>0</v>
      </c>
      <c r="J189" s="83" t="b">
        <v>0</v>
      </c>
      <c r="K189" s="83" t="b">
        <v>0</v>
      </c>
      <c r="L189" s="83" t="b">
        <v>0</v>
      </c>
    </row>
    <row r="190" spans="1:12" ht="15">
      <c r="A190" s="83" t="s">
        <v>948</v>
      </c>
      <c r="B190" s="83" t="s">
        <v>777</v>
      </c>
      <c r="C190" s="83">
        <v>2</v>
      </c>
      <c r="D190" s="111">
        <v>0.00714098464597033</v>
      </c>
      <c r="E190" s="111">
        <v>1.6217695803398526</v>
      </c>
      <c r="F190" s="83" t="s">
        <v>211</v>
      </c>
      <c r="G190" s="83" t="b">
        <v>0</v>
      </c>
      <c r="H190" s="83" t="b">
        <v>0</v>
      </c>
      <c r="I190" s="83" t="b">
        <v>0</v>
      </c>
      <c r="J190" s="83" t="b">
        <v>0</v>
      </c>
      <c r="K190" s="83" t="b">
        <v>0</v>
      </c>
      <c r="L190" s="83" t="b">
        <v>0</v>
      </c>
    </row>
    <row r="191" spans="1:12" ht="15">
      <c r="A191" s="83" t="s">
        <v>777</v>
      </c>
      <c r="B191" s="83" t="s">
        <v>949</v>
      </c>
      <c r="C191" s="83">
        <v>2</v>
      </c>
      <c r="D191" s="111">
        <v>0.00714098464597033</v>
      </c>
      <c r="E191" s="111">
        <v>1.5637776333621658</v>
      </c>
      <c r="F191" s="83" t="s">
        <v>211</v>
      </c>
      <c r="G191" s="83" t="b">
        <v>0</v>
      </c>
      <c r="H191" s="83" t="b">
        <v>0</v>
      </c>
      <c r="I191" s="83" t="b">
        <v>0</v>
      </c>
      <c r="J191" s="83" t="b">
        <v>0</v>
      </c>
      <c r="K191" s="83" t="b">
        <v>0</v>
      </c>
      <c r="L191" s="83" t="b">
        <v>0</v>
      </c>
    </row>
    <row r="192" spans="1:12" ht="15">
      <c r="A192" s="83" t="s">
        <v>949</v>
      </c>
      <c r="B192" s="83" t="s">
        <v>950</v>
      </c>
      <c r="C192" s="83">
        <v>2</v>
      </c>
      <c r="D192" s="111">
        <v>0.00714098464597033</v>
      </c>
      <c r="E192" s="111">
        <v>2.1658376246901283</v>
      </c>
      <c r="F192" s="83" t="s">
        <v>211</v>
      </c>
      <c r="G192" s="83" t="b">
        <v>0</v>
      </c>
      <c r="H192" s="83" t="b">
        <v>0</v>
      </c>
      <c r="I192" s="83" t="b">
        <v>0</v>
      </c>
      <c r="J192" s="83" t="b">
        <v>0</v>
      </c>
      <c r="K192" s="83" t="b">
        <v>0</v>
      </c>
      <c r="L192" s="83" t="b">
        <v>0</v>
      </c>
    </row>
    <row r="193" spans="1:12" ht="15">
      <c r="A193" s="83" t="s">
        <v>950</v>
      </c>
      <c r="B193" s="83" t="s">
        <v>951</v>
      </c>
      <c r="C193" s="83">
        <v>2</v>
      </c>
      <c r="D193" s="111">
        <v>0.00714098464597033</v>
      </c>
      <c r="E193" s="111">
        <v>2.1658376246901283</v>
      </c>
      <c r="F193" s="83" t="s">
        <v>211</v>
      </c>
      <c r="G193" s="83" t="b">
        <v>0</v>
      </c>
      <c r="H193" s="83" t="b">
        <v>0</v>
      </c>
      <c r="I193" s="83" t="b">
        <v>0</v>
      </c>
      <c r="J193" s="83" t="b">
        <v>0</v>
      </c>
      <c r="K193" s="83" t="b">
        <v>0</v>
      </c>
      <c r="L193" s="83" t="b">
        <v>0</v>
      </c>
    </row>
    <row r="194" spans="1:12" ht="15">
      <c r="A194" s="83" t="s">
        <v>951</v>
      </c>
      <c r="B194" s="83" t="s">
        <v>411</v>
      </c>
      <c r="C194" s="83">
        <v>2</v>
      </c>
      <c r="D194" s="111">
        <v>0.00714098464597033</v>
      </c>
      <c r="E194" s="111">
        <v>1.4254749351958844</v>
      </c>
      <c r="F194" s="83" t="s">
        <v>211</v>
      </c>
      <c r="G194" s="83" t="b">
        <v>0</v>
      </c>
      <c r="H194" s="83" t="b">
        <v>0</v>
      </c>
      <c r="I194" s="83" t="b">
        <v>0</v>
      </c>
      <c r="J194" s="83" t="b">
        <v>0</v>
      </c>
      <c r="K194" s="83" t="b">
        <v>0</v>
      </c>
      <c r="L194" s="83" t="b">
        <v>0</v>
      </c>
    </row>
    <row r="195" spans="1:12" ht="15">
      <c r="A195" s="83" t="s">
        <v>931</v>
      </c>
      <c r="B195" s="83" t="s">
        <v>932</v>
      </c>
      <c r="C195" s="83">
        <v>2</v>
      </c>
      <c r="D195" s="111">
        <v>0.00714098464597033</v>
      </c>
      <c r="E195" s="111">
        <v>2.1658376246901283</v>
      </c>
      <c r="F195" s="83" t="s">
        <v>211</v>
      </c>
      <c r="G195" s="83" t="b">
        <v>0</v>
      </c>
      <c r="H195" s="83" t="b">
        <v>0</v>
      </c>
      <c r="I195" s="83" t="b">
        <v>0</v>
      </c>
      <c r="J195" s="83" t="b">
        <v>0</v>
      </c>
      <c r="K195" s="83" t="b">
        <v>0</v>
      </c>
      <c r="L195" s="83" t="b">
        <v>0</v>
      </c>
    </row>
    <row r="196" spans="1:12" ht="15">
      <c r="A196" s="83" t="s">
        <v>932</v>
      </c>
      <c r="B196" s="83" t="s">
        <v>933</v>
      </c>
      <c r="C196" s="83">
        <v>2</v>
      </c>
      <c r="D196" s="111">
        <v>0.00714098464597033</v>
      </c>
      <c r="E196" s="111">
        <v>2.1658376246901283</v>
      </c>
      <c r="F196" s="83" t="s">
        <v>211</v>
      </c>
      <c r="G196" s="83" t="b">
        <v>0</v>
      </c>
      <c r="H196" s="83" t="b">
        <v>0</v>
      </c>
      <c r="I196" s="83" t="b">
        <v>0</v>
      </c>
      <c r="J196" s="83" t="b">
        <v>0</v>
      </c>
      <c r="K196" s="83" t="b">
        <v>0</v>
      </c>
      <c r="L196" s="83" t="b">
        <v>0</v>
      </c>
    </row>
    <row r="197" spans="1:12" ht="15">
      <c r="A197" s="83" t="s">
        <v>933</v>
      </c>
      <c r="B197" s="83" t="s">
        <v>934</v>
      </c>
      <c r="C197" s="83">
        <v>2</v>
      </c>
      <c r="D197" s="111">
        <v>0.00714098464597033</v>
      </c>
      <c r="E197" s="111">
        <v>2.1658376246901283</v>
      </c>
      <c r="F197" s="83" t="s">
        <v>211</v>
      </c>
      <c r="G197" s="83" t="b">
        <v>0</v>
      </c>
      <c r="H197" s="83" t="b">
        <v>0</v>
      </c>
      <c r="I197" s="83" t="b">
        <v>0</v>
      </c>
      <c r="J197" s="83" t="b">
        <v>0</v>
      </c>
      <c r="K197" s="83" t="b">
        <v>0</v>
      </c>
      <c r="L197" s="83" t="b">
        <v>0</v>
      </c>
    </row>
    <row r="198" spans="1:12" ht="15">
      <c r="A198" s="83" t="s">
        <v>934</v>
      </c>
      <c r="B198" s="83" t="s">
        <v>935</v>
      </c>
      <c r="C198" s="83">
        <v>2</v>
      </c>
      <c r="D198" s="111">
        <v>0.00714098464597033</v>
      </c>
      <c r="E198" s="111">
        <v>2.1658376246901283</v>
      </c>
      <c r="F198" s="83" t="s">
        <v>211</v>
      </c>
      <c r="G198" s="83" t="b">
        <v>0</v>
      </c>
      <c r="H198" s="83" t="b">
        <v>0</v>
      </c>
      <c r="I198" s="83" t="b">
        <v>0</v>
      </c>
      <c r="J198" s="83" t="b">
        <v>0</v>
      </c>
      <c r="K198" s="83" t="b">
        <v>0</v>
      </c>
      <c r="L198" s="83" t="b">
        <v>0</v>
      </c>
    </row>
    <row r="199" spans="1:12" ht="15">
      <c r="A199" s="83" t="s">
        <v>935</v>
      </c>
      <c r="B199" s="83" t="s">
        <v>936</v>
      </c>
      <c r="C199" s="83">
        <v>2</v>
      </c>
      <c r="D199" s="111">
        <v>0.00714098464597033</v>
      </c>
      <c r="E199" s="111">
        <v>2.1658376246901283</v>
      </c>
      <c r="F199" s="83" t="s">
        <v>211</v>
      </c>
      <c r="G199" s="83" t="b">
        <v>0</v>
      </c>
      <c r="H199" s="83" t="b">
        <v>0</v>
      </c>
      <c r="I199" s="83" t="b">
        <v>0</v>
      </c>
      <c r="J199" s="83" t="b">
        <v>0</v>
      </c>
      <c r="K199" s="83" t="b">
        <v>0</v>
      </c>
      <c r="L199" s="83" t="b">
        <v>0</v>
      </c>
    </row>
    <row r="200" spans="1:12" ht="15">
      <c r="A200" s="83" t="s">
        <v>936</v>
      </c>
      <c r="B200" s="83" t="s">
        <v>937</v>
      </c>
      <c r="C200" s="83">
        <v>2</v>
      </c>
      <c r="D200" s="111">
        <v>0.00714098464597033</v>
      </c>
      <c r="E200" s="111">
        <v>2.1658376246901283</v>
      </c>
      <c r="F200" s="83" t="s">
        <v>211</v>
      </c>
      <c r="G200" s="83" t="b">
        <v>0</v>
      </c>
      <c r="H200" s="83" t="b">
        <v>0</v>
      </c>
      <c r="I200" s="83" t="b">
        <v>0</v>
      </c>
      <c r="J200" s="83" t="b">
        <v>0</v>
      </c>
      <c r="K200" s="83" t="b">
        <v>0</v>
      </c>
      <c r="L200" s="83" t="b">
        <v>0</v>
      </c>
    </row>
    <row r="201" spans="1:12" ht="15">
      <c r="A201" s="83" t="s">
        <v>937</v>
      </c>
      <c r="B201" s="83" t="s">
        <v>938</v>
      </c>
      <c r="C201" s="83">
        <v>2</v>
      </c>
      <c r="D201" s="111">
        <v>0.00714098464597033</v>
      </c>
      <c r="E201" s="111">
        <v>2.1658376246901283</v>
      </c>
      <c r="F201" s="83" t="s">
        <v>211</v>
      </c>
      <c r="G201" s="83" t="b">
        <v>0</v>
      </c>
      <c r="H201" s="83" t="b">
        <v>0</v>
      </c>
      <c r="I201" s="83" t="b">
        <v>0</v>
      </c>
      <c r="J201" s="83" t="b">
        <v>0</v>
      </c>
      <c r="K201" s="83" t="b">
        <v>0</v>
      </c>
      <c r="L201" s="83" t="b">
        <v>0</v>
      </c>
    </row>
    <row r="202" spans="1:12" ht="15">
      <c r="A202" s="83" t="s">
        <v>938</v>
      </c>
      <c r="B202" s="83" t="s">
        <v>411</v>
      </c>
      <c r="C202" s="83">
        <v>2</v>
      </c>
      <c r="D202" s="111">
        <v>0.00714098464597033</v>
      </c>
      <c r="E202" s="111">
        <v>1.4254749351958844</v>
      </c>
      <c r="F202" s="83" t="s">
        <v>211</v>
      </c>
      <c r="G202" s="83" t="b">
        <v>0</v>
      </c>
      <c r="H202" s="83" t="b">
        <v>0</v>
      </c>
      <c r="I202" s="83" t="b">
        <v>0</v>
      </c>
      <c r="J202" s="83" t="b">
        <v>0</v>
      </c>
      <c r="K202" s="83" t="b">
        <v>0</v>
      </c>
      <c r="L202" s="83" t="b">
        <v>0</v>
      </c>
    </row>
    <row r="203" spans="1:12" ht="15">
      <c r="A203" s="83" t="s">
        <v>924</v>
      </c>
      <c r="B203" s="83" t="s">
        <v>925</v>
      </c>
      <c r="C203" s="83">
        <v>2</v>
      </c>
      <c r="D203" s="111">
        <v>0.00714098464597033</v>
      </c>
      <c r="E203" s="111">
        <v>2.1658376246901283</v>
      </c>
      <c r="F203" s="83" t="s">
        <v>211</v>
      </c>
      <c r="G203" s="83" t="b">
        <v>0</v>
      </c>
      <c r="H203" s="83" t="b">
        <v>0</v>
      </c>
      <c r="I203" s="83" t="b">
        <v>0</v>
      </c>
      <c r="J203" s="83" t="b">
        <v>0</v>
      </c>
      <c r="K203" s="83" t="b">
        <v>0</v>
      </c>
      <c r="L203" s="83" t="b">
        <v>0</v>
      </c>
    </row>
    <row r="204" spans="1:12" ht="15">
      <c r="A204" s="83" t="s">
        <v>925</v>
      </c>
      <c r="B204" s="83" t="s">
        <v>926</v>
      </c>
      <c r="C204" s="83">
        <v>2</v>
      </c>
      <c r="D204" s="111">
        <v>0.00714098464597033</v>
      </c>
      <c r="E204" s="111">
        <v>2.1658376246901283</v>
      </c>
      <c r="F204" s="83" t="s">
        <v>211</v>
      </c>
      <c r="G204" s="83" t="b">
        <v>0</v>
      </c>
      <c r="H204" s="83" t="b">
        <v>0</v>
      </c>
      <c r="I204" s="83" t="b">
        <v>0</v>
      </c>
      <c r="J204" s="83" t="b">
        <v>0</v>
      </c>
      <c r="K204" s="83" t="b">
        <v>0</v>
      </c>
      <c r="L204" s="83" t="b">
        <v>0</v>
      </c>
    </row>
    <row r="205" spans="1:12" ht="15">
      <c r="A205" s="83" t="s">
        <v>926</v>
      </c>
      <c r="B205" s="83" t="s">
        <v>927</v>
      </c>
      <c r="C205" s="83">
        <v>2</v>
      </c>
      <c r="D205" s="111">
        <v>0.00714098464597033</v>
      </c>
      <c r="E205" s="111">
        <v>2.1658376246901283</v>
      </c>
      <c r="F205" s="83" t="s">
        <v>211</v>
      </c>
      <c r="G205" s="83" t="b">
        <v>0</v>
      </c>
      <c r="H205" s="83" t="b">
        <v>0</v>
      </c>
      <c r="I205" s="83" t="b">
        <v>0</v>
      </c>
      <c r="J205" s="83" t="b">
        <v>0</v>
      </c>
      <c r="K205" s="83" t="b">
        <v>0</v>
      </c>
      <c r="L205" s="83" t="b">
        <v>0</v>
      </c>
    </row>
    <row r="206" spans="1:12" ht="15">
      <c r="A206" s="83" t="s">
        <v>927</v>
      </c>
      <c r="B206" s="83" t="s">
        <v>928</v>
      </c>
      <c r="C206" s="83">
        <v>2</v>
      </c>
      <c r="D206" s="111">
        <v>0.00714098464597033</v>
      </c>
      <c r="E206" s="111">
        <v>2.1658376246901283</v>
      </c>
      <c r="F206" s="83" t="s">
        <v>211</v>
      </c>
      <c r="G206" s="83" t="b">
        <v>0</v>
      </c>
      <c r="H206" s="83" t="b">
        <v>0</v>
      </c>
      <c r="I206" s="83" t="b">
        <v>0</v>
      </c>
      <c r="J206" s="83" t="b">
        <v>0</v>
      </c>
      <c r="K206" s="83" t="b">
        <v>0</v>
      </c>
      <c r="L206" s="83" t="b">
        <v>0</v>
      </c>
    </row>
    <row r="207" spans="1:12" ht="15">
      <c r="A207" s="83" t="s">
        <v>928</v>
      </c>
      <c r="B207" s="83" t="s">
        <v>929</v>
      </c>
      <c r="C207" s="83">
        <v>2</v>
      </c>
      <c r="D207" s="111">
        <v>0.00714098464597033</v>
      </c>
      <c r="E207" s="111">
        <v>2.1658376246901283</v>
      </c>
      <c r="F207" s="83" t="s">
        <v>211</v>
      </c>
      <c r="G207" s="83" t="b">
        <v>0</v>
      </c>
      <c r="H207" s="83" t="b">
        <v>0</v>
      </c>
      <c r="I207" s="83" t="b">
        <v>0</v>
      </c>
      <c r="J207" s="83" t="b">
        <v>0</v>
      </c>
      <c r="K207" s="83" t="b">
        <v>0</v>
      </c>
      <c r="L207" s="83" t="b">
        <v>0</v>
      </c>
    </row>
    <row r="208" spans="1:12" ht="15">
      <c r="A208" s="83" t="s">
        <v>929</v>
      </c>
      <c r="B208" s="83" t="s">
        <v>930</v>
      </c>
      <c r="C208" s="83">
        <v>2</v>
      </c>
      <c r="D208" s="111">
        <v>0.00714098464597033</v>
      </c>
      <c r="E208" s="111">
        <v>2.1658376246901283</v>
      </c>
      <c r="F208" s="83" t="s">
        <v>211</v>
      </c>
      <c r="G208" s="83" t="b">
        <v>0</v>
      </c>
      <c r="H208" s="83" t="b">
        <v>0</v>
      </c>
      <c r="I208" s="83" t="b">
        <v>0</v>
      </c>
      <c r="J208" s="83" t="b">
        <v>0</v>
      </c>
      <c r="K208" s="83" t="b">
        <v>0</v>
      </c>
      <c r="L208" s="83" t="b">
        <v>0</v>
      </c>
    </row>
    <row r="209" spans="1:12" ht="15">
      <c r="A209" s="83" t="s">
        <v>930</v>
      </c>
      <c r="B209" s="83" t="s">
        <v>411</v>
      </c>
      <c r="C209" s="83">
        <v>2</v>
      </c>
      <c r="D209" s="111">
        <v>0.00714098464597033</v>
      </c>
      <c r="E209" s="111">
        <v>1.4254749351958844</v>
      </c>
      <c r="F209" s="83" t="s">
        <v>211</v>
      </c>
      <c r="G209" s="83" t="b">
        <v>0</v>
      </c>
      <c r="H209" s="83" t="b">
        <v>0</v>
      </c>
      <c r="I209" s="83" t="b">
        <v>0</v>
      </c>
      <c r="J209" s="83" t="b">
        <v>0</v>
      </c>
      <c r="K209" s="83" t="b">
        <v>0</v>
      </c>
      <c r="L209" s="83" t="b">
        <v>0</v>
      </c>
    </row>
    <row r="210" spans="1:12" ht="15">
      <c r="A210" s="83" t="s">
        <v>411</v>
      </c>
      <c r="B210" s="83" t="s">
        <v>772</v>
      </c>
      <c r="C210" s="83">
        <v>2</v>
      </c>
      <c r="D210" s="111">
        <v>0.00714098464597033</v>
      </c>
      <c r="E210" s="111">
        <v>1.688716369970466</v>
      </c>
      <c r="F210" s="83" t="s">
        <v>211</v>
      </c>
      <c r="G210" s="83" t="b">
        <v>0</v>
      </c>
      <c r="H210" s="83" t="b">
        <v>0</v>
      </c>
      <c r="I210" s="83" t="b">
        <v>0</v>
      </c>
      <c r="J210" s="83" t="b">
        <v>0</v>
      </c>
      <c r="K210" s="83" t="b">
        <v>0</v>
      </c>
      <c r="L210" s="83" t="b">
        <v>0</v>
      </c>
    </row>
    <row r="211" spans="1:12" ht="15">
      <c r="A211" s="83" t="s">
        <v>772</v>
      </c>
      <c r="B211" s="83" t="s">
        <v>768</v>
      </c>
      <c r="C211" s="83">
        <v>2</v>
      </c>
      <c r="D211" s="111">
        <v>0.00714098464597033</v>
      </c>
      <c r="E211" s="111">
        <v>1.688716369970466</v>
      </c>
      <c r="F211" s="83" t="s">
        <v>211</v>
      </c>
      <c r="G211" s="83" t="b">
        <v>0</v>
      </c>
      <c r="H211" s="83" t="b">
        <v>0</v>
      </c>
      <c r="I211" s="83" t="b">
        <v>0</v>
      </c>
      <c r="J211" s="83" t="b">
        <v>0</v>
      </c>
      <c r="K211" s="83" t="b">
        <v>0</v>
      </c>
      <c r="L211" s="83" t="b">
        <v>0</v>
      </c>
    </row>
    <row r="212" spans="1:12" ht="15">
      <c r="A212" s="83" t="s">
        <v>916</v>
      </c>
      <c r="B212" s="83" t="s">
        <v>917</v>
      </c>
      <c r="C212" s="83">
        <v>2</v>
      </c>
      <c r="D212" s="111">
        <v>0.00714098464597033</v>
      </c>
      <c r="E212" s="111">
        <v>2.1658376246901283</v>
      </c>
      <c r="F212" s="83" t="s">
        <v>211</v>
      </c>
      <c r="G212" s="83" t="b">
        <v>0</v>
      </c>
      <c r="H212" s="83" t="b">
        <v>0</v>
      </c>
      <c r="I212" s="83" t="b">
        <v>0</v>
      </c>
      <c r="J212" s="83" t="b">
        <v>0</v>
      </c>
      <c r="K212" s="83" t="b">
        <v>0</v>
      </c>
      <c r="L212" s="83" t="b">
        <v>0</v>
      </c>
    </row>
    <row r="213" spans="1:12" ht="15">
      <c r="A213" s="83" t="s">
        <v>917</v>
      </c>
      <c r="B213" s="83" t="s">
        <v>918</v>
      </c>
      <c r="C213" s="83">
        <v>2</v>
      </c>
      <c r="D213" s="111">
        <v>0.00714098464597033</v>
      </c>
      <c r="E213" s="111">
        <v>2.1658376246901283</v>
      </c>
      <c r="F213" s="83" t="s">
        <v>211</v>
      </c>
      <c r="G213" s="83" t="b">
        <v>0</v>
      </c>
      <c r="H213" s="83" t="b">
        <v>0</v>
      </c>
      <c r="I213" s="83" t="b">
        <v>0</v>
      </c>
      <c r="J213" s="83" t="b">
        <v>0</v>
      </c>
      <c r="K213" s="83" t="b">
        <v>0</v>
      </c>
      <c r="L213" s="83" t="b">
        <v>0</v>
      </c>
    </row>
    <row r="214" spans="1:12" ht="15">
      <c r="A214" s="83" t="s">
        <v>918</v>
      </c>
      <c r="B214" s="83" t="s">
        <v>919</v>
      </c>
      <c r="C214" s="83">
        <v>2</v>
      </c>
      <c r="D214" s="111">
        <v>0.00714098464597033</v>
      </c>
      <c r="E214" s="111">
        <v>2.1658376246901283</v>
      </c>
      <c r="F214" s="83" t="s">
        <v>211</v>
      </c>
      <c r="G214" s="83" t="b">
        <v>0</v>
      </c>
      <c r="H214" s="83" t="b">
        <v>0</v>
      </c>
      <c r="I214" s="83" t="b">
        <v>0</v>
      </c>
      <c r="J214" s="83" t="b">
        <v>0</v>
      </c>
      <c r="K214" s="83" t="b">
        <v>0</v>
      </c>
      <c r="L214" s="83" t="b">
        <v>0</v>
      </c>
    </row>
    <row r="215" spans="1:12" ht="15">
      <c r="A215" s="83" t="s">
        <v>919</v>
      </c>
      <c r="B215" s="83" t="s">
        <v>920</v>
      </c>
      <c r="C215" s="83">
        <v>2</v>
      </c>
      <c r="D215" s="111">
        <v>0.00714098464597033</v>
      </c>
      <c r="E215" s="111">
        <v>2.1658376246901283</v>
      </c>
      <c r="F215" s="83" t="s">
        <v>211</v>
      </c>
      <c r="G215" s="83" t="b">
        <v>0</v>
      </c>
      <c r="H215" s="83" t="b">
        <v>0</v>
      </c>
      <c r="I215" s="83" t="b">
        <v>0</v>
      </c>
      <c r="J215" s="83" t="b">
        <v>0</v>
      </c>
      <c r="K215" s="83" t="b">
        <v>0</v>
      </c>
      <c r="L215" s="83" t="b">
        <v>0</v>
      </c>
    </row>
    <row r="216" spans="1:12" ht="15">
      <c r="A216" s="83" t="s">
        <v>920</v>
      </c>
      <c r="B216" s="83" t="s">
        <v>921</v>
      </c>
      <c r="C216" s="83">
        <v>2</v>
      </c>
      <c r="D216" s="111">
        <v>0.00714098464597033</v>
      </c>
      <c r="E216" s="111">
        <v>2.1658376246901283</v>
      </c>
      <c r="F216" s="83" t="s">
        <v>211</v>
      </c>
      <c r="G216" s="83" t="b">
        <v>0</v>
      </c>
      <c r="H216" s="83" t="b">
        <v>0</v>
      </c>
      <c r="I216" s="83" t="b">
        <v>0</v>
      </c>
      <c r="J216" s="83" t="b">
        <v>0</v>
      </c>
      <c r="K216" s="83" t="b">
        <v>0</v>
      </c>
      <c r="L216" s="83" t="b">
        <v>0</v>
      </c>
    </row>
    <row r="217" spans="1:12" ht="15">
      <c r="A217" s="83" t="s">
        <v>921</v>
      </c>
      <c r="B217" s="83" t="s">
        <v>865</v>
      </c>
      <c r="C217" s="83">
        <v>2</v>
      </c>
      <c r="D217" s="111">
        <v>0.00714098464597033</v>
      </c>
      <c r="E217" s="111">
        <v>1.864807629026147</v>
      </c>
      <c r="F217" s="83" t="s">
        <v>211</v>
      </c>
      <c r="G217" s="83" t="b">
        <v>0</v>
      </c>
      <c r="H217" s="83" t="b">
        <v>0</v>
      </c>
      <c r="I217" s="83" t="b">
        <v>0</v>
      </c>
      <c r="J217" s="83" t="b">
        <v>0</v>
      </c>
      <c r="K217" s="83" t="b">
        <v>0</v>
      </c>
      <c r="L217" s="83" t="b">
        <v>0</v>
      </c>
    </row>
    <row r="218" spans="1:12" ht="15">
      <c r="A218" s="83" t="s">
        <v>865</v>
      </c>
      <c r="B218" s="83" t="s">
        <v>922</v>
      </c>
      <c r="C218" s="83">
        <v>2</v>
      </c>
      <c r="D218" s="111">
        <v>0.00714098464597033</v>
      </c>
      <c r="E218" s="111">
        <v>1.864807629026147</v>
      </c>
      <c r="F218" s="83" t="s">
        <v>211</v>
      </c>
      <c r="G218" s="83" t="b">
        <v>0</v>
      </c>
      <c r="H218" s="83" t="b">
        <v>0</v>
      </c>
      <c r="I218" s="83" t="b">
        <v>0</v>
      </c>
      <c r="J218" s="83" t="b">
        <v>0</v>
      </c>
      <c r="K218" s="83" t="b">
        <v>0</v>
      </c>
      <c r="L218" s="83" t="b">
        <v>0</v>
      </c>
    </row>
    <row r="219" spans="1:12" ht="15">
      <c r="A219" s="83" t="s">
        <v>922</v>
      </c>
      <c r="B219" s="83" t="s">
        <v>923</v>
      </c>
      <c r="C219" s="83">
        <v>2</v>
      </c>
      <c r="D219" s="111">
        <v>0.00714098464597033</v>
      </c>
      <c r="E219" s="111">
        <v>2.1658376246901283</v>
      </c>
      <c r="F219" s="83" t="s">
        <v>211</v>
      </c>
      <c r="G219" s="83" t="b">
        <v>0</v>
      </c>
      <c r="H219" s="83" t="b">
        <v>0</v>
      </c>
      <c r="I219" s="83" t="b">
        <v>0</v>
      </c>
      <c r="J219" s="83" t="b">
        <v>0</v>
      </c>
      <c r="K219" s="83" t="b">
        <v>0</v>
      </c>
      <c r="L219" s="83" t="b">
        <v>0</v>
      </c>
    </row>
    <row r="220" spans="1:12" ht="15">
      <c r="A220" s="83" t="s">
        <v>923</v>
      </c>
      <c r="B220" s="83" t="s">
        <v>411</v>
      </c>
      <c r="C220" s="83">
        <v>2</v>
      </c>
      <c r="D220" s="111">
        <v>0.00714098464597033</v>
      </c>
      <c r="E220" s="111">
        <v>1.4254749351958844</v>
      </c>
      <c r="F220" s="83" t="s">
        <v>211</v>
      </c>
      <c r="G220" s="83" t="b">
        <v>0</v>
      </c>
      <c r="H220" s="83" t="b">
        <v>0</v>
      </c>
      <c r="I220" s="83" t="b">
        <v>0</v>
      </c>
      <c r="J220" s="83" t="b">
        <v>0</v>
      </c>
      <c r="K220" s="83" t="b">
        <v>0</v>
      </c>
      <c r="L220" s="83" t="b">
        <v>0</v>
      </c>
    </row>
    <row r="221" spans="1:12" ht="15">
      <c r="A221" s="83" t="s">
        <v>908</v>
      </c>
      <c r="B221" s="83" t="s">
        <v>864</v>
      </c>
      <c r="C221" s="83">
        <v>2</v>
      </c>
      <c r="D221" s="111">
        <v>0.00714098464597033</v>
      </c>
      <c r="E221" s="111">
        <v>1.864807629026147</v>
      </c>
      <c r="F221" s="83" t="s">
        <v>211</v>
      </c>
      <c r="G221" s="83" t="b">
        <v>0</v>
      </c>
      <c r="H221" s="83" t="b">
        <v>0</v>
      </c>
      <c r="I221" s="83" t="b">
        <v>0</v>
      </c>
      <c r="J221" s="83" t="b">
        <v>0</v>
      </c>
      <c r="K221" s="83" t="b">
        <v>0</v>
      </c>
      <c r="L221" s="83" t="b">
        <v>0</v>
      </c>
    </row>
    <row r="222" spans="1:12" ht="15">
      <c r="A222" s="83" t="s">
        <v>864</v>
      </c>
      <c r="B222" s="83" t="s">
        <v>419</v>
      </c>
      <c r="C222" s="83">
        <v>2</v>
      </c>
      <c r="D222" s="111">
        <v>0.00714098464597033</v>
      </c>
      <c r="E222" s="111">
        <v>1.864807629026147</v>
      </c>
      <c r="F222" s="83" t="s">
        <v>211</v>
      </c>
      <c r="G222" s="83" t="b">
        <v>0</v>
      </c>
      <c r="H222" s="83" t="b">
        <v>0</v>
      </c>
      <c r="I222" s="83" t="b">
        <v>0</v>
      </c>
      <c r="J222" s="83" t="b">
        <v>0</v>
      </c>
      <c r="K222" s="83" t="b">
        <v>0</v>
      </c>
      <c r="L222" s="83" t="b">
        <v>0</v>
      </c>
    </row>
    <row r="223" spans="1:12" ht="15">
      <c r="A223" s="83" t="s">
        <v>419</v>
      </c>
      <c r="B223" s="83" t="s">
        <v>865</v>
      </c>
      <c r="C223" s="83">
        <v>2</v>
      </c>
      <c r="D223" s="111">
        <v>0.00714098464597033</v>
      </c>
      <c r="E223" s="111">
        <v>1.864807629026147</v>
      </c>
      <c r="F223" s="83" t="s">
        <v>211</v>
      </c>
      <c r="G223" s="83" t="b">
        <v>0</v>
      </c>
      <c r="H223" s="83" t="b">
        <v>0</v>
      </c>
      <c r="I223" s="83" t="b">
        <v>0</v>
      </c>
      <c r="J223" s="83" t="b">
        <v>0</v>
      </c>
      <c r="K223" s="83" t="b">
        <v>0</v>
      </c>
      <c r="L223" s="83" t="b">
        <v>0</v>
      </c>
    </row>
    <row r="224" spans="1:12" ht="15">
      <c r="A224" s="83" t="s">
        <v>865</v>
      </c>
      <c r="B224" s="83" t="s">
        <v>909</v>
      </c>
      <c r="C224" s="83">
        <v>2</v>
      </c>
      <c r="D224" s="111">
        <v>0.00714098464597033</v>
      </c>
      <c r="E224" s="111">
        <v>1.864807629026147</v>
      </c>
      <c r="F224" s="83" t="s">
        <v>211</v>
      </c>
      <c r="G224" s="83" t="b">
        <v>0</v>
      </c>
      <c r="H224" s="83" t="b">
        <v>0</v>
      </c>
      <c r="I224" s="83" t="b">
        <v>0</v>
      </c>
      <c r="J224" s="83" t="b">
        <v>0</v>
      </c>
      <c r="K224" s="83" t="b">
        <v>0</v>
      </c>
      <c r="L224" s="83" t="b">
        <v>0</v>
      </c>
    </row>
    <row r="225" spans="1:12" ht="15">
      <c r="A225" s="83" t="s">
        <v>909</v>
      </c>
      <c r="B225" s="83" t="s">
        <v>910</v>
      </c>
      <c r="C225" s="83">
        <v>2</v>
      </c>
      <c r="D225" s="111">
        <v>0.00714098464597033</v>
      </c>
      <c r="E225" s="111">
        <v>2.1658376246901283</v>
      </c>
      <c r="F225" s="83" t="s">
        <v>211</v>
      </c>
      <c r="G225" s="83" t="b">
        <v>0</v>
      </c>
      <c r="H225" s="83" t="b">
        <v>0</v>
      </c>
      <c r="I225" s="83" t="b">
        <v>0</v>
      </c>
      <c r="J225" s="83" t="b">
        <v>0</v>
      </c>
      <c r="K225" s="83" t="b">
        <v>0</v>
      </c>
      <c r="L225" s="83" t="b">
        <v>0</v>
      </c>
    </row>
    <row r="226" spans="1:12" ht="15">
      <c r="A226" s="83" t="s">
        <v>910</v>
      </c>
      <c r="B226" s="83" t="s">
        <v>911</v>
      </c>
      <c r="C226" s="83">
        <v>2</v>
      </c>
      <c r="D226" s="111">
        <v>0.00714098464597033</v>
      </c>
      <c r="E226" s="111">
        <v>2.1658376246901283</v>
      </c>
      <c r="F226" s="83" t="s">
        <v>211</v>
      </c>
      <c r="G226" s="83" t="b">
        <v>0</v>
      </c>
      <c r="H226" s="83" t="b">
        <v>0</v>
      </c>
      <c r="I226" s="83" t="b">
        <v>0</v>
      </c>
      <c r="J226" s="83" t="b">
        <v>0</v>
      </c>
      <c r="K226" s="83" t="b">
        <v>0</v>
      </c>
      <c r="L226" s="83" t="b">
        <v>0</v>
      </c>
    </row>
    <row r="227" spans="1:12" ht="15">
      <c r="A227" s="83" t="s">
        <v>911</v>
      </c>
      <c r="B227" s="83" t="s">
        <v>912</v>
      </c>
      <c r="C227" s="83">
        <v>2</v>
      </c>
      <c r="D227" s="111">
        <v>0.00714098464597033</v>
      </c>
      <c r="E227" s="111">
        <v>2.1658376246901283</v>
      </c>
      <c r="F227" s="83" t="s">
        <v>211</v>
      </c>
      <c r="G227" s="83" t="b">
        <v>0</v>
      </c>
      <c r="H227" s="83" t="b">
        <v>0</v>
      </c>
      <c r="I227" s="83" t="b">
        <v>0</v>
      </c>
      <c r="J227" s="83" t="b">
        <v>0</v>
      </c>
      <c r="K227" s="83" t="b">
        <v>0</v>
      </c>
      <c r="L227" s="83" t="b">
        <v>0</v>
      </c>
    </row>
    <row r="228" spans="1:12" ht="15">
      <c r="A228" s="83" t="s">
        <v>912</v>
      </c>
      <c r="B228" s="83" t="s">
        <v>913</v>
      </c>
      <c r="C228" s="83">
        <v>2</v>
      </c>
      <c r="D228" s="111">
        <v>0.00714098464597033</v>
      </c>
      <c r="E228" s="111">
        <v>2.1658376246901283</v>
      </c>
      <c r="F228" s="83" t="s">
        <v>211</v>
      </c>
      <c r="G228" s="83" t="b">
        <v>0</v>
      </c>
      <c r="H228" s="83" t="b">
        <v>0</v>
      </c>
      <c r="I228" s="83" t="b">
        <v>0</v>
      </c>
      <c r="J228" s="83" t="b">
        <v>0</v>
      </c>
      <c r="K228" s="83" t="b">
        <v>0</v>
      </c>
      <c r="L228" s="83" t="b">
        <v>0</v>
      </c>
    </row>
    <row r="229" spans="1:12" ht="15">
      <c r="A229" s="83" t="s">
        <v>913</v>
      </c>
      <c r="B229" s="83" t="s">
        <v>418</v>
      </c>
      <c r="C229" s="83">
        <v>2</v>
      </c>
      <c r="D229" s="111">
        <v>0.00714098464597033</v>
      </c>
      <c r="E229" s="111">
        <v>2.1658376246901283</v>
      </c>
      <c r="F229" s="83" t="s">
        <v>211</v>
      </c>
      <c r="G229" s="83" t="b">
        <v>0</v>
      </c>
      <c r="H229" s="83" t="b">
        <v>0</v>
      </c>
      <c r="I229" s="83" t="b">
        <v>0</v>
      </c>
      <c r="J229" s="83" t="b">
        <v>0</v>
      </c>
      <c r="K229" s="83" t="b">
        <v>0</v>
      </c>
      <c r="L229" s="83" t="b">
        <v>0</v>
      </c>
    </row>
    <row r="230" spans="1:12" ht="15">
      <c r="A230" s="83" t="s">
        <v>777</v>
      </c>
      <c r="B230" s="83" t="s">
        <v>420</v>
      </c>
      <c r="C230" s="83">
        <v>2</v>
      </c>
      <c r="D230" s="111">
        <v>0.00714098464597033</v>
      </c>
      <c r="E230" s="111">
        <v>1.1658376246901283</v>
      </c>
      <c r="F230" s="83" t="s">
        <v>211</v>
      </c>
      <c r="G230" s="83" t="b">
        <v>0</v>
      </c>
      <c r="H230" s="83" t="b">
        <v>0</v>
      </c>
      <c r="I230" s="83" t="b">
        <v>0</v>
      </c>
      <c r="J230" s="83" t="b">
        <v>0</v>
      </c>
      <c r="K230" s="83" t="b">
        <v>0</v>
      </c>
      <c r="L230" s="83" t="b">
        <v>0</v>
      </c>
    </row>
    <row r="231" spans="1:12" ht="15">
      <c r="A231" s="83" t="s">
        <v>420</v>
      </c>
      <c r="B231" s="83" t="s">
        <v>901</v>
      </c>
      <c r="C231" s="83">
        <v>2</v>
      </c>
      <c r="D231" s="111">
        <v>0.00714098464597033</v>
      </c>
      <c r="E231" s="111">
        <v>1.688716369970466</v>
      </c>
      <c r="F231" s="83" t="s">
        <v>211</v>
      </c>
      <c r="G231" s="83" t="b">
        <v>0</v>
      </c>
      <c r="H231" s="83" t="b">
        <v>0</v>
      </c>
      <c r="I231" s="83" t="b">
        <v>0</v>
      </c>
      <c r="J231" s="83" t="b">
        <v>0</v>
      </c>
      <c r="K231" s="83" t="b">
        <v>0</v>
      </c>
      <c r="L231" s="83" t="b">
        <v>0</v>
      </c>
    </row>
    <row r="232" spans="1:12" ht="15">
      <c r="A232" s="83" t="s">
        <v>901</v>
      </c>
      <c r="B232" s="83" t="s">
        <v>364</v>
      </c>
      <c r="C232" s="83">
        <v>2</v>
      </c>
      <c r="D232" s="111">
        <v>0.00714098464597033</v>
      </c>
      <c r="E232" s="111">
        <v>2.1658376246901283</v>
      </c>
      <c r="F232" s="83" t="s">
        <v>211</v>
      </c>
      <c r="G232" s="83" t="b">
        <v>0</v>
      </c>
      <c r="H232" s="83" t="b">
        <v>0</v>
      </c>
      <c r="I232" s="83" t="b">
        <v>0</v>
      </c>
      <c r="J232" s="83" t="b">
        <v>0</v>
      </c>
      <c r="K232" s="83" t="b">
        <v>0</v>
      </c>
      <c r="L232" s="83" t="b">
        <v>0</v>
      </c>
    </row>
    <row r="233" spans="1:12" ht="15">
      <c r="A233" s="83" t="s">
        <v>364</v>
      </c>
      <c r="B233" s="83" t="s">
        <v>376</v>
      </c>
      <c r="C233" s="83">
        <v>2</v>
      </c>
      <c r="D233" s="111">
        <v>0.00714098464597033</v>
      </c>
      <c r="E233" s="111">
        <v>1.688716369970466</v>
      </c>
      <c r="F233" s="83" t="s">
        <v>211</v>
      </c>
      <c r="G233" s="83" t="b">
        <v>0</v>
      </c>
      <c r="H233" s="83" t="b">
        <v>0</v>
      </c>
      <c r="I233" s="83" t="b">
        <v>0</v>
      </c>
      <c r="J233" s="83" t="b">
        <v>0</v>
      </c>
      <c r="K233" s="83" t="b">
        <v>0</v>
      </c>
      <c r="L233" s="83" t="b">
        <v>0</v>
      </c>
    </row>
    <row r="234" spans="1:12" ht="15">
      <c r="A234" s="83" t="s">
        <v>376</v>
      </c>
      <c r="B234" s="83" t="s">
        <v>902</v>
      </c>
      <c r="C234" s="83">
        <v>2</v>
      </c>
      <c r="D234" s="111">
        <v>0.00714098464597033</v>
      </c>
      <c r="E234" s="111">
        <v>1.688716369970466</v>
      </c>
      <c r="F234" s="83" t="s">
        <v>211</v>
      </c>
      <c r="G234" s="83" t="b">
        <v>0</v>
      </c>
      <c r="H234" s="83" t="b">
        <v>0</v>
      </c>
      <c r="I234" s="83" t="b">
        <v>0</v>
      </c>
      <c r="J234" s="83" t="b">
        <v>0</v>
      </c>
      <c r="K234" s="83" t="b">
        <v>0</v>
      </c>
      <c r="L234" s="83" t="b">
        <v>0</v>
      </c>
    </row>
    <row r="235" spans="1:12" ht="15">
      <c r="A235" s="83" t="s">
        <v>902</v>
      </c>
      <c r="B235" s="83" t="s">
        <v>903</v>
      </c>
      <c r="C235" s="83">
        <v>2</v>
      </c>
      <c r="D235" s="111">
        <v>0.00714098464597033</v>
      </c>
      <c r="E235" s="111">
        <v>2.1658376246901283</v>
      </c>
      <c r="F235" s="83" t="s">
        <v>211</v>
      </c>
      <c r="G235" s="83" t="b">
        <v>0</v>
      </c>
      <c r="H235" s="83" t="b">
        <v>0</v>
      </c>
      <c r="I235" s="83" t="b">
        <v>0</v>
      </c>
      <c r="J235" s="83" t="b">
        <v>0</v>
      </c>
      <c r="K235" s="83" t="b">
        <v>0</v>
      </c>
      <c r="L235" s="83" t="b">
        <v>0</v>
      </c>
    </row>
    <row r="236" spans="1:12" ht="15">
      <c r="A236" s="83" t="s">
        <v>903</v>
      </c>
      <c r="B236" s="83" t="s">
        <v>904</v>
      </c>
      <c r="C236" s="83">
        <v>2</v>
      </c>
      <c r="D236" s="111">
        <v>0.00714098464597033</v>
      </c>
      <c r="E236" s="111">
        <v>2.1658376246901283</v>
      </c>
      <c r="F236" s="83" t="s">
        <v>211</v>
      </c>
      <c r="G236" s="83" t="b">
        <v>0</v>
      </c>
      <c r="H236" s="83" t="b">
        <v>0</v>
      </c>
      <c r="I236" s="83" t="b">
        <v>0</v>
      </c>
      <c r="J236" s="83" t="b">
        <v>0</v>
      </c>
      <c r="K236" s="83" t="b">
        <v>0</v>
      </c>
      <c r="L236" s="83" t="b">
        <v>0</v>
      </c>
    </row>
    <row r="237" spans="1:12" ht="15">
      <c r="A237" s="83" t="s">
        <v>904</v>
      </c>
      <c r="B237" s="83" t="s">
        <v>905</v>
      </c>
      <c r="C237" s="83">
        <v>2</v>
      </c>
      <c r="D237" s="111">
        <v>0.00714098464597033</v>
      </c>
      <c r="E237" s="111">
        <v>2.1658376246901283</v>
      </c>
      <c r="F237" s="83" t="s">
        <v>211</v>
      </c>
      <c r="G237" s="83" t="b">
        <v>0</v>
      </c>
      <c r="H237" s="83" t="b">
        <v>0</v>
      </c>
      <c r="I237" s="83" t="b">
        <v>0</v>
      </c>
      <c r="J237" s="83" t="b">
        <v>0</v>
      </c>
      <c r="K237" s="83" t="b">
        <v>0</v>
      </c>
      <c r="L237" s="83" t="b">
        <v>0</v>
      </c>
    </row>
    <row r="238" spans="1:12" ht="15">
      <c r="A238" s="83" t="s">
        <v>905</v>
      </c>
      <c r="B238" s="83" t="s">
        <v>906</v>
      </c>
      <c r="C238" s="83">
        <v>2</v>
      </c>
      <c r="D238" s="111">
        <v>0.00714098464597033</v>
      </c>
      <c r="E238" s="111">
        <v>2.1658376246901283</v>
      </c>
      <c r="F238" s="83" t="s">
        <v>211</v>
      </c>
      <c r="G238" s="83" t="b">
        <v>0</v>
      </c>
      <c r="H238" s="83" t="b">
        <v>0</v>
      </c>
      <c r="I238" s="83" t="b">
        <v>0</v>
      </c>
      <c r="J238" s="83" t="b">
        <v>0</v>
      </c>
      <c r="K238" s="83" t="b">
        <v>0</v>
      </c>
      <c r="L238" s="83" t="b">
        <v>0</v>
      </c>
    </row>
    <row r="239" spans="1:12" ht="15">
      <c r="A239" s="83" t="s">
        <v>906</v>
      </c>
      <c r="B239" s="83" t="s">
        <v>778</v>
      </c>
      <c r="C239" s="83">
        <v>2</v>
      </c>
      <c r="D239" s="111">
        <v>0.00714098464597033</v>
      </c>
      <c r="E239" s="111">
        <v>1.864807629026147</v>
      </c>
      <c r="F239" s="83" t="s">
        <v>211</v>
      </c>
      <c r="G239" s="83" t="b">
        <v>0</v>
      </c>
      <c r="H239" s="83" t="b">
        <v>0</v>
      </c>
      <c r="I239" s="83" t="b">
        <v>0</v>
      </c>
      <c r="J239" s="83" t="b">
        <v>0</v>
      </c>
      <c r="K239" s="83" t="b">
        <v>0</v>
      </c>
      <c r="L239" s="83" t="b">
        <v>0</v>
      </c>
    </row>
    <row r="240" spans="1:12" ht="15">
      <c r="A240" s="83" t="s">
        <v>778</v>
      </c>
      <c r="B240" s="83" t="s">
        <v>907</v>
      </c>
      <c r="C240" s="83">
        <v>2</v>
      </c>
      <c r="D240" s="111">
        <v>0.00714098464597033</v>
      </c>
      <c r="E240" s="111">
        <v>1.864807629026147</v>
      </c>
      <c r="F240" s="83" t="s">
        <v>211</v>
      </c>
      <c r="G240" s="83" t="b">
        <v>0</v>
      </c>
      <c r="H240" s="83" t="b">
        <v>0</v>
      </c>
      <c r="I240" s="83" t="b">
        <v>0</v>
      </c>
      <c r="J240" s="83" t="b">
        <v>0</v>
      </c>
      <c r="K240" s="83" t="b">
        <v>0</v>
      </c>
      <c r="L240" s="83" t="b">
        <v>0</v>
      </c>
    </row>
    <row r="241" spans="1:12" ht="15">
      <c r="A241" s="83" t="s">
        <v>891</v>
      </c>
      <c r="B241" s="83" t="s">
        <v>356</v>
      </c>
      <c r="C241" s="83">
        <v>2</v>
      </c>
      <c r="D241" s="111">
        <v>0.00714098464597033</v>
      </c>
      <c r="E241" s="111">
        <v>1.7678976160180906</v>
      </c>
      <c r="F241" s="83" t="s">
        <v>211</v>
      </c>
      <c r="G241" s="83" t="b">
        <v>0</v>
      </c>
      <c r="H241" s="83" t="b">
        <v>0</v>
      </c>
      <c r="I241" s="83" t="b">
        <v>0</v>
      </c>
      <c r="J241" s="83" t="b">
        <v>0</v>
      </c>
      <c r="K241" s="83" t="b">
        <v>0</v>
      </c>
      <c r="L241" s="83" t="b">
        <v>0</v>
      </c>
    </row>
    <row r="242" spans="1:12" ht="15">
      <c r="A242" s="83" t="s">
        <v>356</v>
      </c>
      <c r="B242" s="83" t="s">
        <v>892</v>
      </c>
      <c r="C242" s="83">
        <v>2</v>
      </c>
      <c r="D242" s="111">
        <v>0.00714098464597033</v>
      </c>
      <c r="E242" s="111">
        <v>1.7678976160180906</v>
      </c>
      <c r="F242" s="83" t="s">
        <v>211</v>
      </c>
      <c r="G242" s="83" t="b">
        <v>0</v>
      </c>
      <c r="H242" s="83" t="b">
        <v>0</v>
      </c>
      <c r="I242" s="83" t="b">
        <v>0</v>
      </c>
      <c r="J242" s="83" t="b">
        <v>0</v>
      </c>
      <c r="K242" s="83" t="b">
        <v>0</v>
      </c>
      <c r="L242" s="83" t="b">
        <v>0</v>
      </c>
    </row>
    <row r="243" spans="1:12" ht="15">
      <c r="A243" s="83" t="s">
        <v>892</v>
      </c>
      <c r="B243" s="83" t="s">
        <v>893</v>
      </c>
      <c r="C243" s="83">
        <v>2</v>
      </c>
      <c r="D243" s="111">
        <v>0.00714098464597033</v>
      </c>
      <c r="E243" s="111">
        <v>2.1658376246901283</v>
      </c>
      <c r="F243" s="83" t="s">
        <v>211</v>
      </c>
      <c r="G243" s="83" t="b">
        <v>0</v>
      </c>
      <c r="H243" s="83" t="b">
        <v>0</v>
      </c>
      <c r="I243" s="83" t="b">
        <v>0</v>
      </c>
      <c r="J243" s="83" t="b">
        <v>0</v>
      </c>
      <c r="K243" s="83" t="b">
        <v>0</v>
      </c>
      <c r="L243" s="83" t="b">
        <v>0</v>
      </c>
    </row>
    <row r="244" spans="1:12" ht="15">
      <c r="A244" s="83" t="s">
        <v>893</v>
      </c>
      <c r="B244" s="83" t="s">
        <v>894</v>
      </c>
      <c r="C244" s="83">
        <v>2</v>
      </c>
      <c r="D244" s="111">
        <v>0.00714098464597033</v>
      </c>
      <c r="E244" s="111">
        <v>2.1658376246901283</v>
      </c>
      <c r="F244" s="83" t="s">
        <v>211</v>
      </c>
      <c r="G244" s="83" t="b">
        <v>0</v>
      </c>
      <c r="H244" s="83" t="b">
        <v>0</v>
      </c>
      <c r="I244" s="83" t="b">
        <v>0</v>
      </c>
      <c r="J244" s="83" t="b">
        <v>0</v>
      </c>
      <c r="K244" s="83" t="b">
        <v>0</v>
      </c>
      <c r="L244" s="83" t="b">
        <v>0</v>
      </c>
    </row>
    <row r="245" spans="1:12" ht="15">
      <c r="A245" s="83" t="s">
        <v>894</v>
      </c>
      <c r="B245" s="83" t="s">
        <v>895</v>
      </c>
      <c r="C245" s="83">
        <v>2</v>
      </c>
      <c r="D245" s="111">
        <v>0.00714098464597033</v>
      </c>
      <c r="E245" s="111">
        <v>2.1658376246901283</v>
      </c>
      <c r="F245" s="83" t="s">
        <v>211</v>
      </c>
      <c r="G245" s="83" t="b">
        <v>0</v>
      </c>
      <c r="H245" s="83" t="b">
        <v>0</v>
      </c>
      <c r="I245" s="83" t="b">
        <v>0</v>
      </c>
      <c r="J245" s="83" t="b">
        <v>0</v>
      </c>
      <c r="K245" s="83" t="b">
        <v>0</v>
      </c>
      <c r="L245" s="83" t="b">
        <v>0</v>
      </c>
    </row>
    <row r="246" spans="1:12" ht="15">
      <c r="A246" s="83" t="s">
        <v>895</v>
      </c>
      <c r="B246" s="83" t="s">
        <v>896</v>
      </c>
      <c r="C246" s="83">
        <v>2</v>
      </c>
      <c r="D246" s="111">
        <v>0.00714098464597033</v>
      </c>
      <c r="E246" s="111">
        <v>2.1658376246901283</v>
      </c>
      <c r="F246" s="83" t="s">
        <v>211</v>
      </c>
      <c r="G246" s="83" t="b">
        <v>0</v>
      </c>
      <c r="H246" s="83" t="b">
        <v>0</v>
      </c>
      <c r="I246" s="83" t="b">
        <v>0</v>
      </c>
      <c r="J246" s="83" t="b">
        <v>0</v>
      </c>
      <c r="K246" s="83" t="b">
        <v>0</v>
      </c>
      <c r="L246" s="83" t="b">
        <v>0</v>
      </c>
    </row>
    <row r="247" spans="1:12" ht="15">
      <c r="A247" s="83" t="s">
        <v>896</v>
      </c>
      <c r="B247" s="83" t="s">
        <v>897</v>
      </c>
      <c r="C247" s="83">
        <v>2</v>
      </c>
      <c r="D247" s="111">
        <v>0.00714098464597033</v>
      </c>
      <c r="E247" s="111">
        <v>2.1658376246901283</v>
      </c>
      <c r="F247" s="83" t="s">
        <v>211</v>
      </c>
      <c r="G247" s="83" t="b">
        <v>0</v>
      </c>
      <c r="H247" s="83" t="b">
        <v>0</v>
      </c>
      <c r="I247" s="83" t="b">
        <v>0</v>
      </c>
      <c r="J247" s="83" t="b">
        <v>0</v>
      </c>
      <c r="K247" s="83" t="b">
        <v>0</v>
      </c>
      <c r="L247" s="83" t="b">
        <v>0</v>
      </c>
    </row>
    <row r="248" spans="1:12" ht="15">
      <c r="A248" s="83" t="s">
        <v>897</v>
      </c>
      <c r="B248" s="83" t="s">
        <v>898</v>
      </c>
      <c r="C248" s="83">
        <v>2</v>
      </c>
      <c r="D248" s="111">
        <v>0.00714098464597033</v>
      </c>
      <c r="E248" s="111">
        <v>2.1658376246901283</v>
      </c>
      <c r="F248" s="83" t="s">
        <v>211</v>
      </c>
      <c r="G248" s="83" t="b">
        <v>0</v>
      </c>
      <c r="H248" s="83" t="b">
        <v>0</v>
      </c>
      <c r="I248" s="83" t="b">
        <v>0</v>
      </c>
      <c r="J248" s="83" t="b">
        <v>0</v>
      </c>
      <c r="K248" s="83" t="b">
        <v>0</v>
      </c>
      <c r="L248" s="83" t="b">
        <v>0</v>
      </c>
    </row>
    <row r="249" spans="1:12" ht="15">
      <c r="A249" s="83" t="s">
        <v>898</v>
      </c>
      <c r="B249" s="83" t="s">
        <v>899</v>
      </c>
      <c r="C249" s="83">
        <v>2</v>
      </c>
      <c r="D249" s="111">
        <v>0.00714098464597033</v>
      </c>
      <c r="E249" s="111">
        <v>2.1658376246901283</v>
      </c>
      <c r="F249" s="83" t="s">
        <v>211</v>
      </c>
      <c r="G249" s="83" t="b">
        <v>0</v>
      </c>
      <c r="H249" s="83" t="b">
        <v>0</v>
      </c>
      <c r="I249" s="83" t="b">
        <v>0</v>
      </c>
      <c r="J249" s="83" t="b">
        <v>0</v>
      </c>
      <c r="K249" s="83" t="b">
        <v>0</v>
      </c>
      <c r="L249" s="83" t="b">
        <v>0</v>
      </c>
    </row>
    <row r="250" spans="1:12" ht="15">
      <c r="A250" s="83" t="s">
        <v>899</v>
      </c>
      <c r="B250" s="83" t="s">
        <v>900</v>
      </c>
      <c r="C250" s="83">
        <v>2</v>
      </c>
      <c r="D250" s="111">
        <v>0.00714098464597033</v>
      </c>
      <c r="E250" s="111">
        <v>2.1658376246901283</v>
      </c>
      <c r="F250" s="83" t="s">
        <v>211</v>
      </c>
      <c r="G250" s="83" t="b">
        <v>0</v>
      </c>
      <c r="H250" s="83" t="b">
        <v>0</v>
      </c>
      <c r="I250" s="83" t="b">
        <v>0</v>
      </c>
      <c r="J250" s="83" t="b">
        <v>0</v>
      </c>
      <c r="K250" s="83" t="b">
        <v>0</v>
      </c>
      <c r="L250" s="83" t="b">
        <v>0</v>
      </c>
    </row>
    <row r="251" spans="1:12" ht="15">
      <c r="A251" s="83" t="s">
        <v>900</v>
      </c>
      <c r="B251" s="83" t="s">
        <v>417</v>
      </c>
      <c r="C251" s="83">
        <v>2</v>
      </c>
      <c r="D251" s="111">
        <v>0.00714098464597033</v>
      </c>
      <c r="E251" s="111">
        <v>2.1658376246901283</v>
      </c>
      <c r="F251" s="83" t="s">
        <v>211</v>
      </c>
      <c r="G251" s="83" t="b">
        <v>0</v>
      </c>
      <c r="H251" s="83" t="b">
        <v>0</v>
      </c>
      <c r="I251" s="83" t="b">
        <v>0</v>
      </c>
      <c r="J251" s="83" t="b">
        <v>0</v>
      </c>
      <c r="K251" s="83" t="b">
        <v>0</v>
      </c>
      <c r="L251" s="83" t="b">
        <v>0</v>
      </c>
    </row>
    <row r="252" spans="1:12" ht="15">
      <c r="A252" s="83" t="s">
        <v>329</v>
      </c>
      <c r="B252" s="83" t="s">
        <v>779</v>
      </c>
      <c r="C252" s="83">
        <v>3</v>
      </c>
      <c r="D252" s="111">
        <v>0.014719071411783777</v>
      </c>
      <c r="E252" s="111">
        <v>0.9874108726919796</v>
      </c>
      <c r="F252" s="83" t="s">
        <v>212</v>
      </c>
      <c r="G252" s="83" t="b">
        <v>0</v>
      </c>
      <c r="H252" s="83" t="b">
        <v>0</v>
      </c>
      <c r="I252" s="83" t="b">
        <v>0</v>
      </c>
      <c r="J252" s="83" t="b">
        <v>0</v>
      </c>
      <c r="K252" s="83" t="b">
        <v>0</v>
      </c>
      <c r="L252" s="83" t="b">
        <v>0</v>
      </c>
    </row>
    <row r="253" spans="1:12" ht="15">
      <c r="A253" s="83" t="s">
        <v>779</v>
      </c>
      <c r="B253" s="83" t="s">
        <v>780</v>
      </c>
      <c r="C253" s="83">
        <v>3</v>
      </c>
      <c r="D253" s="111">
        <v>0.014719071411783777</v>
      </c>
      <c r="E253" s="111">
        <v>1.3553876579865738</v>
      </c>
      <c r="F253" s="83" t="s">
        <v>212</v>
      </c>
      <c r="G253" s="83" t="b">
        <v>0</v>
      </c>
      <c r="H253" s="83" t="b">
        <v>0</v>
      </c>
      <c r="I253" s="83" t="b">
        <v>0</v>
      </c>
      <c r="J253" s="83" t="b">
        <v>0</v>
      </c>
      <c r="K253" s="83" t="b">
        <v>0</v>
      </c>
      <c r="L253" s="83" t="b">
        <v>0</v>
      </c>
    </row>
    <row r="254" spans="1:12" ht="15">
      <c r="A254" s="83" t="s">
        <v>780</v>
      </c>
      <c r="B254" s="83" t="s">
        <v>477</v>
      </c>
      <c r="C254" s="83">
        <v>3</v>
      </c>
      <c r="D254" s="111">
        <v>0.014719071411783777</v>
      </c>
      <c r="E254" s="111">
        <v>1.3553876579865738</v>
      </c>
      <c r="F254" s="83" t="s">
        <v>212</v>
      </c>
      <c r="G254" s="83" t="b">
        <v>0</v>
      </c>
      <c r="H254" s="83" t="b">
        <v>0</v>
      </c>
      <c r="I254" s="83" t="b">
        <v>0</v>
      </c>
      <c r="J254" s="83" t="b">
        <v>0</v>
      </c>
      <c r="K254" s="83" t="b">
        <v>0</v>
      </c>
      <c r="L254" s="83" t="b">
        <v>0</v>
      </c>
    </row>
    <row r="255" spans="1:12" ht="15">
      <c r="A255" s="83" t="s">
        <v>477</v>
      </c>
      <c r="B255" s="83" t="s">
        <v>363</v>
      </c>
      <c r="C255" s="83">
        <v>3</v>
      </c>
      <c r="D255" s="111">
        <v>0.014719071411783777</v>
      </c>
      <c r="E255" s="111">
        <v>1.1335389083702174</v>
      </c>
      <c r="F255" s="83" t="s">
        <v>212</v>
      </c>
      <c r="G255" s="83" t="b">
        <v>0</v>
      </c>
      <c r="H255" s="83" t="b">
        <v>0</v>
      </c>
      <c r="I255" s="83" t="b">
        <v>0</v>
      </c>
      <c r="J255" s="83" t="b">
        <v>0</v>
      </c>
      <c r="K255" s="83" t="b">
        <v>0</v>
      </c>
      <c r="L255" s="83" t="b">
        <v>0</v>
      </c>
    </row>
    <row r="256" spans="1:12" ht="15">
      <c r="A256" s="83" t="s">
        <v>363</v>
      </c>
      <c r="B256" s="83" t="s">
        <v>361</v>
      </c>
      <c r="C256" s="83">
        <v>3</v>
      </c>
      <c r="D256" s="111">
        <v>0.014719071411783777</v>
      </c>
      <c r="E256" s="111">
        <v>0.9116901587538612</v>
      </c>
      <c r="F256" s="83" t="s">
        <v>212</v>
      </c>
      <c r="G256" s="83" t="b">
        <v>0</v>
      </c>
      <c r="H256" s="83" t="b">
        <v>0</v>
      </c>
      <c r="I256" s="83" t="b">
        <v>0</v>
      </c>
      <c r="J256" s="83" t="b">
        <v>0</v>
      </c>
      <c r="K256" s="83" t="b">
        <v>0</v>
      </c>
      <c r="L256" s="83" t="b">
        <v>0</v>
      </c>
    </row>
    <row r="257" spans="1:12" ht="15">
      <c r="A257" s="83" t="s">
        <v>361</v>
      </c>
      <c r="B257" s="83" t="s">
        <v>330</v>
      </c>
      <c r="C257" s="83">
        <v>3</v>
      </c>
      <c r="D257" s="111">
        <v>0.014719071411783777</v>
      </c>
      <c r="E257" s="111">
        <v>1.1335389083702174</v>
      </c>
      <c r="F257" s="83" t="s">
        <v>212</v>
      </c>
      <c r="G257" s="83" t="b">
        <v>0</v>
      </c>
      <c r="H257" s="83" t="b">
        <v>0</v>
      </c>
      <c r="I257" s="83" t="b">
        <v>0</v>
      </c>
      <c r="J257" s="83" t="b">
        <v>0</v>
      </c>
      <c r="K257" s="83" t="b">
        <v>0</v>
      </c>
      <c r="L257" s="83" t="b">
        <v>0</v>
      </c>
    </row>
    <row r="258" spans="1:12" ht="15">
      <c r="A258" s="83" t="s">
        <v>330</v>
      </c>
      <c r="B258" s="83" t="s">
        <v>781</v>
      </c>
      <c r="C258" s="83">
        <v>3</v>
      </c>
      <c r="D258" s="111">
        <v>0.014719071411783777</v>
      </c>
      <c r="E258" s="111">
        <v>1.3553876579865738</v>
      </c>
      <c r="F258" s="83" t="s">
        <v>212</v>
      </c>
      <c r="G258" s="83" t="b">
        <v>0</v>
      </c>
      <c r="H258" s="83" t="b">
        <v>0</v>
      </c>
      <c r="I258" s="83" t="b">
        <v>0</v>
      </c>
      <c r="J258" s="83" t="b">
        <v>0</v>
      </c>
      <c r="K258" s="83" t="b">
        <v>0</v>
      </c>
      <c r="L258" s="83" t="b">
        <v>0</v>
      </c>
    </row>
    <row r="259" spans="1:12" ht="15">
      <c r="A259" s="83" t="s">
        <v>781</v>
      </c>
      <c r="B259" s="83" t="s">
        <v>410</v>
      </c>
      <c r="C259" s="83">
        <v>3</v>
      </c>
      <c r="D259" s="111">
        <v>0.014719071411783777</v>
      </c>
      <c r="E259" s="111">
        <v>1.3553876579865738</v>
      </c>
      <c r="F259" s="83" t="s">
        <v>212</v>
      </c>
      <c r="G259" s="83" t="b">
        <v>0</v>
      </c>
      <c r="H259" s="83" t="b">
        <v>0</v>
      </c>
      <c r="I259" s="83" t="b">
        <v>0</v>
      </c>
      <c r="J259" s="83" t="b">
        <v>0</v>
      </c>
      <c r="K259" s="83" t="b">
        <v>0</v>
      </c>
      <c r="L259" s="83" t="b">
        <v>0</v>
      </c>
    </row>
    <row r="260" spans="1:12" ht="15">
      <c r="A260" s="83" t="s">
        <v>329</v>
      </c>
      <c r="B260" s="83" t="s">
        <v>782</v>
      </c>
      <c r="C260" s="83">
        <v>2</v>
      </c>
      <c r="D260" s="111">
        <v>0.014508481182674018</v>
      </c>
      <c r="E260" s="111">
        <v>0.9874108726919795</v>
      </c>
      <c r="F260" s="83" t="s">
        <v>212</v>
      </c>
      <c r="G260" s="83" t="b">
        <v>0</v>
      </c>
      <c r="H260" s="83" t="b">
        <v>0</v>
      </c>
      <c r="I260" s="83" t="b">
        <v>0</v>
      </c>
      <c r="J260" s="83" t="b">
        <v>0</v>
      </c>
      <c r="K260" s="83" t="b">
        <v>0</v>
      </c>
      <c r="L260" s="83" t="b">
        <v>0</v>
      </c>
    </row>
    <row r="261" spans="1:12" ht="15">
      <c r="A261" s="83" t="s">
        <v>782</v>
      </c>
      <c r="B261" s="83" t="s">
        <v>867</v>
      </c>
      <c r="C261" s="83">
        <v>2</v>
      </c>
      <c r="D261" s="111">
        <v>0.014508481182674018</v>
      </c>
      <c r="E261" s="111">
        <v>1.5314789170422551</v>
      </c>
      <c r="F261" s="83" t="s">
        <v>212</v>
      </c>
      <c r="G261" s="83" t="b">
        <v>0</v>
      </c>
      <c r="H261" s="83" t="b">
        <v>0</v>
      </c>
      <c r="I261" s="83" t="b">
        <v>0</v>
      </c>
      <c r="J261" s="83" t="b">
        <v>0</v>
      </c>
      <c r="K261" s="83" t="b">
        <v>0</v>
      </c>
      <c r="L261" s="83" t="b">
        <v>0</v>
      </c>
    </row>
    <row r="262" spans="1:12" ht="15">
      <c r="A262" s="83" t="s">
        <v>867</v>
      </c>
      <c r="B262" s="83" t="s">
        <v>868</v>
      </c>
      <c r="C262" s="83">
        <v>2</v>
      </c>
      <c r="D262" s="111">
        <v>0.014508481182674018</v>
      </c>
      <c r="E262" s="111">
        <v>1.5314789170422551</v>
      </c>
      <c r="F262" s="83" t="s">
        <v>212</v>
      </c>
      <c r="G262" s="83" t="b">
        <v>0</v>
      </c>
      <c r="H262" s="83" t="b">
        <v>0</v>
      </c>
      <c r="I262" s="83" t="b">
        <v>0</v>
      </c>
      <c r="J262" s="83" t="b">
        <v>0</v>
      </c>
      <c r="K262" s="83" t="b">
        <v>0</v>
      </c>
      <c r="L262" s="83" t="b">
        <v>0</v>
      </c>
    </row>
    <row r="263" spans="1:12" ht="15">
      <c r="A263" s="83" t="s">
        <v>868</v>
      </c>
      <c r="B263" s="83" t="s">
        <v>308</v>
      </c>
      <c r="C263" s="83">
        <v>2</v>
      </c>
      <c r="D263" s="111">
        <v>0.014508481182674018</v>
      </c>
      <c r="E263" s="111">
        <v>1.5314789170422551</v>
      </c>
      <c r="F263" s="83" t="s">
        <v>212</v>
      </c>
      <c r="G263" s="83" t="b">
        <v>0</v>
      </c>
      <c r="H263" s="83" t="b">
        <v>0</v>
      </c>
      <c r="I263" s="83" t="b">
        <v>0</v>
      </c>
      <c r="J263" s="83" t="b">
        <v>0</v>
      </c>
      <c r="K263" s="83" t="b">
        <v>0</v>
      </c>
      <c r="L263" s="83" t="b">
        <v>0</v>
      </c>
    </row>
    <row r="264" spans="1:12" ht="15">
      <c r="A264" s="83" t="s">
        <v>308</v>
      </c>
      <c r="B264" s="83" t="s">
        <v>376</v>
      </c>
      <c r="C264" s="83">
        <v>2</v>
      </c>
      <c r="D264" s="111">
        <v>0.014508481182674018</v>
      </c>
      <c r="E264" s="111">
        <v>1.5314789170422551</v>
      </c>
      <c r="F264" s="83" t="s">
        <v>212</v>
      </c>
      <c r="G264" s="83" t="b">
        <v>0</v>
      </c>
      <c r="H264" s="83" t="b">
        <v>0</v>
      </c>
      <c r="I264" s="83" t="b">
        <v>0</v>
      </c>
      <c r="J264" s="83" t="b">
        <v>0</v>
      </c>
      <c r="K264" s="83" t="b">
        <v>0</v>
      </c>
      <c r="L264" s="83" t="b">
        <v>0</v>
      </c>
    </row>
    <row r="265" spans="1:12" ht="15">
      <c r="A265" s="83" t="s">
        <v>376</v>
      </c>
      <c r="B265" s="83" t="s">
        <v>869</v>
      </c>
      <c r="C265" s="83">
        <v>2</v>
      </c>
      <c r="D265" s="111">
        <v>0.014508481182674018</v>
      </c>
      <c r="E265" s="111">
        <v>1.5314789170422551</v>
      </c>
      <c r="F265" s="83" t="s">
        <v>212</v>
      </c>
      <c r="G265" s="83" t="b">
        <v>0</v>
      </c>
      <c r="H265" s="83" t="b">
        <v>0</v>
      </c>
      <c r="I265" s="83" t="b">
        <v>0</v>
      </c>
      <c r="J265" s="83" t="b">
        <v>0</v>
      </c>
      <c r="K265" s="83" t="b">
        <v>0</v>
      </c>
      <c r="L265" s="83" t="b">
        <v>0</v>
      </c>
    </row>
    <row r="266" spans="1:12" ht="15">
      <c r="A266" s="83" t="s">
        <v>869</v>
      </c>
      <c r="B266" s="83" t="s">
        <v>361</v>
      </c>
      <c r="C266" s="83">
        <v>2</v>
      </c>
      <c r="D266" s="111">
        <v>0.014508481182674018</v>
      </c>
      <c r="E266" s="111">
        <v>1.1335389083702174</v>
      </c>
      <c r="F266" s="83" t="s">
        <v>212</v>
      </c>
      <c r="G266" s="83" t="b">
        <v>0</v>
      </c>
      <c r="H266" s="83" t="b">
        <v>0</v>
      </c>
      <c r="I266" s="83" t="b">
        <v>0</v>
      </c>
      <c r="J266" s="83" t="b">
        <v>0</v>
      </c>
      <c r="K266" s="83" t="b">
        <v>0</v>
      </c>
      <c r="L266" s="83" t="b">
        <v>0</v>
      </c>
    </row>
    <row r="267" spans="1:12" ht="15">
      <c r="A267" s="83" t="s">
        <v>361</v>
      </c>
      <c r="B267" s="83" t="s">
        <v>870</v>
      </c>
      <c r="C267" s="83">
        <v>2</v>
      </c>
      <c r="D267" s="111">
        <v>0.014508481182674018</v>
      </c>
      <c r="E267" s="111">
        <v>1.1335389083702174</v>
      </c>
      <c r="F267" s="83" t="s">
        <v>212</v>
      </c>
      <c r="G267" s="83" t="b">
        <v>0</v>
      </c>
      <c r="H267" s="83" t="b">
        <v>0</v>
      </c>
      <c r="I267" s="83" t="b">
        <v>0</v>
      </c>
      <c r="J267" s="83" t="b">
        <v>0</v>
      </c>
      <c r="K267" s="83" t="b">
        <v>0</v>
      </c>
      <c r="L267" s="83" t="b">
        <v>0</v>
      </c>
    </row>
    <row r="268" spans="1:12" ht="15">
      <c r="A268" s="83" t="s">
        <v>870</v>
      </c>
      <c r="B268" s="83" t="s">
        <v>871</v>
      </c>
      <c r="C268" s="83">
        <v>2</v>
      </c>
      <c r="D268" s="111">
        <v>0.014508481182674018</v>
      </c>
      <c r="E268" s="111">
        <v>1.5314789170422551</v>
      </c>
      <c r="F268" s="83" t="s">
        <v>212</v>
      </c>
      <c r="G268" s="83" t="b">
        <v>0</v>
      </c>
      <c r="H268" s="83" t="b">
        <v>0</v>
      </c>
      <c r="I268" s="83" t="b">
        <v>0</v>
      </c>
      <c r="J268" s="83" t="b">
        <v>0</v>
      </c>
      <c r="K268" s="83" t="b">
        <v>0</v>
      </c>
      <c r="L268" s="83" t="b">
        <v>0</v>
      </c>
    </row>
    <row r="269" spans="1:12" ht="15">
      <c r="A269" s="83" t="s">
        <v>871</v>
      </c>
      <c r="B269" s="83" t="s">
        <v>872</v>
      </c>
      <c r="C269" s="83">
        <v>2</v>
      </c>
      <c r="D269" s="111">
        <v>0.014508481182674018</v>
      </c>
      <c r="E269" s="111">
        <v>1.5314789170422551</v>
      </c>
      <c r="F269" s="83" t="s">
        <v>212</v>
      </c>
      <c r="G269" s="83" t="b">
        <v>0</v>
      </c>
      <c r="H269" s="83" t="b">
        <v>0</v>
      </c>
      <c r="I269" s="83" t="b">
        <v>0</v>
      </c>
      <c r="J269" s="83" t="b">
        <v>0</v>
      </c>
      <c r="K269" s="83" t="b">
        <v>0</v>
      </c>
      <c r="L269" s="83" t="b">
        <v>0</v>
      </c>
    </row>
    <row r="270" spans="1:12" ht="15">
      <c r="A270" s="83" t="s">
        <v>872</v>
      </c>
      <c r="B270" s="83" t="s">
        <v>357</v>
      </c>
      <c r="C270" s="83">
        <v>2</v>
      </c>
      <c r="D270" s="111">
        <v>0.014508481182674018</v>
      </c>
      <c r="E270" s="111">
        <v>1.5314789170422551</v>
      </c>
      <c r="F270" s="83" t="s">
        <v>212</v>
      </c>
      <c r="G270" s="83" t="b">
        <v>0</v>
      </c>
      <c r="H270" s="83" t="b">
        <v>0</v>
      </c>
      <c r="I270" s="83" t="b">
        <v>0</v>
      </c>
      <c r="J270" s="83" t="b">
        <v>0</v>
      </c>
      <c r="K270" s="83" t="b">
        <v>0</v>
      </c>
      <c r="L270" s="83" t="b">
        <v>0</v>
      </c>
    </row>
    <row r="271" spans="1:12" ht="15">
      <c r="A271" s="83" t="s">
        <v>357</v>
      </c>
      <c r="B271" s="83" t="s">
        <v>860</v>
      </c>
      <c r="C271" s="83">
        <v>2</v>
      </c>
      <c r="D271" s="111">
        <v>0.014508481182674018</v>
      </c>
      <c r="E271" s="111">
        <v>1.5314789170422551</v>
      </c>
      <c r="F271" s="83" t="s">
        <v>212</v>
      </c>
      <c r="G271" s="83" t="b">
        <v>0</v>
      </c>
      <c r="H271" s="83" t="b">
        <v>0</v>
      </c>
      <c r="I271" s="83" t="b">
        <v>0</v>
      </c>
      <c r="J271" s="83" t="b">
        <v>0</v>
      </c>
      <c r="K271" s="83" t="b">
        <v>0</v>
      </c>
      <c r="L271" s="83" t="b">
        <v>0</v>
      </c>
    </row>
    <row r="272" spans="1:12" ht="15">
      <c r="A272" s="83" t="s">
        <v>860</v>
      </c>
      <c r="B272" s="83" t="s">
        <v>873</v>
      </c>
      <c r="C272" s="83">
        <v>2</v>
      </c>
      <c r="D272" s="111">
        <v>0.014508481182674018</v>
      </c>
      <c r="E272" s="111">
        <v>1.5314789170422551</v>
      </c>
      <c r="F272" s="83" t="s">
        <v>212</v>
      </c>
      <c r="G272" s="83" t="b">
        <v>0</v>
      </c>
      <c r="H272" s="83" t="b">
        <v>0</v>
      </c>
      <c r="I272" s="83" t="b">
        <v>0</v>
      </c>
      <c r="J272" s="83" t="b">
        <v>0</v>
      </c>
      <c r="K272" s="83" t="b">
        <v>0</v>
      </c>
      <c r="L272" s="83" t="b">
        <v>0</v>
      </c>
    </row>
    <row r="273" spans="1:12" ht="15">
      <c r="A273" s="83" t="s">
        <v>873</v>
      </c>
      <c r="B273" s="83" t="s">
        <v>880</v>
      </c>
      <c r="C273" s="83">
        <v>2</v>
      </c>
      <c r="D273" s="111">
        <v>0.014508481182674018</v>
      </c>
      <c r="E273" s="111">
        <v>1.5314789170422551</v>
      </c>
      <c r="F273" s="83" t="s">
        <v>212</v>
      </c>
      <c r="G273" s="83" t="b">
        <v>0</v>
      </c>
      <c r="H273" s="83" t="b">
        <v>0</v>
      </c>
      <c r="I273" s="83" t="b">
        <v>0</v>
      </c>
      <c r="J273" s="83" t="b">
        <v>0</v>
      </c>
      <c r="K273" s="83" t="b">
        <v>0</v>
      </c>
      <c r="L273" s="83" t="b">
        <v>0</v>
      </c>
    </row>
    <row r="274" spans="1:12" ht="15">
      <c r="A274" s="83" t="s">
        <v>329</v>
      </c>
      <c r="B274" s="83" t="s">
        <v>363</v>
      </c>
      <c r="C274" s="83">
        <v>2</v>
      </c>
      <c r="D274" s="111">
        <v>0.014508481182674018</v>
      </c>
      <c r="E274" s="111">
        <v>0.5894708640199419</v>
      </c>
      <c r="F274" s="83" t="s">
        <v>212</v>
      </c>
      <c r="G274" s="83" t="b">
        <v>0</v>
      </c>
      <c r="H274" s="83" t="b">
        <v>0</v>
      </c>
      <c r="I274" s="83" t="b">
        <v>0</v>
      </c>
      <c r="J274" s="83" t="b">
        <v>0</v>
      </c>
      <c r="K274" s="83" t="b">
        <v>0</v>
      </c>
      <c r="L274" s="83" t="b">
        <v>0</v>
      </c>
    </row>
    <row r="275" spans="1:12" ht="15">
      <c r="A275" s="83" t="s">
        <v>363</v>
      </c>
      <c r="B275" s="83" t="s">
        <v>881</v>
      </c>
      <c r="C275" s="83">
        <v>2</v>
      </c>
      <c r="D275" s="111">
        <v>0.014508481182674018</v>
      </c>
      <c r="E275" s="111">
        <v>1.1335389083702174</v>
      </c>
      <c r="F275" s="83" t="s">
        <v>212</v>
      </c>
      <c r="G275" s="83" t="b">
        <v>0</v>
      </c>
      <c r="H275" s="83" t="b">
        <v>0</v>
      </c>
      <c r="I275" s="83" t="b">
        <v>0</v>
      </c>
      <c r="J275" s="83" t="b">
        <v>0</v>
      </c>
      <c r="K275" s="83" t="b">
        <v>0</v>
      </c>
      <c r="L275" s="83" t="b">
        <v>0</v>
      </c>
    </row>
    <row r="276" spans="1:12" ht="15">
      <c r="A276" s="83" t="s">
        <v>881</v>
      </c>
      <c r="B276" s="83" t="s">
        <v>882</v>
      </c>
      <c r="C276" s="83">
        <v>2</v>
      </c>
      <c r="D276" s="111">
        <v>0.014508481182674018</v>
      </c>
      <c r="E276" s="111">
        <v>1.5314789170422551</v>
      </c>
      <c r="F276" s="83" t="s">
        <v>212</v>
      </c>
      <c r="G276" s="83" t="b">
        <v>0</v>
      </c>
      <c r="H276" s="83" t="b">
        <v>0</v>
      </c>
      <c r="I276" s="83" t="b">
        <v>0</v>
      </c>
      <c r="J276" s="83" t="b">
        <v>0</v>
      </c>
      <c r="K276" s="83" t="b">
        <v>0</v>
      </c>
      <c r="L276" s="83" t="b">
        <v>0</v>
      </c>
    </row>
    <row r="277" spans="1:12" ht="15">
      <c r="A277" s="83" t="s">
        <v>882</v>
      </c>
      <c r="B277" s="83" t="s">
        <v>476</v>
      </c>
      <c r="C277" s="83">
        <v>2</v>
      </c>
      <c r="D277" s="111">
        <v>0.014508481182674018</v>
      </c>
      <c r="E277" s="111">
        <v>1.5314789170422551</v>
      </c>
      <c r="F277" s="83" t="s">
        <v>212</v>
      </c>
      <c r="G277" s="83" t="b">
        <v>0</v>
      </c>
      <c r="H277" s="83" t="b">
        <v>0</v>
      </c>
      <c r="I277" s="83" t="b">
        <v>0</v>
      </c>
      <c r="J277" s="83" t="b">
        <v>0</v>
      </c>
      <c r="K277" s="83" t="b">
        <v>0</v>
      </c>
      <c r="L277" s="83" t="b">
        <v>0</v>
      </c>
    </row>
    <row r="278" spans="1:12" ht="15">
      <c r="A278" s="83" t="s">
        <v>476</v>
      </c>
      <c r="B278" s="83" t="s">
        <v>883</v>
      </c>
      <c r="C278" s="83">
        <v>2</v>
      </c>
      <c r="D278" s="111">
        <v>0.014508481182674018</v>
      </c>
      <c r="E278" s="111">
        <v>1.5314789170422551</v>
      </c>
      <c r="F278" s="83" t="s">
        <v>212</v>
      </c>
      <c r="G278" s="83" t="b">
        <v>0</v>
      </c>
      <c r="H278" s="83" t="b">
        <v>0</v>
      </c>
      <c r="I278" s="83" t="b">
        <v>0</v>
      </c>
      <c r="J278" s="83" t="b">
        <v>0</v>
      </c>
      <c r="K278" s="83" t="b">
        <v>0</v>
      </c>
      <c r="L278" s="83" t="b">
        <v>0</v>
      </c>
    </row>
    <row r="279" spans="1:12" ht="15">
      <c r="A279" s="83" t="s">
        <v>883</v>
      </c>
      <c r="B279" s="83" t="s">
        <v>884</v>
      </c>
      <c r="C279" s="83">
        <v>2</v>
      </c>
      <c r="D279" s="111">
        <v>0.014508481182674018</v>
      </c>
      <c r="E279" s="111">
        <v>1.5314789170422551</v>
      </c>
      <c r="F279" s="83" t="s">
        <v>212</v>
      </c>
      <c r="G279" s="83" t="b">
        <v>0</v>
      </c>
      <c r="H279" s="83" t="b">
        <v>0</v>
      </c>
      <c r="I279" s="83" t="b">
        <v>0</v>
      </c>
      <c r="J279" s="83" t="b">
        <v>0</v>
      </c>
      <c r="K279" s="83" t="b">
        <v>0</v>
      </c>
      <c r="L279" s="83" t="b">
        <v>0</v>
      </c>
    </row>
    <row r="280" spans="1:12" ht="15">
      <c r="A280" s="83" t="s">
        <v>884</v>
      </c>
      <c r="B280" s="83" t="s">
        <v>885</v>
      </c>
      <c r="C280" s="83">
        <v>2</v>
      </c>
      <c r="D280" s="111">
        <v>0.014508481182674018</v>
      </c>
      <c r="E280" s="111">
        <v>1.5314789170422551</v>
      </c>
      <c r="F280" s="83" t="s">
        <v>212</v>
      </c>
      <c r="G280" s="83" t="b">
        <v>0</v>
      </c>
      <c r="H280" s="83" t="b">
        <v>0</v>
      </c>
      <c r="I280" s="83" t="b">
        <v>0</v>
      </c>
      <c r="J280" s="83" t="b">
        <v>0</v>
      </c>
      <c r="K280" s="83" t="b">
        <v>0</v>
      </c>
      <c r="L280" s="83" t="b">
        <v>0</v>
      </c>
    </row>
    <row r="281" spans="1:12" ht="15">
      <c r="A281" s="83" t="s">
        <v>885</v>
      </c>
      <c r="B281" s="83" t="s">
        <v>861</v>
      </c>
      <c r="C281" s="83">
        <v>2</v>
      </c>
      <c r="D281" s="111">
        <v>0.014508481182674018</v>
      </c>
      <c r="E281" s="111">
        <v>1.5314789170422551</v>
      </c>
      <c r="F281" s="83" t="s">
        <v>212</v>
      </c>
      <c r="G281" s="83" t="b">
        <v>0</v>
      </c>
      <c r="H281" s="83" t="b">
        <v>0</v>
      </c>
      <c r="I281" s="83" t="b">
        <v>0</v>
      </c>
      <c r="J281" s="83" t="b">
        <v>0</v>
      </c>
      <c r="K281" s="83" t="b">
        <v>0</v>
      </c>
      <c r="L281" s="8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227</v>
      </c>
      <c r="B1" s="13" t="s">
        <v>228</v>
      </c>
      <c r="C1" s="13" t="s">
        <v>229</v>
      </c>
      <c r="D1" s="13" t="s">
        <v>231</v>
      </c>
      <c r="E1" s="13" t="s">
        <v>230</v>
      </c>
      <c r="F1" s="13" t="s">
        <v>232</v>
      </c>
      <c r="G1" s="13" t="s">
        <v>278</v>
      </c>
      <c r="H1" s="13" t="s">
        <v>279</v>
      </c>
      <c r="I1" s="13" t="s">
        <v>347</v>
      </c>
      <c r="J1" s="13" t="s">
        <v>348</v>
      </c>
    </row>
    <row r="2" spans="1:10" ht="15">
      <c r="A2" s="81" t="s">
        <v>453</v>
      </c>
      <c r="B2" s="76">
        <v>3</v>
      </c>
      <c r="C2" s="81" t="s">
        <v>466</v>
      </c>
      <c r="D2" s="76">
        <v>2</v>
      </c>
      <c r="E2" s="81" t="s">
        <v>453</v>
      </c>
      <c r="F2" s="76">
        <v>2</v>
      </c>
      <c r="G2" s="81" t="s">
        <v>457</v>
      </c>
      <c r="H2" s="76">
        <v>1</v>
      </c>
      <c r="I2" s="81" t="s">
        <v>456</v>
      </c>
      <c r="J2" s="76">
        <v>1</v>
      </c>
    </row>
    <row r="3" spans="1:10" ht="15">
      <c r="A3" s="81" t="s">
        <v>461</v>
      </c>
      <c r="B3" s="76">
        <v>2</v>
      </c>
      <c r="C3" s="81" t="s">
        <v>455</v>
      </c>
      <c r="D3" s="76">
        <v>2</v>
      </c>
      <c r="E3" s="76"/>
      <c r="F3" s="76"/>
      <c r="G3" s="76"/>
      <c r="H3" s="76"/>
      <c r="I3" s="76"/>
      <c r="J3" s="76"/>
    </row>
    <row r="4" spans="1:10" ht="15" customHeight="1">
      <c r="A4" s="81" t="s">
        <v>466</v>
      </c>
      <c r="B4" s="76">
        <v>2</v>
      </c>
      <c r="C4" s="81" t="s">
        <v>462</v>
      </c>
      <c r="D4" s="76">
        <v>2</v>
      </c>
      <c r="E4" s="76"/>
      <c r="F4" s="76"/>
      <c r="G4" s="76"/>
      <c r="H4" s="76"/>
      <c r="I4" s="76"/>
      <c r="J4" s="76"/>
    </row>
    <row r="5" spans="1:10" ht="15" customHeight="1">
      <c r="A5" s="81" t="s">
        <v>464</v>
      </c>
      <c r="B5" s="76">
        <v>2</v>
      </c>
      <c r="C5" s="81" t="s">
        <v>463</v>
      </c>
      <c r="D5" s="76">
        <v>2</v>
      </c>
      <c r="E5" s="76"/>
      <c r="F5" s="76"/>
      <c r="G5" s="76"/>
      <c r="H5" s="76"/>
      <c r="I5" s="76"/>
      <c r="J5" s="76"/>
    </row>
    <row r="6" spans="1:10" ht="15" customHeight="1">
      <c r="A6" s="81" t="s">
        <v>463</v>
      </c>
      <c r="B6" s="76">
        <v>2</v>
      </c>
      <c r="C6" s="81" t="s">
        <v>464</v>
      </c>
      <c r="D6" s="76">
        <v>2</v>
      </c>
      <c r="E6" s="76"/>
      <c r="F6" s="76"/>
      <c r="G6" s="76"/>
      <c r="H6" s="76"/>
      <c r="I6" s="76"/>
      <c r="J6" s="76"/>
    </row>
    <row r="7" spans="1:10" ht="15" customHeight="1">
      <c r="A7" s="81" t="s">
        <v>462</v>
      </c>
      <c r="B7" s="76">
        <v>2</v>
      </c>
      <c r="C7" s="81" t="s">
        <v>461</v>
      </c>
      <c r="D7" s="76">
        <v>2</v>
      </c>
      <c r="E7" s="76"/>
      <c r="F7" s="76"/>
      <c r="G7" s="76"/>
      <c r="H7" s="76"/>
      <c r="I7" s="76"/>
      <c r="J7" s="76"/>
    </row>
    <row r="8" spans="1:10" ht="15">
      <c r="A8" s="81" t="s">
        <v>455</v>
      </c>
      <c r="B8" s="76">
        <v>2</v>
      </c>
      <c r="C8" s="81" t="s">
        <v>762</v>
      </c>
      <c r="D8" s="76">
        <v>1</v>
      </c>
      <c r="E8" s="76"/>
      <c r="F8" s="76"/>
      <c r="G8" s="76"/>
      <c r="H8" s="76"/>
      <c r="I8" s="76"/>
      <c r="J8" s="76"/>
    </row>
    <row r="9" spans="1:10" ht="15" customHeight="1">
      <c r="A9" s="81" t="s">
        <v>762</v>
      </c>
      <c r="B9" s="76">
        <v>1</v>
      </c>
      <c r="C9" s="81" t="s">
        <v>763</v>
      </c>
      <c r="D9" s="76">
        <v>1</v>
      </c>
      <c r="E9" s="76"/>
      <c r="F9" s="76"/>
      <c r="G9" s="76"/>
      <c r="H9" s="76"/>
      <c r="I9" s="76"/>
      <c r="J9" s="76"/>
    </row>
    <row r="10" spans="1:10" ht="15">
      <c r="A10" s="81" t="s">
        <v>763</v>
      </c>
      <c r="B10" s="76">
        <v>1</v>
      </c>
      <c r="C10" s="81" t="s">
        <v>764</v>
      </c>
      <c r="D10" s="76">
        <v>1</v>
      </c>
      <c r="E10" s="76"/>
      <c r="F10" s="76"/>
      <c r="G10" s="76"/>
      <c r="H10" s="76"/>
      <c r="I10" s="76"/>
      <c r="J10" s="76"/>
    </row>
    <row r="11" spans="1:10" ht="15" customHeight="1">
      <c r="A11" s="81" t="s">
        <v>469</v>
      </c>
      <c r="B11" s="76">
        <v>1</v>
      </c>
      <c r="C11" s="81" t="s">
        <v>765</v>
      </c>
      <c r="D11" s="76">
        <v>1</v>
      </c>
      <c r="E11" s="76"/>
      <c r="F11" s="76"/>
      <c r="G11" s="76"/>
      <c r="H11" s="76"/>
      <c r="I11" s="76"/>
      <c r="J11" s="76"/>
    </row>
    <row r="12" ht="15" customHeight="1"/>
    <row r="13" ht="15" customHeight="1"/>
    <row r="14" spans="1:10" ht="15" customHeight="1">
      <c r="A14" s="13" t="s">
        <v>234</v>
      </c>
      <c r="B14" s="13" t="s">
        <v>228</v>
      </c>
      <c r="C14" s="13" t="s">
        <v>235</v>
      </c>
      <c r="D14" s="13" t="s">
        <v>231</v>
      </c>
      <c r="E14" s="13" t="s">
        <v>236</v>
      </c>
      <c r="F14" s="13" t="s">
        <v>232</v>
      </c>
      <c r="G14" s="13" t="s">
        <v>280</v>
      </c>
      <c r="H14" s="13" t="s">
        <v>279</v>
      </c>
      <c r="I14" s="13" t="s">
        <v>349</v>
      </c>
      <c r="J14" s="13" t="s">
        <v>348</v>
      </c>
    </row>
    <row r="15" spans="1:10" ht="15">
      <c r="A15" s="76" t="s">
        <v>472</v>
      </c>
      <c r="B15" s="76">
        <v>9</v>
      </c>
      <c r="C15" s="76" t="s">
        <v>472</v>
      </c>
      <c r="D15" s="76">
        <v>9</v>
      </c>
      <c r="E15" s="76" t="s">
        <v>471</v>
      </c>
      <c r="F15" s="76">
        <v>2</v>
      </c>
      <c r="G15" s="76" t="s">
        <v>331</v>
      </c>
      <c r="H15" s="76">
        <v>1</v>
      </c>
      <c r="I15" s="76" t="s">
        <v>365</v>
      </c>
      <c r="J15" s="76">
        <v>1</v>
      </c>
    </row>
    <row r="16" spans="1:10" ht="15">
      <c r="A16" s="76" t="s">
        <v>289</v>
      </c>
      <c r="B16" s="76">
        <v>7</v>
      </c>
      <c r="C16" s="76" t="s">
        <v>289</v>
      </c>
      <c r="D16" s="76">
        <v>7</v>
      </c>
      <c r="E16" s="76"/>
      <c r="F16" s="76"/>
      <c r="G16" s="76"/>
      <c r="H16" s="76"/>
      <c r="I16" s="76"/>
      <c r="J16" s="76"/>
    </row>
    <row r="17" spans="1:10" ht="15" customHeight="1">
      <c r="A17" s="76" t="s">
        <v>365</v>
      </c>
      <c r="B17" s="76">
        <v>4</v>
      </c>
      <c r="C17" s="76" t="s">
        <v>365</v>
      </c>
      <c r="D17" s="76">
        <v>3</v>
      </c>
      <c r="E17" s="76"/>
      <c r="F17" s="76"/>
      <c r="G17" s="76"/>
      <c r="H17" s="76"/>
      <c r="I17" s="76"/>
      <c r="J17" s="76"/>
    </row>
    <row r="18" spans="1:10" ht="15" customHeight="1">
      <c r="A18" s="76" t="s">
        <v>471</v>
      </c>
      <c r="B18" s="76">
        <v>3</v>
      </c>
      <c r="C18" s="76" t="s">
        <v>474</v>
      </c>
      <c r="D18" s="76">
        <v>2</v>
      </c>
      <c r="E18" s="76"/>
      <c r="F18" s="76"/>
      <c r="G18" s="76"/>
      <c r="H18" s="76"/>
      <c r="I18" s="76"/>
      <c r="J18" s="76"/>
    </row>
    <row r="19" spans="1:10" ht="15" customHeight="1">
      <c r="A19" s="76" t="s">
        <v>473</v>
      </c>
      <c r="B19" s="76">
        <v>2</v>
      </c>
      <c r="C19" s="76" t="s">
        <v>473</v>
      </c>
      <c r="D19" s="76">
        <v>2</v>
      </c>
      <c r="E19" s="76"/>
      <c r="F19" s="76"/>
      <c r="G19" s="76"/>
      <c r="H19" s="76"/>
      <c r="I19" s="76"/>
      <c r="J19" s="76"/>
    </row>
    <row r="20" spans="1:10" ht="15" customHeight="1">
      <c r="A20" s="76" t="s">
        <v>474</v>
      </c>
      <c r="B20" s="76">
        <v>2</v>
      </c>
      <c r="C20" s="76" t="s">
        <v>471</v>
      </c>
      <c r="D20" s="76">
        <v>1</v>
      </c>
      <c r="E20" s="76"/>
      <c r="F20" s="76"/>
      <c r="G20" s="76"/>
      <c r="H20" s="76"/>
      <c r="I20" s="76"/>
      <c r="J20" s="76"/>
    </row>
    <row r="21" spans="1:10" ht="15" customHeight="1">
      <c r="A21" s="76" t="s">
        <v>331</v>
      </c>
      <c r="B21" s="76">
        <v>1</v>
      </c>
      <c r="C21" s="76"/>
      <c r="D21" s="76"/>
      <c r="E21" s="76"/>
      <c r="F21" s="76"/>
      <c r="G21" s="76"/>
      <c r="H21" s="76"/>
      <c r="I21" s="76"/>
      <c r="J21" s="76"/>
    </row>
    <row r="22" ht="15" customHeight="1"/>
    <row r="23" ht="15" customHeight="1"/>
    <row r="24" spans="1:10" ht="15" customHeight="1">
      <c r="A24" s="13" t="s">
        <v>238</v>
      </c>
      <c r="B24" s="13" t="s">
        <v>228</v>
      </c>
      <c r="C24" s="13" t="s">
        <v>239</v>
      </c>
      <c r="D24" s="13" t="s">
        <v>231</v>
      </c>
      <c r="E24" s="13" t="s">
        <v>240</v>
      </c>
      <c r="F24" s="13" t="s">
        <v>232</v>
      </c>
      <c r="G24" s="76" t="s">
        <v>281</v>
      </c>
      <c r="H24" s="76" t="s">
        <v>279</v>
      </c>
      <c r="I24" s="13" t="s">
        <v>350</v>
      </c>
      <c r="J24" s="13" t="s">
        <v>348</v>
      </c>
    </row>
    <row r="25" spans="1:10" ht="15" customHeight="1">
      <c r="A25" s="76" t="s">
        <v>768</v>
      </c>
      <c r="B25" s="76">
        <v>6</v>
      </c>
      <c r="C25" s="76" t="s">
        <v>768</v>
      </c>
      <c r="D25" s="76">
        <v>6</v>
      </c>
      <c r="E25" s="76" t="s">
        <v>477</v>
      </c>
      <c r="F25" s="76">
        <v>3</v>
      </c>
      <c r="G25" s="76"/>
      <c r="H25" s="76"/>
      <c r="I25" s="76" t="s">
        <v>773</v>
      </c>
      <c r="J25" s="76">
        <v>1</v>
      </c>
    </row>
    <row r="26" spans="1:10" ht="15">
      <c r="A26" s="76" t="s">
        <v>769</v>
      </c>
      <c r="B26" s="76">
        <v>6</v>
      </c>
      <c r="C26" s="76" t="s">
        <v>769</v>
      </c>
      <c r="D26" s="76">
        <v>6</v>
      </c>
      <c r="E26" s="76" t="s">
        <v>476</v>
      </c>
      <c r="F26" s="76">
        <v>2</v>
      </c>
      <c r="G26" s="76"/>
      <c r="H26" s="76"/>
      <c r="I26" s="76" t="s">
        <v>774</v>
      </c>
      <c r="J26" s="76">
        <v>1</v>
      </c>
    </row>
    <row r="27" spans="1:10" ht="15" customHeight="1">
      <c r="A27" s="76" t="s">
        <v>770</v>
      </c>
      <c r="B27" s="76">
        <v>6</v>
      </c>
      <c r="C27" s="76" t="s">
        <v>770</v>
      </c>
      <c r="D27" s="76">
        <v>6</v>
      </c>
      <c r="E27" s="76"/>
      <c r="F27" s="76"/>
      <c r="G27" s="76"/>
      <c r="H27" s="76"/>
      <c r="I27" s="76"/>
      <c r="J27" s="76"/>
    </row>
    <row r="28" spans="1:10" ht="15">
      <c r="A28" s="76" t="s">
        <v>477</v>
      </c>
      <c r="B28" s="76">
        <v>4</v>
      </c>
      <c r="C28" s="76" t="s">
        <v>771</v>
      </c>
      <c r="D28" s="76">
        <v>2</v>
      </c>
      <c r="E28" s="76"/>
      <c r="F28" s="76"/>
      <c r="G28" s="76"/>
      <c r="H28" s="76"/>
      <c r="I28" s="76"/>
      <c r="J28" s="76"/>
    </row>
    <row r="29" spans="1:10" ht="15" customHeight="1">
      <c r="A29" s="76" t="s">
        <v>476</v>
      </c>
      <c r="B29" s="76">
        <v>3</v>
      </c>
      <c r="C29" s="76" t="s">
        <v>772</v>
      </c>
      <c r="D29" s="76">
        <v>2</v>
      </c>
      <c r="E29" s="76"/>
      <c r="F29" s="76"/>
      <c r="G29" s="76"/>
      <c r="H29" s="76"/>
      <c r="I29" s="76"/>
      <c r="J29" s="76"/>
    </row>
    <row r="30" spans="1:10" ht="15">
      <c r="A30" s="76" t="s">
        <v>771</v>
      </c>
      <c r="B30" s="76">
        <v>2</v>
      </c>
      <c r="C30" s="76" t="s">
        <v>376</v>
      </c>
      <c r="D30" s="76">
        <v>2</v>
      </c>
      <c r="E30" s="76"/>
      <c r="F30" s="76"/>
      <c r="G30" s="76"/>
      <c r="H30" s="76"/>
      <c r="I30" s="76"/>
      <c r="J30" s="76"/>
    </row>
    <row r="31" spans="1:10" ht="15" customHeight="1">
      <c r="A31" s="76" t="s">
        <v>376</v>
      </c>
      <c r="B31" s="76">
        <v>2</v>
      </c>
      <c r="C31" s="76" t="s">
        <v>482</v>
      </c>
      <c r="D31" s="76">
        <v>1</v>
      </c>
      <c r="E31" s="76"/>
      <c r="F31" s="76"/>
      <c r="G31" s="76"/>
      <c r="H31" s="76"/>
      <c r="I31" s="76"/>
      <c r="J31" s="76"/>
    </row>
    <row r="32" spans="1:10" ht="15" customHeight="1">
      <c r="A32" s="76" t="s">
        <v>772</v>
      </c>
      <c r="B32" s="76">
        <v>2</v>
      </c>
      <c r="C32" s="76" t="s">
        <v>476</v>
      </c>
      <c r="D32" s="76">
        <v>1</v>
      </c>
      <c r="E32" s="76"/>
      <c r="F32" s="76"/>
      <c r="G32" s="76"/>
      <c r="H32" s="76"/>
      <c r="I32" s="76"/>
      <c r="J32" s="76"/>
    </row>
    <row r="33" spans="1:10" ht="15" customHeight="1">
      <c r="A33" s="76" t="s">
        <v>482</v>
      </c>
      <c r="B33" s="76">
        <v>1</v>
      </c>
      <c r="C33" s="76" t="s">
        <v>477</v>
      </c>
      <c r="D33" s="76">
        <v>1</v>
      </c>
      <c r="E33" s="76"/>
      <c r="F33" s="76"/>
      <c r="G33" s="76"/>
      <c r="H33" s="76"/>
      <c r="I33" s="76"/>
      <c r="J33" s="76"/>
    </row>
    <row r="34" spans="1:10" ht="15" customHeight="1">
      <c r="A34" s="76" t="s">
        <v>773</v>
      </c>
      <c r="B34" s="76">
        <v>1</v>
      </c>
      <c r="C34" s="76"/>
      <c r="D34" s="76"/>
      <c r="E34" s="76"/>
      <c r="F34" s="76"/>
      <c r="G34" s="76"/>
      <c r="H34" s="76"/>
      <c r="I34" s="76"/>
      <c r="J34" s="76"/>
    </row>
    <row r="35" ht="15" customHeight="1"/>
    <row r="37" spans="1:10" ht="15" customHeight="1">
      <c r="A37" s="13" t="s">
        <v>242</v>
      </c>
      <c r="B37" s="13" t="s">
        <v>228</v>
      </c>
      <c r="C37" s="13" t="s">
        <v>243</v>
      </c>
      <c r="D37" s="13" t="s">
        <v>231</v>
      </c>
      <c r="E37" s="13" t="s">
        <v>244</v>
      </c>
      <c r="F37" s="13" t="s">
        <v>232</v>
      </c>
      <c r="G37" s="76" t="s">
        <v>282</v>
      </c>
      <c r="H37" s="76" t="s">
        <v>279</v>
      </c>
      <c r="I37" s="76" t="s">
        <v>351</v>
      </c>
      <c r="J37" s="76" t="s">
        <v>348</v>
      </c>
    </row>
    <row r="38" spans="1:10" ht="15" customHeight="1">
      <c r="A38" s="83" t="s">
        <v>303</v>
      </c>
      <c r="B38" s="83">
        <v>0</v>
      </c>
      <c r="C38" s="83" t="s">
        <v>329</v>
      </c>
      <c r="D38" s="83">
        <v>15</v>
      </c>
      <c r="E38" s="83" t="s">
        <v>329</v>
      </c>
      <c r="F38" s="83">
        <v>7</v>
      </c>
      <c r="G38" s="83"/>
      <c r="H38" s="83"/>
      <c r="I38" s="83"/>
      <c r="J38" s="83"/>
    </row>
    <row r="39" spans="1:10" ht="15">
      <c r="A39" s="83" t="s">
        <v>304</v>
      </c>
      <c r="B39" s="83">
        <v>0</v>
      </c>
      <c r="C39" s="83" t="s">
        <v>411</v>
      </c>
      <c r="D39" s="83">
        <v>12</v>
      </c>
      <c r="E39" s="83" t="s">
        <v>361</v>
      </c>
      <c r="F39" s="83">
        <v>5</v>
      </c>
      <c r="G39" s="83"/>
      <c r="H39" s="83"/>
      <c r="I39" s="83"/>
      <c r="J39" s="83"/>
    </row>
    <row r="40" spans="1:10" ht="15" customHeight="1">
      <c r="A40" s="83" t="s">
        <v>305</v>
      </c>
      <c r="B40" s="83">
        <v>0</v>
      </c>
      <c r="C40" s="83" t="s">
        <v>777</v>
      </c>
      <c r="D40" s="83">
        <v>8</v>
      </c>
      <c r="E40" s="83" t="s">
        <v>363</v>
      </c>
      <c r="F40" s="83">
        <v>5</v>
      </c>
      <c r="G40" s="83"/>
      <c r="H40" s="83"/>
      <c r="I40" s="83"/>
      <c r="J40" s="83"/>
    </row>
    <row r="41" spans="1:10" ht="15" customHeight="1">
      <c r="A41" s="83" t="s">
        <v>306</v>
      </c>
      <c r="B41" s="83">
        <v>556</v>
      </c>
      <c r="C41" s="83" t="s">
        <v>420</v>
      </c>
      <c r="D41" s="83">
        <v>6</v>
      </c>
      <c r="E41" s="83" t="s">
        <v>779</v>
      </c>
      <c r="F41" s="83">
        <v>3</v>
      </c>
      <c r="G41" s="83"/>
      <c r="H41" s="83"/>
      <c r="I41" s="83"/>
      <c r="J41" s="83"/>
    </row>
    <row r="42" spans="1:10" ht="15">
      <c r="A42" s="83" t="s">
        <v>307</v>
      </c>
      <c r="B42" s="83">
        <v>556</v>
      </c>
      <c r="C42" s="83" t="s">
        <v>768</v>
      </c>
      <c r="D42" s="83">
        <v>6</v>
      </c>
      <c r="E42" s="83" t="s">
        <v>780</v>
      </c>
      <c r="F42" s="83">
        <v>3</v>
      </c>
      <c r="G42" s="83"/>
      <c r="H42" s="83"/>
      <c r="I42" s="83"/>
      <c r="J42" s="83"/>
    </row>
    <row r="43" spans="1:10" ht="15">
      <c r="A43" s="83" t="s">
        <v>329</v>
      </c>
      <c r="B43" s="83">
        <v>24</v>
      </c>
      <c r="C43" s="83" t="s">
        <v>769</v>
      </c>
      <c r="D43" s="83">
        <v>6</v>
      </c>
      <c r="E43" s="83" t="s">
        <v>477</v>
      </c>
      <c r="F43" s="83">
        <v>3</v>
      </c>
      <c r="G43" s="83"/>
      <c r="H43" s="83"/>
      <c r="I43" s="83"/>
      <c r="J43" s="83"/>
    </row>
    <row r="44" spans="1:10" ht="15" customHeight="1">
      <c r="A44" s="83" t="s">
        <v>411</v>
      </c>
      <c r="B44" s="83">
        <v>12</v>
      </c>
      <c r="C44" s="83" t="s">
        <v>770</v>
      </c>
      <c r="D44" s="83">
        <v>6</v>
      </c>
      <c r="E44" s="83" t="s">
        <v>330</v>
      </c>
      <c r="F44" s="83">
        <v>3</v>
      </c>
      <c r="G44" s="83"/>
      <c r="H44" s="83"/>
      <c r="I44" s="83"/>
      <c r="J44" s="83"/>
    </row>
    <row r="45" spans="1:10" ht="15" customHeight="1">
      <c r="A45" s="83" t="s">
        <v>361</v>
      </c>
      <c r="B45" s="83">
        <v>9</v>
      </c>
      <c r="C45" s="83" t="s">
        <v>376</v>
      </c>
      <c r="D45" s="83">
        <v>6</v>
      </c>
      <c r="E45" s="83" t="s">
        <v>781</v>
      </c>
      <c r="F45" s="83">
        <v>3</v>
      </c>
      <c r="G45" s="83"/>
      <c r="H45" s="83"/>
      <c r="I45" s="83"/>
      <c r="J45" s="83"/>
    </row>
    <row r="46" spans="1:10" ht="15" customHeight="1">
      <c r="A46" s="83" t="s">
        <v>777</v>
      </c>
      <c r="B46" s="83">
        <v>8</v>
      </c>
      <c r="C46" s="83" t="s">
        <v>356</v>
      </c>
      <c r="D46" s="83">
        <v>5</v>
      </c>
      <c r="E46" s="83" t="s">
        <v>410</v>
      </c>
      <c r="F46" s="83">
        <v>3</v>
      </c>
      <c r="G46" s="83"/>
      <c r="H46" s="83"/>
      <c r="I46" s="83"/>
      <c r="J46" s="83"/>
    </row>
    <row r="47" spans="1:10" ht="15" customHeight="1">
      <c r="A47" s="83" t="s">
        <v>376</v>
      </c>
      <c r="B47" s="83">
        <v>8</v>
      </c>
      <c r="C47" s="83" t="s">
        <v>778</v>
      </c>
      <c r="D47" s="83">
        <v>4</v>
      </c>
      <c r="E47" s="83" t="s">
        <v>782</v>
      </c>
      <c r="F47" s="83">
        <v>2</v>
      </c>
      <c r="G47" s="83"/>
      <c r="H47" s="83"/>
      <c r="I47" s="83"/>
      <c r="J47" s="83"/>
    </row>
    <row r="48" ht="15" customHeight="1"/>
    <row r="50" spans="1:10" ht="15" customHeight="1">
      <c r="A50" s="13" t="s">
        <v>246</v>
      </c>
      <c r="B50" s="13" t="s">
        <v>228</v>
      </c>
      <c r="C50" s="13" t="s">
        <v>247</v>
      </c>
      <c r="D50" s="13" t="s">
        <v>231</v>
      </c>
      <c r="E50" s="13" t="s">
        <v>248</v>
      </c>
      <c r="F50" s="13" t="s">
        <v>232</v>
      </c>
      <c r="G50" s="76" t="s">
        <v>283</v>
      </c>
      <c r="H50" s="76" t="s">
        <v>279</v>
      </c>
      <c r="I50" s="76" t="s">
        <v>352</v>
      </c>
      <c r="J50" s="76" t="s">
        <v>348</v>
      </c>
    </row>
    <row r="51" spans="1:10" ht="15">
      <c r="A51" s="83" t="s">
        <v>375</v>
      </c>
      <c r="B51" s="83">
        <v>6</v>
      </c>
      <c r="C51" s="83" t="s">
        <v>786</v>
      </c>
      <c r="D51" s="83">
        <v>4</v>
      </c>
      <c r="E51" s="83" t="s">
        <v>801</v>
      </c>
      <c r="F51" s="83">
        <v>3</v>
      </c>
      <c r="G51" s="83"/>
      <c r="H51" s="83"/>
      <c r="I51" s="83"/>
      <c r="J51" s="83"/>
    </row>
    <row r="52" spans="1:10" ht="15">
      <c r="A52" s="83" t="s">
        <v>785</v>
      </c>
      <c r="B52" s="83">
        <v>4</v>
      </c>
      <c r="C52" s="83" t="s">
        <v>787</v>
      </c>
      <c r="D52" s="83">
        <v>4</v>
      </c>
      <c r="E52" s="83" t="s">
        <v>802</v>
      </c>
      <c r="F52" s="83">
        <v>3</v>
      </c>
      <c r="G52" s="83"/>
      <c r="H52" s="83"/>
      <c r="I52" s="83"/>
      <c r="J52" s="83"/>
    </row>
    <row r="53" spans="1:10" ht="15" customHeight="1">
      <c r="A53" s="83" t="s">
        <v>786</v>
      </c>
      <c r="B53" s="83">
        <v>4</v>
      </c>
      <c r="C53" s="83" t="s">
        <v>375</v>
      </c>
      <c r="D53" s="83">
        <v>4</v>
      </c>
      <c r="E53" s="83" t="s">
        <v>803</v>
      </c>
      <c r="F53" s="83">
        <v>3</v>
      </c>
      <c r="G53" s="83"/>
      <c r="H53" s="83"/>
      <c r="I53" s="83"/>
      <c r="J53" s="83"/>
    </row>
    <row r="54" spans="1:10" ht="15" customHeight="1">
      <c r="A54" s="83" t="s">
        <v>787</v>
      </c>
      <c r="B54" s="83">
        <v>4</v>
      </c>
      <c r="C54" s="83" t="s">
        <v>794</v>
      </c>
      <c r="D54" s="83">
        <v>3</v>
      </c>
      <c r="E54" s="83" t="s">
        <v>804</v>
      </c>
      <c r="F54" s="83">
        <v>3</v>
      </c>
      <c r="G54" s="83"/>
      <c r="H54" s="83"/>
      <c r="I54" s="83"/>
      <c r="J54" s="83"/>
    </row>
    <row r="55" spans="1:10" ht="15">
      <c r="A55" s="83" t="s">
        <v>788</v>
      </c>
      <c r="B55" s="83">
        <v>4</v>
      </c>
      <c r="C55" s="83" t="s">
        <v>795</v>
      </c>
      <c r="D55" s="83">
        <v>3</v>
      </c>
      <c r="E55" s="83" t="s">
        <v>805</v>
      </c>
      <c r="F55" s="83">
        <v>3</v>
      </c>
      <c r="G55" s="83"/>
      <c r="H55" s="83"/>
      <c r="I55" s="83"/>
      <c r="J55" s="83"/>
    </row>
    <row r="56" spans="1:10" ht="15">
      <c r="A56" s="83" t="s">
        <v>789</v>
      </c>
      <c r="B56" s="83">
        <v>4</v>
      </c>
      <c r="C56" s="83" t="s">
        <v>796</v>
      </c>
      <c r="D56" s="83">
        <v>3</v>
      </c>
      <c r="E56" s="83" t="s">
        <v>806</v>
      </c>
      <c r="F56" s="83">
        <v>3</v>
      </c>
      <c r="G56" s="83"/>
      <c r="H56" s="83"/>
      <c r="I56" s="83"/>
      <c r="J56" s="83"/>
    </row>
    <row r="57" spans="1:10" ht="15" customHeight="1">
      <c r="A57" s="83" t="s">
        <v>790</v>
      </c>
      <c r="B57" s="83">
        <v>4</v>
      </c>
      <c r="C57" s="83" t="s">
        <v>797</v>
      </c>
      <c r="D57" s="83">
        <v>3</v>
      </c>
      <c r="E57" s="83" t="s">
        <v>807</v>
      </c>
      <c r="F57" s="83">
        <v>3</v>
      </c>
      <c r="G57" s="83"/>
      <c r="H57" s="83"/>
      <c r="I57" s="83"/>
      <c r="J57" s="83"/>
    </row>
    <row r="58" spans="1:10" ht="15">
      <c r="A58" s="83" t="s">
        <v>791</v>
      </c>
      <c r="B58" s="83">
        <v>4</v>
      </c>
      <c r="C58" s="83" t="s">
        <v>798</v>
      </c>
      <c r="D58" s="83">
        <v>3</v>
      </c>
      <c r="E58" s="83" t="s">
        <v>808</v>
      </c>
      <c r="F58" s="83">
        <v>3</v>
      </c>
      <c r="G58" s="83"/>
      <c r="H58" s="83"/>
      <c r="I58" s="83"/>
      <c r="J58" s="83"/>
    </row>
    <row r="59" spans="1:10" ht="15">
      <c r="A59" s="83" t="s">
        <v>792</v>
      </c>
      <c r="B59" s="83">
        <v>4</v>
      </c>
      <c r="C59" s="83" t="s">
        <v>799</v>
      </c>
      <c r="D59" s="83">
        <v>3</v>
      </c>
      <c r="E59" s="83" t="s">
        <v>809</v>
      </c>
      <c r="F59" s="83">
        <v>2</v>
      </c>
      <c r="G59" s="83"/>
      <c r="H59" s="83"/>
      <c r="I59" s="83"/>
      <c r="J59" s="83"/>
    </row>
    <row r="60" spans="1:10" ht="15" customHeight="1">
      <c r="A60" s="83" t="s">
        <v>793</v>
      </c>
      <c r="B60" s="83">
        <v>4</v>
      </c>
      <c r="C60" s="83" t="s">
        <v>800</v>
      </c>
      <c r="D60" s="83">
        <v>3</v>
      </c>
      <c r="E60" s="83" t="s">
        <v>788</v>
      </c>
      <c r="F60" s="83">
        <v>2</v>
      </c>
      <c r="G60" s="83"/>
      <c r="H60" s="83"/>
      <c r="I60" s="83"/>
      <c r="J60" s="83"/>
    </row>
    <row r="61" ht="15" customHeight="1"/>
    <row r="63" spans="1:10" ht="15" customHeight="1">
      <c r="A63" s="13" t="s">
        <v>250</v>
      </c>
      <c r="B63" s="13" t="s">
        <v>228</v>
      </c>
      <c r="C63" s="13" t="s">
        <v>252</v>
      </c>
      <c r="D63" s="13" t="s">
        <v>231</v>
      </c>
      <c r="E63" s="76" t="s">
        <v>253</v>
      </c>
      <c r="F63" s="76" t="s">
        <v>232</v>
      </c>
      <c r="G63" s="13" t="s">
        <v>284</v>
      </c>
      <c r="H63" s="13" t="s">
        <v>279</v>
      </c>
      <c r="I63" s="76" t="s">
        <v>353</v>
      </c>
      <c r="J63" s="76" t="s">
        <v>348</v>
      </c>
    </row>
    <row r="64" spans="1:10" ht="15">
      <c r="A64" s="76" t="s">
        <v>361</v>
      </c>
      <c r="B64" s="76">
        <v>1</v>
      </c>
      <c r="C64" s="76" t="s">
        <v>329</v>
      </c>
      <c r="D64" s="76">
        <v>1</v>
      </c>
      <c r="E64" s="76"/>
      <c r="F64" s="76"/>
      <c r="G64" s="76" t="s">
        <v>361</v>
      </c>
      <c r="H64" s="76">
        <v>1</v>
      </c>
      <c r="I64" s="76"/>
      <c r="J64" s="76"/>
    </row>
    <row r="65" spans="1:10" ht="15" customHeight="1">
      <c r="A65" s="76" t="s">
        <v>329</v>
      </c>
      <c r="B65" s="76">
        <v>1</v>
      </c>
      <c r="C65" s="76"/>
      <c r="D65" s="76"/>
      <c r="E65" s="76"/>
      <c r="F65" s="76"/>
      <c r="G65" s="76"/>
      <c r="H65" s="76"/>
      <c r="I65" s="76"/>
      <c r="J65" s="76"/>
    </row>
    <row r="66" ht="15" customHeight="1"/>
    <row r="68" spans="1:10" ht="15" customHeight="1">
      <c r="A68" s="13" t="s">
        <v>251</v>
      </c>
      <c r="B68" s="13" t="s">
        <v>228</v>
      </c>
      <c r="C68" s="13" t="s">
        <v>254</v>
      </c>
      <c r="D68" s="13" t="s">
        <v>231</v>
      </c>
      <c r="E68" s="13" t="s">
        <v>255</v>
      </c>
      <c r="F68" s="13" t="s">
        <v>232</v>
      </c>
      <c r="G68" s="13" t="s">
        <v>285</v>
      </c>
      <c r="H68" s="13" t="s">
        <v>279</v>
      </c>
      <c r="I68" s="13" t="s">
        <v>354</v>
      </c>
      <c r="J68" s="13" t="s">
        <v>348</v>
      </c>
    </row>
    <row r="69" spans="1:10" ht="15">
      <c r="A69" s="76" t="s">
        <v>329</v>
      </c>
      <c r="B69" s="76">
        <v>23</v>
      </c>
      <c r="C69" s="76" t="s">
        <v>329</v>
      </c>
      <c r="D69" s="76">
        <v>14</v>
      </c>
      <c r="E69" s="76" t="s">
        <v>329</v>
      </c>
      <c r="F69" s="76">
        <v>7</v>
      </c>
      <c r="G69" s="76" t="s">
        <v>416</v>
      </c>
      <c r="H69" s="76">
        <v>1</v>
      </c>
      <c r="I69" s="76" t="s">
        <v>329</v>
      </c>
      <c r="J69" s="76">
        <v>1</v>
      </c>
    </row>
    <row r="70" spans="1:10" ht="15">
      <c r="A70" s="76" t="s">
        <v>411</v>
      </c>
      <c r="B70" s="76">
        <v>10</v>
      </c>
      <c r="C70" s="76" t="s">
        <v>411</v>
      </c>
      <c r="D70" s="76">
        <v>10</v>
      </c>
      <c r="E70" s="76" t="s">
        <v>361</v>
      </c>
      <c r="F70" s="76">
        <v>5</v>
      </c>
      <c r="G70" s="76" t="s">
        <v>330</v>
      </c>
      <c r="H70" s="76">
        <v>1</v>
      </c>
      <c r="I70" s="76" t="s">
        <v>413</v>
      </c>
      <c r="J70" s="76">
        <v>1</v>
      </c>
    </row>
    <row r="71" spans="1:10" ht="15">
      <c r="A71" s="76" t="s">
        <v>361</v>
      </c>
      <c r="B71" s="76">
        <v>8</v>
      </c>
      <c r="C71" s="76" t="s">
        <v>356</v>
      </c>
      <c r="D71" s="76">
        <v>4</v>
      </c>
      <c r="E71" s="76" t="s">
        <v>363</v>
      </c>
      <c r="F71" s="76">
        <v>5</v>
      </c>
      <c r="G71" s="76" t="s">
        <v>329</v>
      </c>
      <c r="H71" s="76">
        <v>1</v>
      </c>
      <c r="I71" s="76" t="s">
        <v>412</v>
      </c>
      <c r="J71" s="76">
        <v>1</v>
      </c>
    </row>
    <row r="72" spans="1:10" ht="15">
      <c r="A72" s="76" t="s">
        <v>363</v>
      </c>
      <c r="B72" s="76">
        <v>8</v>
      </c>
      <c r="C72" s="76" t="s">
        <v>420</v>
      </c>
      <c r="D72" s="76">
        <v>4</v>
      </c>
      <c r="E72" s="76" t="s">
        <v>330</v>
      </c>
      <c r="F72" s="76">
        <v>3</v>
      </c>
      <c r="G72" s="76" t="s">
        <v>358</v>
      </c>
      <c r="H72" s="76">
        <v>1</v>
      </c>
      <c r="I72" s="76"/>
      <c r="J72" s="76"/>
    </row>
    <row r="73" spans="1:10" ht="15" customHeight="1">
      <c r="A73" s="76" t="s">
        <v>330</v>
      </c>
      <c r="B73" s="76">
        <v>5</v>
      </c>
      <c r="C73" s="76" t="s">
        <v>361</v>
      </c>
      <c r="D73" s="76">
        <v>3</v>
      </c>
      <c r="E73" s="76" t="s">
        <v>410</v>
      </c>
      <c r="F73" s="76">
        <v>3</v>
      </c>
      <c r="G73" s="76" t="s">
        <v>415</v>
      </c>
      <c r="H73" s="76">
        <v>1</v>
      </c>
      <c r="I73" s="76"/>
      <c r="J73" s="76"/>
    </row>
    <row r="74" spans="1:10" ht="15" customHeight="1">
      <c r="A74" s="76" t="s">
        <v>356</v>
      </c>
      <c r="B74" s="76">
        <v>4</v>
      </c>
      <c r="C74" s="76" t="s">
        <v>363</v>
      </c>
      <c r="D74" s="76">
        <v>2</v>
      </c>
      <c r="E74" s="76"/>
      <c r="F74" s="76"/>
      <c r="G74" s="76" t="s">
        <v>414</v>
      </c>
      <c r="H74" s="76">
        <v>1</v>
      </c>
      <c r="I74" s="76"/>
      <c r="J74" s="76"/>
    </row>
    <row r="75" spans="1:10" ht="15" customHeight="1">
      <c r="A75" s="76" t="s">
        <v>420</v>
      </c>
      <c r="B75" s="76">
        <v>4</v>
      </c>
      <c r="C75" s="76" t="s">
        <v>419</v>
      </c>
      <c r="D75" s="76">
        <v>2</v>
      </c>
      <c r="E75" s="76"/>
      <c r="F75" s="76"/>
      <c r="G75" s="76" t="s">
        <v>363</v>
      </c>
      <c r="H75" s="76">
        <v>1</v>
      </c>
      <c r="I75" s="76"/>
      <c r="J75" s="76"/>
    </row>
    <row r="76" spans="1:10" ht="15" customHeight="1">
      <c r="A76" s="76" t="s">
        <v>410</v>
      </c>
      <c r="B76" s="76">
        <v>4</v>
      </c>
      <c r="C76" s="76" t="s">
        <v>418</v>
      </c>
      <c r="D76" s="76">
        <v>2</v>
      </c>
      <c r="E76" s="76"/>
      <c r="F76" s="76"/>
      <c r="G76" s="76"/>
      <c r="H76" s="76"/>
      <c r="I76" s="76"/>
      <c r="J76" s="76"/>
    </row>
    <row r="77" spans="1:10" ht="15">
      <c r="A77" s="76" t="s">
        <v>417</v>
      </c>
      <c r="B77" s="76">
        <v>2</v>
      </c>
      <c r="C77" s="76" t="s">
        <v>364</v>
      </c>
      <c r="D77" s="76">
        <v>2</v>
      </c>
      <c r="E77" s="76"/>
      <c r="F77" s="76"/>
      <c r="G77" s="76"/>
      <c r="H77" s="76"/>
      <c r="I77" s="76"/>
      <c r="J77" s="76"/>
    </row>
    <row r="78" spans="1:10" ht="15">
      <c r="A78" s="76" t="s">
        <v>364</v>
      </c>
      <c r="B78" s="76">
        <v>2</v>
      </c>
      <c r="C78" s="76" t="s">
        <v>417</v>
      </c>
      <c r="D78" s="76">
        <v>2</v>
      </c>
      <c r="E78" s="76"/>
      <c r="F78" s="76"/>
      <c r="G78" s="76"/>
      <c r="H78" s="76"/>
      <c r="I78" s="76"/>
      <c r="J78" s="76"/>
    </row>
    <row r="79" ht="15" customHeight="1"/>
    <row r="81" spans="1:10" ht="15" customHeight="1">
      <c r="A81" s="13" t="s">
        <v>258</v>
      </c>
      <c r="B81" s="13" t="s">
        <v>228</v>
      </c>
      <c r="C81" s="13" t="s">
        <v>259</v>
      </c>
      <c r="D81" s="13" t="s">
        <v>231</v>
      </c>
      <c r="E81" s="13" t="s">
        <v>260</v>
      </c>
      <c r="F81" s="13" t="s">
        <v>232</v>
      </c>
      <c r="G81" s="13" t="s">
        <v>286</v>
      </c>
      <c r="H81" s="13" t="s">
        <v>279</v>
      </c>
      <c r="I81" s="13" t="s">
        <v>355</v>
      </c>
      <c r="J81" s="13" t="s">
        <v>348</v>
      </c>
    </row>
    <row r="82" spans="1:10" ht="15">
      <c r="A82" s="129" t="s">
        <v>418</v>
      </c>
      <c r="B82" s="76">
        <v>608065</v>
      </c>
      <c r="C82" s="129" t="s">
        <v>418</v>
      </c>
      <c r="D82" s="76">
        <v>608065</v>
      </c>
      <c r="E82" s="129" t="s">
        <v>330</v>
      </c>
      <c r="F82" s="76">
        <v>22628</v>
      </c>
      <c r="G82" s="129" t="s">
        <v>415</v>
      </c>
      <c r="H82" s="76">
        <v>39570</v>
      </c>
      <c r="I82" s="129" t="s">
        <v>412</v>
      </c>
      <c r="J82" s="76">
        <v>72506</v>
      </c>
    </row>
    <row r="83" spans="1:10" ht="15">
      <c r="A83" s="129" t="s">
        <v>411</v>
      </c>
      <c r="B83" s="76">
        <v>256880</v>
      </c>
      <c r="C83" s="129" t="s">
        <v>411</v>
      </c>
      <c r="D83" s="76">
        <v>256880</v>
      </c>
      <c r="E83" s="129" t="s">
        <v>402</v>
      </c>
      <c r="F83" s="76">
        <v>4944</v>
      </c>
      <c r="G83" s="129" t="s">
        <v>416</v>
      </c>
      <c r="H83" s="76">
        <v>24784</v>
      </c>
      <c r="I83" s="129" t="s">
        <v>407</v>
      </c>
      <c r="J83" s="76">
        <v>57250</v>
      </c>
    </row>
    <row r="84" spans="1:10" ht="15">
      <c r="A84" s="129" t="s">
        <v>417</v>
      </c>
      <c r="B84" s="76">
        <v>177067</v>
      </c>
      <c r="C84" s="129" t="s">
        <v>417</v>
      </c>
      <c r="D84" s="76">
        <v>177067</v>
      </c>
      <c r="E84" s="129" t="s">
        <v>361</v>
      </c>
      <c r="F84" s="76">
        <v>1346</v>
      </c>
      <c r="G84" s="129" t="s">
        <v>414</v>
      </c>
      <c r="H84" s="76">
        <v>16295</v>
      </c>
      <c r="I84" s="129" t="s">
        <v>413</v>
      </c>
      <c r="J84" s="76">
        <v>37082</v>
      </c>
    </row>
    <row r="85" spans="1:10" ht="15">
      <c r="A85" s="129" t="s">
        <v>329</v>
      </c>
      <c r="B85" s="76">
        <v>162493</v>
      </c>
      <c r="C85" s="129" t="s">
        <v>329</v>
      </c>
      <c r="D85" s="76">
        <v>162493</v>
      </c>
      <c r="E85" s="129" t="s">
        <v>410</v>
      </c>
      <c r="F85" s="76">
        <v>1329</v>
      </c>
      <c r="G85" s="129" t="s">
        <v>358</v>
      </c>
      <c r="H85" s="76">
        <v>8942</v>
      </c>
      <c r="I85" s="129"/>
      <c r="J85" s="76"/>
    </row>
    <row r="86" spans="1:10" ht="15" customHeight="1">
      <c r="A86" s="129" t="s">
        <v>362</v>
      </c>
      <c r="B86" s="76">
        <v>133252</v>
      </c>
      <c r="C86" s="129" t="s">
        <v>362</v>
      </c>
      <c r="D86" s="76">
        <v>133252</v>
      </c>
      <c r="E86" s="129" t="s">
        <v>363</v>
      </c>
      <c r="F86" s="76">
        <v>789</v>
      </c>
      <c r="G86" s="129" t="s">
        <v>408</v>
      </c>
      <c r="H86" s="76">
        <v>62</v>
      </c>
      <c r="I86" s="129"/>
      <c r="J86" s="76"/>
    </row>
    <row r="87" spans="1:10" ht="15" customHeight="1">
      <c r="A87" s="129" t="s">
        <v>406</v>
      </c>
      <c r="B87" s="76">
        <v>103239</v>
      </c>
      <c r="C87" s="129" t="s">
        <v>406</v>
      </c>
      <c r="D87" s="76">
        <v>103239</v>
      </c>
      <c r="E87" s="129" t="s">
        <v>405</v>
      </c>
      <c r="F87" s="76">
        <v>213</v>
      </c>
      <c r="G87" s="129"/>
      <c r="H87" s="76"/>
      <c r="I87" s="129"/>
      <c r="J87" s="76"/>
    </row>
    <row r="88" spans="1:10" ht="15" customHeight="1">
      <c r="A88" s="129" t="s">
        <v>412</v>
      </c>
      <c r="B88" s="76">
        <v>72506</v>
      </c>
      <c r="C88" s="129" t="s">
        <v>419</v>
      </c>
      <c r="D88" s="76">
        <v>71471</v>
      </c>
      <c r="E88" s="129" t="s">
        <v>404</v>
      </c>
      <c r="F88" s="76">
        <v>7</v>
      </c>
      <c r="G88" s="129"/>
      <c r="H88" s="76"/>
      <c r="I88" s="129"/>
      <c r="J88" s="76"/>
    </row>
    <row r="89" spans="1:10" ht="15" customHeight="1">
      <c r="A89" s="129" t="s">
        <v>419</v>
      </c>
      <c r="B89" s="76">
        <v>71471</v>
      </c>
      <c r="C89" s="129" t="s">
        <v>364</v>
      </c>
      <c r="D89" s="76">
        <v>47541</v>
      </c>
      <c r="E89" s="129"/>
      <c r="F89" s="76"/>
      <c r="G89" s="129"/>
      <c r="H89" s="76"/>
      <c r="I89" s="129"/>
      <c r="J89" s="76"/>
    </row>
    <row r="90" spans="1:10" ht="15">
      <c r="A90" s="129" t="s">
        <v>407</v>
      </c>
      <c r="B90" s="76">
        <v>57250</v>
      </c>
      <c r="C90" s="129" t="s">
        <v>409</v>
      </c>
      <c r="D90" s="76">
        <v>41355</v>
      </c>
      <c r="E90" s="129"/>
      <c r="F90" s="76"/>
      <c r="G90" s="129"/>
      <c r="H90" s="76"/>
      <c r="I90" s="129"/>
      <c r="J90" s="76"/>
    </row>
    <row r="91" spans="1:10" ht="15">
      <c r="A91" s="129" t="s">
        <v>364</v>
      </c>
      <c r="B91" s="76">
        <v>47541</v>
      </c>
      <c r="C91" s="129" t="s">
        <v>403</v>
      </c>
      <c r="D91" s="76">
        <v>17807</v>
      </c>
      <c r="E91" s="129"/>
      <c r="F91" s="76"/>
      <c r="G91" s="129"/>
      <c r="H91" s="76"/>
      <c r="I91" s="129"/>
      <c r="J91" s="76"/>
    </row>
    <row r="92" ht="15" customHeight="1"/>
  </sheetData>
  <hyperlinks>
    <hyperlink ref="A2" r:id="rId1" display="https://unomaha.peopleadmin.com/postings/9572"/>
    <hyperlink ref="A3" r:id="rId2" display="https://www.businessinsider.com/us-navy-bans-tiktok-from-government-issued-mobile-devices-2019-12"/>
    <hyperlink ref="A4" r:id="rId3" display="https://www.entrepreneur.com/article/343863"/>
    <hyperlink ref="A5" r:id="rId4" display="https://apnews.com/02291ff7e07d173153b1af3c9ead67bb"/>
    <hyperlink ref="A6" r:id="rId5" display="https://apnews.com/3dc4b3da93ba67f728b27608badb7d93"/>
    <hyperlink ref="A7" r:id="rId6" display="https://apnews.com/41e9b87c68faa1db03d5d1a8911b45b1"/>
    <hyperlink ref="A8" r:id="rId7" display="https://apnews.com/d8760e52b8ced5b8436c60891ea6e877"/>
    <hyperlink ref="A9" r:id="rId8" display="https://paper.li/Frank_Strong/1569807652?edition_id=b647aed0-2913-11ea-9789-002590a5ba2d"/>
    <hyperlink ref="A10" r:id="rId9" display="https://twitter.com/i/web/status/1210738495758557195"/>
    <hyperlink ref="A11" r:id="rId10" display="https://paper.li/Frank_Strong/1569807652?edition_id=6116f3a0-2781-11ea-9789-002590a5ba2d"/>
    <hyperlink ref="C2" r:id="rId11" display="https://www.entrepreneur.com/article/343863"/>
    <hyperlink ref="C3" r:id="rId12" display="https://apnews.com/d8760e52b8ced5b8436c60891ea6e877"/>
    <hyperlink ref="C4" r:id="rId13" display="https://apnews.com/41e9b87c68faa1db03d5d1a8911b45b1"/>
    <hyperlink ref="C5" r:id="rId14" display="https://apnews.com/3dc4b3da93ba67f728b27608badb7d93"/>
    <hyperlink ref="C6" r:id="rId15" display="https://apnews.com/02291ff7e07d173153b1af3c9ead67bb"/>
    <hyperlink ref="C7" r:id="rId16" display="https://www.businessinsider.com/us-navy-bans-tiktok-from-government-issued-mobile-devices-2019-12"/>
    <hyperlink ref="C8" r:id="rId17" display="https://paper.li/Frank_Strong/1569807652?edition_id=b647aed0-2913-11ea-9789-002590a5ba2d"/>
    <hyperlink ref="C9" r:id="rId18" display="https://twitter.com/i/web/status/1210738495758557195"/>
    <hyperlink ref="C10" r:id="rId19" display="https://paper.li/Frank_Strong/1569807652?edition_id=8d65b8c0-2393-11ea-9789-002590a5ba2d"/>
    <hyperlink ref="C11" r:id="rId20" display="https://twitter.com/i/web/status/1208201775104372737"/>
    <hyperlink ref="E2" r:id="rId21" display="https://unomaha.peopleadmin.com/postings/9572"/>
    <hyperlink ref="G2" r:id="rId22" display="https://www.youtube.com/watch?v=fZNnIIxjkT0&amp;feature=youtu.be"/>
    <hyperlink ref="I2" r:id="rId23" display="https://paper.li/1st4FrenchProp/1307296978?edition_id=3272d6e0-255b-11ea-a6f6-0cc47a0d15fd"/>
  </hyperlinks>
  <printOptions/>
  <pageMargins left="0.7" right="0.7" top="0.75" bottom="0.75" header="0.3" footer="0.3"/>
  <pageSetup orientation="portrait" paperSize="9"/>
  <tableParts>
    <tablePart r:id="rId31"/>
    <tablePart r:id="rId29"/>
    <tablePart r:id="rId28"/>
    <tablePart r:id="rId25"/>
    <tablePart r:id="rId26"/>
    <tablePart r:id="rId27"/>
    <tablePart r:id="rId30"/>
    <tablePart r:id="rId2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272</v>
      </c>
      <c r="B1" s="13" t="s">
        <v>34</v>
      </c>
    </row>
    <row r="2" spans="1:2" ht="15">
      <c r="A2" s="129" t="s">
        <v>329</v>
      </c>
      <c r="B2" s="76">
        <v>481.333333</v>
      </c>
    </row>
    <row r="3" spans="1:2" ht="15">
      <c r="A3" s="129" t="s">
        <v>408</v>
      </c>
      <c r="B3" s="76">
        <v>188</v>
      </c>
    </row>
    <row r="4" spans="1:2" ht="15">
      <c r="A4" s="129" t="s">
        <v>407</v>
      </c>
      <c r="B4" s="76">
        <v>98</v>
      </c>
    </row>
    <row r="5" spans="1:2" ht="15">
      <c r="A5" s="129" t="s">
        <v>362</v>
      </c>
      <c r="B5" s="76">
        <v>28</v>
      </c>
    </row>
    <row r="6" spans="1:2" ht="15">
      <c r="A6" s="129" t="s">
        <v>361</v>
      </c>
      <c r="B6" s="76">
        <v>25.333333</v>
      </c>
    </row>
    <row r="7" spans="1:2" ht="15">
      <c r="A7" s="129" t="s">
        <v>363</v>
      </c>
      <c r="B7" s="76">
        <v>15.333333</v>
      </c>
    </row>
    <row r="8" spans="1:2" ht="15">
      <c r="A8" s="129" t="s">
        <v>330</v>
      </c>
      <c r="B8" s="76">
        <v>2.5</v>
      </c>
    </row>
    <row r="9" spans="1:2" ht="15">
      <c r="A9" s="129" t="s">
        <v>411</v>
      </c>
      <c r="B9" s="76">
        <v>1</v>
      </c>
    </row>
    <row r="10" spans="1:2" ht="15">
      <c r="A10" s="129" t="s">
        <v>404</v>
      </c>
      <c r="B10" s="76">
        <v>0.5</v>
      </c>
    </row>
    <row r="11" spans="1:2" ht="15">
      <c r="A11" s="129" t="s">
        <v>416</v>
      </c>
      <c r="B11" s="76">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06"/>
  <sheetViews>
    <sheetView tabSelected="1" zoomScale="85" zoomScaleNormal="85" workbookViewId="0" topLeftCell="A1">
      <pane xSplit="1" ySplit="2" topLeftCell="Z33" activePane="bottomRight" state="frozen"/>
      <selection pane="topRight" activeCell="B1" sqref="B1"/>
      <selection pane="bottomLeft" activeCell="A3" sqref="A3"/>
      <selection pane="bottomRight" activeCell="A2" sqref="A2:BS2"/>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11.57421875" style="3" customWidth="1"/>
    <col min="32" max="32" width="12.00390625" style="3" customWidth="1"/>
    <col min="33" max="33" width="9.7109375" style="3" customWidth="1"/>
    <col min="34" max="34" width="11.421875" style="3" customWidth="1"/>
    <col min="35" max="35" width="18.140625" style="0" customWidth="1"/>
    <col min="36" max="36" width="10.57421875" style="0" customWidth="1"/>
    <col min="37" max="37" width="10.7109375" style="0" customWidth="1"/>
    <col min="38" max="38" width="7.421875" style="0" customWidth="1"/>
    <col min="39" max="39" width="8.140625" style="0" customWidth="1"/>
    <col min="40" max="40" width="16.57421875" style="0" customWidth="1"/>
    <col min="41" max="42" width="16.140625" style="0" customWidth="1"/>
    <col min="43" max="43" width="15.140625" style="0" customWidth="1"/>
    <col min="44" max="44" width="17.28125" style="0" customWidth="1"/>
    <col min="45" max="45" width="19.57421875" style="0" customWidth="1"/>
    <col min="46" max="46" width="17.421875" style="0" customWidth="1"/>
    <col min="47" max="47" width="19.57421875" style="0" customWidth="1"/>
    <col min="48" max="48" width="17.57421875" style="0" customWidth="1"/>
    <col min="49" max="49" width="19.57421875" style="0" customWidth="1"/>
    <col min="50" max="50" width="17.28125" style="0" customWidth="1"/>
    <col min="51" max="51" width="19.57421875" style="0" customWidth="1"/>
    <col min="52" max="52" width="19.28125" style="0" customWidth="1"/>
    <col min="53" max="53" width="19.57421875" style="0" customWidth="1"/>
    <col min="54" max="54" width="9.28125" style="0" bestFit="1" customWidth="1"/>
    <col min="55" max="55" width="17.140625" style="0" bestFit="1" customWidth="1"/>
    <col min="56" max="56" width="10.7109375" style="0" bestFit="1" customWidth="1"/>
    <col min="57" max="57" width="17.421875" style="0" bestFit="1" customWidth="1"/>
    <col min="58" max="58" width="15.57421875" style="0" bestFit="1" customWidth="1"/>
    <col min="59" max="59" width="12.57421875" style="0" bestFit="1" customWidth="1"/>
    <col min="60" max="60" width="9.421875" style="0" bestFit="1" customWidth="1"/>
    <col min="61" max="61" width="27.7109375" style="0" bestFit="1" customWidth="1"/>
    <col min="62" max="62" width="11.28125" style="0" bestFit="1" customWidth="1"/>
    <col min="63" max="63" width="22.421875" style="0" bestFit="1" customWidth="1"/>
    <col min="64" max="64" width="28.140625" style="0" bestFit="1" customWidth="1"/>
    <col min="65" max="65" width="23.28125" style="0" bestFit="1" customWidth="1"/>
    <col min="66" max="66" width="29.28125" style="0" bestFit="1" customWidth="1"/>
    <col min="67" max="67" width="29.7109375" style="0" bestFit="1" customWidth="1"/>
    <col min="68" max="68" width="34.28125" style="0" bestFit="1" customWidth="1"/>
    <col min="69" max="69" width="19.00390625" style="0" bestFit="1" customWidth="1"/>
    <col min="70" max="70" width="23.00390625" style="0" bestFit="1" customWidth="1"/>
    <col min="71" max="71" width="17.28125" style="0" bestFit="1" customWidth="1"/>
    <col min="72" max="72" width="10.0039062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01" t="s">
        <v>262</v>
      </c>
      <c r="AS2" s="101" t="s">
        <v>263</v>
      </c>
      <c r="AT2" s="101" t="s">
        <v>264</v>
      </c>
      <c r="AU2" s="101" t="s">
        <v>265</v>
      </c>
      <c r="AV2" s="101" t="s">
        <v>266</v>
      </c>
      <c r="AW2" s="101" t="s">
        <v>267</v>
      </c>
      <c r="AX2" s="101" t="s">
        <v>268</v>
      </c>
      <c r="AY2" s="101" t="s">
        <v>269</v>
      </c>
      <c r="AZ2" s="101" t="s">
        <v>270</v>
      </c>
      <c r="BA2" s="101" t="s">
        <v>271</v>
      </c>
      <c r="BB2" s="13" t="s">
        <v>293</v>
      </c>
      <c r="BC2" s="13" t="s">
        <v>294</v>
      </c>
      <c r="BD2" s="13" t="s">
        <v>295</v>
      </c>
      <c r="BE2" s="13" t="s">
        <v>296</v>
      </c>
      <c r="BF2" s="13" t="s">
        <v>297</v>
      </c>
      <c r="BG2" s="13" t="s">
        <v>298</v>
      </c>
      <c r="BH2" s="13" t="s">
        <v>299</v>
      </c>
      <c r="BI2" s="13" t="s">
        <v>300</v>
      </c>
      <c r="BJ2" s="13" t="s">
        <v>301</v>
      </c>
      <c r="BK2" s="101" t="s">
        <v>318</v>
      </c>
      <c r="BL2" s="101" t="s">
        <v>319</v>
      </c>
      <c r="BM2" s="101" t="s">
        <v>320</v>
      </c>
      <c r="BN2" s="101" t="s">
        <v>321</v>
      </c>
      <c r="BO2" s="101" t="s">
        <v>322</v>
      </c>
      <c r="BP2" s="101" t="s">
        <v>323</v>
      </c>
      <c r="BQ2" s="101" t="s">
        <v>324</v>
      </c>
      <c r="BR2" s="101" t="s">
        <v>325</v>
      </c>
      <c r="BS2" s="101" t="s">
        <v>327</v>
      </c>
      <c r="BT2" s="13" t="s">
        <v>758</v>
      </c>
      <c r="BU2" s="3"/>
      <c r="BV2" s="3"/>
    </row>
    <row r="3" spans="1:74" ht="41.45" customHeight="1">
      <c r="A3" s="62" t="s">
        <v>402</v>
      </c>
      <c r="B3" s="76"/>
      <c r="C3" s="63"/>
      <c r="D3" s="63" t="s">
        <v>64</v>
      </c>
      <c r="E3" s="64">
        <v>162.069298461432</v>
      </c>
      <c r="F3" s="66">
        <v>99.9995022121331</v>
      </c>
      <c r="G3" s="85" t="s">
        <v>484</v>
      </c>
      <c r="H3" s="63"/>
      <c r="I3" s="67" t="s">
        <v>402</v>
      </c>
      <c r="J3" s="68"/>
      <c r="K3" s="68"/>
      <c r="L3" s="67" t="s">
        <v>733</v>
      </c>
      <c r="M3" s="71">
        <v>1.1658961031109314</v>
      </c>
      <c r="N3" s="72">
        <v>6721.13232421875</v>
      </c>
      <c r="O3" s="72">
        <v>1700.9168701171875</v>
      </c>
      <c r="P3" s="73"/>
      <c r="Q3" s="74"/>
      <c r="R3" s="74"/>
      <c r="S3" s="48"/>
      <c r="T3" s="48">
        <v>0</v>
      </c>
      <c r="U3" s="48">
        <v>2</v>
      </c>
      <c r="V3" s="49">
        <v>0</v>
      </c>
      <c r="W3" s="49">
        <v>0.017857</v>
      </c>
      <c r="X3" s="49">
        <v>0.031496</v>
      </c>
      <c r="Y3" s="49">
        <v>0.559823</v>
      </c>
      <c r="Z3" s="49">
        <v>1</v>
      </c>
      <c r="AA3" s="49">
        <v>0</v>
      </c>
      <c r="AB3" s="69">
        <v>3</v>
      </c>
      <c r="AC3" s="69"/>
      <c r="AD3" s="70"/>
      <c r="AE3" s="76">
        <v>883</v>
      </c>
      <c r="AF3" s="76">
        <v>1129</v>
      </c>
      <c r="AG3" s="76">
        <v>4944</v>
      </c>
      <c r="AH3" s="76">
        <v>33756</v>
      </c>
      <c r="AI3" s="76"/>
      <c r="AJ3" s="76" t="s">
        <v>603</v>
      </c>
      <c r="AK3" s="76" t="s">
        <v>629</v>
      </c>
      <c r="AL3" s="81"/>
      <c r="AM3" s="76"/>
      <c r="AN3" s="78">
        <v>39708.615277777775</v>
      </c>
      <c r="AO3" s="76" t="s">
        <v>209</v>
      </c>
      <c r="AP3" s="81" t="s">
        <v>713</v>
      </c>
      <c r="AQ3" s="76" t="s">
        <v>66</v>
      </c>
      <c r="AR3" s="48" t="s">
        <v>453</v>
      </c>
      <c r="AS3" s="48" t="s">
        <v>453</v>
      </c>
      <c r="AT3" s="48" t="s">
        <v>471</v>
      </c>
      <c r="AU3" s="48" t="s">
        <v>471</v>
      </c>
      <c r="AV3" s="48" t="s">
        <v>476</v>
      </c>
      <c r="AW3" s="48" t="s">
        <v>476</v>
      </c>
      <c r="AX3" s="102" t="s">
        <v>831</v>
      </c>
      <c r="AY3" s="102" t="s">
        <v>831</v>
      </c>
      <c r="AZ3" s="102" t="s">
        <v>848</v>
      </c>
      <c r="BA3" s="102" t="s">
        <v>848</v>
      </c>
      <c r="BB3" s="83" t="s">
        <v>402</v>
      </c>
      <c r="BC3" s="112" t="s">
        <v>668</v>
      </c>
      <c r="BD3" s="83" t="b">
        <v>0</v>
      </c>
      <c r="BE3" s="83" t="b">
        <v>0</v>
      </c>
      <c r="BF3" s="83" t="b">
        <v>1</v>
      </c>
      <c r="BG3" s="83"/>
      <c r="BH3" s="83">
        <v>71</v>
      </c>
      <c r="BI3" s="112" t="s">
        <v>693</v>
      </c>
      <c r="BJ3" s="83" t="b">
        <v>0</v>
      </c>
      <c r="BK3" s="102">
        <v>0</v>
      </c>
      <c r="BL3" s="114">
        <v>0</v>
      </c>
      <c r="BM3" s="102">
        <v>0</v>
      </c>
      <c r="BN3" s="114">
        <v>0</v>
      </c>
      <c r="BO3" s="102">
        <v>0</v>
      </c>
      <c r="BP3" s="114">
        <v>0</v>
      </c>
      <c r="BQ3" s="102">
        <v>16</v>
      </c>
      <c r="BR3" s="114">
        <v>100</v>
      </c>
      <c r="BS3" s="102">
        <v>16</v>
      </c>
      <c r="BT3" s="83" t="str">
        <f>REPLACE(INDEX(GroupVertices[Group],MATCH(Vertices[[#This Row],[Vertex]],GroupVertices[Vertex],0)),1,1,"")</f>
        <v>2</v>
      </c>
      <c r="BU3" s="3"/>
      <c r="BV3" s="3"/>
    </row>
    <row r="4" spans="1:77" ht="41.45" customHeight="1">
      <c r="A4" s="62" t="s">
        <v>363</v>
      </c>
      <c r="B4" s="77"/>
      <c r="C4" s="63"/>
      <c r="D4" s="63" t="s">
        <v>64</v>
      </c>
      <c r="E4" s="64">
        <v>162.0430043643638</v>
      </c>
      <c r="F4" s="103">
        <v>99.99969108908968</v>
      </c>
      <c r="G4" s="85" t="s">
        <v>490</v>
      </c>
      <c r="H4" s="104"/>
      <c r="I4" s="67" t="s">
        <v>363</v>
      </c>
      <c r="J4" s="68"/>
      <c r="K4" s="105"/>
      <c r="L4" s="67" t="s">
        <v>734</v>
      </c>
      <c r="M4" s="106">
        <v>1.102949709377351</v>
      </c>
      <c r="N4" s="72">
        <v>5610.6875</v>
      </c>
      <c r="O4" s="72">
        <v>6194.041015625</v>
      </c>
      <c r="P4" s="73"/>
      <c r="Q4" s="74"/>
      <c r="R4" s="74"/>
      <c r="S4" s="107"/>
      <c r="T4" s="48">
        <v>5</v>
      </c>
      <c r="U4" s="48">
        <v>4</v>
      </c>
      <c r="V4" s="49">
        <v>15.333333</v>
      </c>
      <c r="W4" s="49">
        <v>0.021277</v>
      </c>
      <c r="X4" s="49">
        <v>0.07139</v>
      </c>
      <c r="Y4" s="49">
        <v>1.645203</v>
      </c>
      <c r="Z4" s="49">
        <v>0.3333333333333333</v>
      </c>
      <c r="AA4" s="49">
        <v>0.2857142857142857</v>
      </c>
      <c r="AB4" s="69">
        <v>4</v>
      </c>
      <c r="AC4" s="69"/>
      <c r="AD4" s="70"/>
      <c r="AE4" s="77">
        <v>231</v>
      </c>
      <c r="AF4" s="77">
        <v>701</v>
      </c>
      <c r="AG4" s="77">
        <v>789</v>
      </c>
      <c r="AH4" s="77">
        <v>421</v>
      </c>
      <c r="AI4" s="77"/>
      <c r="AJ4" s="77" t="s">
        <v>604</v>
      </c>
      <c r="AK4" s="77"/>
      <c r="AL4" s="82" t="s">
        <v>645</v>
      </c>
      <c r="AM4" s="77"/>
      <c r="AN4" s="79">
        <v>40200.727118055554</v>
      </c>
      <c r="AO4" s="77" t="s">
        <v>209</v>
      </c>
      <c r="AP4" s="82" t="s">
        <v>373</v>
      </c>
      <c r="AQ4" s="108" t="s">
        <v>66</v>
      </c>
      <c r="AR4" s="48" t="s">
        <v>453</v>
      </c>
      <c r="AS4" s="48" t="s">
        <v>453</v>
      </c>
      <c r="AT4" s="48" t="s">
        <v>471</v>
      </c>
      <c r="AU4" s="48" t="s">
        <v>471</v>
      </c>
      <c r="AV4" s="48" t="s">
        <v>776</v>
      </c>
      <c r="AW4" s="48" t="s">
        <v>776</v>
      </c>
      <c r="AX4" s="102" t="s">
        <v>832</v>
      </c>
      <c r="AY4" s="102" t="s">
        <v>843</v>
      </c>
      <c r="AZ4" s="102" t="s">
        <v>849</v>
      </c>
      <c r="BA4" s="102" t="s">
        <v>849</v>
      </c>
      <c r="BB4" s="115" t="s">
        <v>579</v>
      </c>
      <c r="BC4" s="82" t="s">
        <v>669</v>
      </c>
      <c r="BD4" s="77" t="b">
        <v>0</v>
      </c>
      <c r="BE4" s="77" t="b">
        <v>0</v>
      </c>
      <c r="BF4" s="77" t="b">
        <v>0</v>
      </c>
      <c r="BG4" s="77"/>
      <c r="BH4" s="77">
        <v>31</v>
      </c>
      <c r="BI4" s="82" t="s">
        <v>302</v>
      </c>
      <c r="BJ4" s="108" t="b">
        <v>0</v>
      </c>
      <c r="BK4" s="48">
        <v>0</v>
      </c>
      <c r="BL4" s="49">
        <v>0</v>
      </c>
      <c r="BM4" s="48">
        <v>0</v>
      </c>
      <c r="BN4" s="49">
        <v>0</v>
      </c>
      <c r="BO4" s="48">
        <v>0</v>
      </c>
      <c r="BP4" s="49">
        <v>0</v>
      </c>
      <c r="BQ4" s="48">
        <v>27</v>
      </c>
      <c r="BR4" s="49">
        <v>100</v>
      </c>
      <c r="BS4" s="48">
        <v>27</v>
      </c>
      <c r="BT4" s="76" t="str">
        <f>REPLACE(INDEX(GroupVertices[Group],MATCH(Vertices[[#This Row],[Vertex]],GroupVertices[Vertex],0)),1,1,"")</f>
        <v>2</v>
      </c>
      <c r="BU4" s="2"/>
      <c r="BV4" s="3"/>
      <c r="BW4" s="3"/>
      <c r="BX4" s="3"/>
      <c r="BY4" s="3"/>
    </row>
    <row r="5" spans="1:77" ht="41.45" customHeight="1">
      <c r="A5" s="62" t="s">
        <v>329</v>
      </c>
      <c r="B5" s="77"/>
      <c r="C5" s="63"/>
      <c r="D5" s="63" t="s">
        <v>64</v>
      </c>
      <c r="E5" s="64">
        <v>162.39035675881107</v>
      </c>
      <c r="F5" s="103">
        <v>99.99719597153695</v>
      </c>
      <c r="G5" s="85" t="s">
        <v>489</v>
      </c>
      <c r="H5" s="104"/>
      <c r="I5" s="67" t="s">
        <v>329</v>
      </c>
      <c r="J5" s="68"/>
      <c r="K5" s="105"/>
      <c r="L5" s="67" t="s">
        <v>735</v>
      </c>
      <c r="M5" s="106">
        <v>1.9344892191195555</v>
      </c>
      <c r="N5" s="72">
        <v>2220.8623046875</v>
      </c>
      <c r="O5" s="72">
        <v>4945.833984375</v>
      </c>
      <c r="P5" s="73"/>
      <c r="Q5" s="74"/>
      <c r="R5" s="74"/>
      <c r="S5" s="107"/>
      <c r="T5" s="48">
        <v>12</v>
      </c>
      <c r="U5" s="48">
        <v>12</v>
      </c>
      <c r="V5" s="49">
        <v>481.333333</v>
      </c>
      <c r="W5" s="49">
        <v>0.03125</v>
      </c>
      <c r="X5" s="49">
        <v>0.141789</v>
      </c>
      <c r="Y5" s="49">
        <v>5.189472</v>
      </c>
      <c r="Z5" s="49">
        <v>0.06315789473684211</v>
      </c>
      <c r="AA5" s="49">
        <v>0.1</v>
      </c>
      <c r="AB5" s="69">
        <v>5</v>
      </c>
      <c r="AC5" s="69"/>
      <c r="AD5" s="70"/>
      <c r="AE5" s="77">
        <v>2962</v>
      </c>
      <c r="AF5" s="77">
        <v>6355</v>
      </c>
      <c r="AG5" s="77">
        <v>162493</v>
      </c>
      <c r="AH5" s="77">
        <v>44773</v>
      </c>
      <c r="AI5" s="77"/>
      <c r="AJ5" s="77" t="s">
        <v>605</v>
      </c>
      <c r="AK5" s="77" t="s">
        <v>630</v>
      </c>
      <c r="AL5" s="82" t="s">
        <v>646</v>
      </c>
      <c r="AM5" s="77"/>
      <c r="AN5" s="79">
        <v>39456.03121527778</v>
      </c>
      <c r="AO5" s="77" t="s">
        <v>209</v>
      </c>
      <c r="AP5" s="82" t="s">
        <v>343</v>
      </c>
      <c r="AQ5" s="108" t="s">
        <v>66</v>
      </c>
      <c r="AR5" s="48" t="s">
        <v>820</v>
      </c>
      <c r="AS5" s="48" t="s">
        <v>820</v>
      </c>
      <c r="AT5" s="48" t="s">
        <v>823</v>
      </c>
      <c r="AU5" s="48" t="s">
        <v>825</v>
      </c>
      <c r="AV5" s="48" t="s">
        <v>828</v>
      </c>
      <c r="AW5" s="48" t="s">
        <v>828</v>
      </c>
      <c r="AX5" s="102" t="s">
        <v>833</v>
      </c>
      <c r="AY5" s="102" t="s">
        <v>844</v>
      </c>
      <c r="AZ5" s="102" t="s">
        <v>850</v>
      </c>
      <c r="BA5" s="102" t="s">
        <v>850</v>
      </c>
      <c r="BB5" s="115" t="s">
        <v>580</v>
      </c>
      <c r="BC5" s="82" t="s">
        <v>670</v>
      </c>
      <c r="BD5" s="77" t="b">
        <v>0</v>
      </c>
      <c r="BE5" s="77" t="b">
        <v>0</v>
      </c>
      <c r="BF5" s="77" t="b">
        <v>0</v>
      </c>
      <c r="BG5" s="77"/>
      <c r="BH5" s="77">
        <v>552</v>
      </c>
      <c r="BI5" s="82" t="s">
        <v>337</v>
      </c>
      <c r="BJ5" s="108" t="b">
        <v>0</v>
      </c>
      <c r="BK5" s="48">
        <v>0</v>
      </c>
      <c r="BL5" s="49">
        <v>0</v>
      </c>
      <c r="BM5" s="48">
        <v>0</v>
      </c>
      <c r="BN5" s="49">
        <v>0</v>
      </c>
      <c r="BO5" s="48">
        <v>0</v>
      </c>
      <c r="BP5" s="49">
        <v>0</v>
      </c>
      <c r="BQ5" s="48">
        <v>178</v>
      </c>
      <c r="BR5" s="49">
        <v>100</v>
      </c>
      <c r="BS5" s="48">
        <v>178</v>
      </c>
      <c r="BT5" s="76" t="str">
        <f>REPLACE(INDEX(GroupVertices[Group],MATCH(Vertices[[#This Row],[Vertex]],GroupVertices[Vertex],0)),1,1,"")</f>
        <v>1</v>
      </c>
      <c r="BU5" s="2"/>
      <c r="BV5" s="3"/>
      <c r="BW5" s="3"/>
      <c r="BX5" s="3"/>
      <c r="BY5" s="3"/>
    </row>
    <row r="6" spans="1:77" ht="41.45" customHeight="1">
      <c r="A6" s="62" t="s">
        <v>403</v>
      </c>
      <c r="B6" s="77"/>
      <c r="C6" s="63"/>
      <c r="D6" s="63" t="s">
        <v>64</v>
      </c>
      <c r="E6" s="64">
        <v>162.0341577522661</v>
      </c>
      <c r="F6" s="103">
        <v>99.99975463647695</v>
      </c>
      <c r="G6" s="85" t="s">
        <v>485</v>
      </c>
      <c r="H6" s="104"/>
      <c r="I6" s="67" t="s">
        <v>403</v>
      </c>
      <c r="J6" s="68"/>
      <c r="K6" s="105"/>
      <c r="L6" s="67" t="s">
        <v>736</v>
      </c>
      <c r="M6" s="106">
        <v>1.081771483448296</v>
      </c>
      <c r="N6" s="72">
        <v>549.9149780273438</v>
      </c>
      <c r="O6" s="72">
        <v>7577.4365234375</v>
      </c>
      <c r="P6" s="73"/>
      <c r="Q6" s="74"/>
      <c r="R6" s="74"/>
      <c r="S6" s="107"/>
      <c r="T6" s="48">
        <v>0</v>
      </c>
      <c r="U6" s="48">
        <v>1</v>
      </c>
      <c r="V6" s="49">
        <v>0</v>
      </c>
      <c r="W6" s="49">
        <v>0.017544</v>
      </c>
      <c r="X6" s="49">
        <v>0.020949</v>
      </c>
      <c r="Y6" s="49">
        <v>0.360049</v>
      </c>
      <c r="Z6" s="49">
        <v>0</v>
      </c>
      <c r="AA6" s="49">
        <v>0</v>
      </c>
      <c r="AB6" s="69">
        <v>6</v>
      </c>
      <c r="AC6" s="69"/>
      <c r="AD6" s="70"/>
      <c r="AE6" s="77">
        <v>541</v>
      </c>
      <c r="AF6" s="77">
        <v>557</v>
      </c>
      <c r="AG6" s="77">
        <v>17807</v>
      </c>
      <c r="AH6" s="77">
        <v>15896</v>
      </c>
      <c r="AI6" s="77"/>
      <c r="AJ6" s="77" t="s">
        <v>606</v>
      </c>
      <c r="AK6" s="77" t="s">
        <v>332</v>
      </c>
      <c r="AL6" s="82" t="s">
        <v>647</v>
      </c>
      <c r="AM6" s="77"/>
      <c r="AN6" s="79">
        <v>41030.590092592596</v>
      </c>
      <c r="AO6" s="77" t="s">
        <v>209</v>
      </c>
      <c r="AP6" s="82" t="s">
        <v>714</v>
      </c>
      <c r="AQ6" s="108" t="s">
        <v>66</v>
      </c>
      <c r="AR6" s="48" t="s">
        <v>454</v>
      </c>
      <c r="AS6" s="48" t="s">
        <v>454</v>
      </c>
      <c r="AT6" s="48" t="s">
        <v>289</v>
      </c>
      <c r="AU6" s="48" t="s">
        <v>289</v>
      </c>
      <c r="AV6" s="48"/>
      <c r="AW6" s="48"/>
      <c r="AX6" s="102" t="s">
        <v>834</v>
      </c>
      <c r="AY6" s="102" t="s">
        <v>834</v>
      </c>
      <c r="AZ6" s="102" t="s">
        <v>851</v>
      </c>
      <c r="BA6" s="102" t="s">
        <v>851</v>
      </c>
      <c r="BB6" s="115" t="s">
        <v>581</v>
      </c>
      <c r="BC6" s="82" t="s">
        <v>671</v>
      </c>
      <c r="BD6" s="77" t="b">
        <v>0</v>
      </c>
      <c r="BE6" s="77" t="b">
        <v>0</v>
      </c>
      <c r="BF6" s="77" t="b">
        <v>1</v>
      </c>
      <c r="BG6" s="77"/>
      <c r="BH6" s="77">
        <v>15</v>
      </c>
      <c r="BI6" s="82" t="s">
        <v>302</v>
      </c>
      <c r="BJ6" s="108" t="b">
        <v>0</v>
      </c>
      <c r="BK6" s="48">
        <v>0</v>
      </c>
      <c r="BL6" s="49">
        <v>0</v>
      </c>
      <c r="BM6" s="48">
        <v>0</v>
      </c>
      <c r="BN6" s="49">
        <v>0</v>
      </c>
      <c r="BO6" s="48">
        <v>0</v>
      </c>
      <c r="BP6" s="49">
        <v>0</v>
      </c>
      <c r="BQ6" s="48">
        <v>21</v>
      </c>
      <c r="BR6" s="49">
        <v>100</v>
      </c>
      <c r="BS6" s="48">
        <v>21</v>
      </c>
      <c r="BT6" s="76" t="str">
        <f>REPLACE(INDEX(GroupVertices[Group],MATCH(Vertices[[#This Row],[Vertex]],GroupVertices[Vertex],0)),1,1,"")</f>
        <v>1</v>
      </c>
      <c r="BU6" s="2"/>
      <c r="BV6" s="3"/>
      <c r="BW6" s="3"/>
      <c r="BX6" s="3"/>
      <c r="BY6" s="3"/>
    </row>
    <row r="7" spans="1:77" ht="41.45" customHeight="1">
      <c r="A7" s="62" t="s">
        <v>404</v>
      </c>
      <c r="B7" s="77"/>
      <c r="C7" s="63"/>
      <c r="D7" s="63" t="s">
        <v>64</v>
      </c>
      <c r="E7" s="64">
        <v>162.00049147844987</v>
      </c>
      <c r="F7" s="103">
        <v>99.99999646958959</v>
      </c>
      <c r="G7" s="85" t="s">
        <v>697</v>
      </c>
      <c r="H7" s="104"/>
      <c r="I7" s="67" t="s">
        <v>404</v>
      </c>
      <c r="J7" s="68"/>
      <c r="K7" s="105"/>
      <c r="L7" s="67" t="s">
        <v>737</v>
      </c>
      <c r="M7" s="106">
        <v>1.0011765681071698</v>
      </c>
      <c r="N7" s="72">
        <v>4691.26025390625</v>
      </c>
      <c r="O7" s="72">
        <v>5260.5732421875</v>
      </c>
      <c r="P7" s="73"/>
      <c r="Q7" s="74"/>
      <c r="R7" s="74"/>
      <c r="S7" s="107"/>
      <c r="T7" s="48">
        <v>0</v>
      </c>
      <c r="U7" s="48">
        <v>5</v>
      </c>
      <c r="V7" s="49">
        <v>0.5</v>
      </c>
      <c r="W7" s="49">
        <v>0.018868</v>
      </c>
      <c r="X7" s="49">
        <v>0.059965</v>
      </c>
      <c r="Y7" s="49">
        <v>1.164365</v>
      </c>
      <c r="Z7" s="49">
        <v>0.6</v>
      </c>
      <c r="AA7" s="49">
        <v>0</v>
      </c>
      <c r="AB7" s="69">
        <v>7</v>
      </c>
      <c r="AC7" s="69"/>
      <c r="AD7" s="70"/>
      <c r="AE7" s="77">
        <v>26</v>
      </c>
      <c r="AF7" s="77">
        <v>9</v>
      </c>
      <c r="AG7" s="77">
        <v>7</v>
      </c>
      <c r="AH7" s="77">
        <v>7</v>
      </c>
      <c r="AI7" s="77"/>
      <c r="AJ7" s="77" t="s">
        <v>607</v>
      </c>
      <c r="AK7" s="77"/>
      <c r="AL7" s="77"/>
      <c r="AM7" s="77"/>
      <c r="AN7" s="79">
        <v>43755.17285879629</v>
      </c>
      <c r="AO7" s="77" t="s">
        <v>209</v>
      </c>
      <c r="AP7" s="82" t="s">
        <v>715</v>
      </c>
      <c r="AQ7" s="108" t="s">
        <v>66</v>
      </c>
      <c r="AR7" s="48"/>
      <c r="AS7" s="48"/>
      <c r="AT7" s="48"/>
      <c r="AU7" s="48"/>
      <c r="AV7" s="48" t="s">
        <v>477</v>
      </c>
      <c r="AW7" s="48" t="s">
        <v>477</v>
      </c>
      <c r="AX7" s="102" t="s">
        <v>835</v>
      </c>
      <c r="AY7" s="102" t="s">
        <v>835</v>
      </c>
      <c r="AZ7" s="102" t="s">
        <v>852</v>
      </c>
      <c r="BA7" s="102" t="s">
        <v>852</v>
      </c>
      <c r="BB7" s="115" t="s">
        <v>582</v>
      </c>
      <c r="BC7" s="77"/>
      <c r="BD7" s="77" t="b">
        <v>1</v>
      </c>
      <c r="BE7" s="77" t="b">
        <v>0</v>
      </c>
      <c r="BF7" s="77" t="b">
        <v>0</v>
      </c>
      <c r="BG7" s="77"/>
      <c r="BH7" s="77">
        <v>0</v>
      </c>
      <c r="BI7" s="77"/>
      <c r="BJ7" s="108" t="b">
        <v>0</v>
      </c>
      <c r="BK7" s="48">
        <v>0</v>
      </c>
      <c r="BL7" s="49">
        <v>0</v>
      </c>
      <c r="BM7" s="48">
        <v>0</v>
      </c>
      <c r="BN7" s="49">
        <v>0</v>
      </c>
      <c r="BO7" s="48">
        <v>0</v>
      </c>
      <c r="BP7" s="49">
        <v>0</v>
      </c>
      <c r="BQ7" s="48">
        <v>11</v>
      </c>
      <c r="BR7" s="49">
        <v>100</v>
      </c>
      <c r="BS7" s="48">
        <v>11</v>
      </c>
      <c r="BT7" s="76" t="str">
        <f>REPLACE(INDEX(GroupVertices[Group],MATCH(Vertices[[#This Row],[Vertex]],GroupVertices[Vertex],0)),1,1,"")</f>
        <v>2</v>
      </c>
      <c r="BU7" s="2"/>
      <c r="BV7" s="3"/>
      <c r="BW7" s="3"/>
      <c r="BX7" s="3"/>
      <c r="BY7" s="3"/>
    </row>
    <row r="8" spans="1:77" ht="41.45" customHeight="1">
      <c r="A8" s="62" t="s">
        <v>410</v>
      </c>
      <c r="B8" s="77"/>
      <c r="C8" s="63"/>
      <c r="D8" s="63" t="s">
        <v>64</v>
      </c>
      <c r="E8" s="64">
        <v>162.18270711374</v>
      </c>
      <c r="F8" s="103">
        <v>99.99868756993247</v>
      </c>
      <c r="G8" s="85" t="s">
        <v>698</v>
      </c>
      <c r="H8" s="104"/>
      <c r="I8" s="67" t="s">
        <v>410</v>
      </c>
      <c r="J8" s="68"/>
      <c r="K8" s="105"/>
      <c r="L8" s="67" t="s">
        <v>738</v>
      </c>
      <c r="M8" s="106">
        <v>1.4373891938403458</v>
      </c>
      <c r="N8" s="72">
        <v>4984.6884765625</v>
      </c>
      <c r="O8" s="72">
        <v>999.9000244140625</v>
      </c>
      <c r="P8" s="73"/>
      <c r="Q8" s="74"/>
      <c r="R8" s="74"/>
      <c r="S8" s="107"/>
      <c r="T8" s="48">
        <v>4</v>
      </c>
      <c r="U8" s="48">
        <v>0</v>
      </c>
      <c r="V8" s="49">
        <v>0</v>
      </c>
      <c r="W8" s="49">
        <v>0.018519</v>
      </c>
      <c r="X8" s="49">
        <v>0.052161</v>
      </c>
      <c r="Y8" s="49">
        <v>0.955299</v>
      </c>
      <c r="Z8" s="49">
        <v>0.75</v>
      </c>
      <c r="AA8" s="49">
        <v>0</v>
      </c>
      <c r="AB8" s="69">
        <v>8</v>
      </c>
      <c r="AC8" s="69"/>
      <c r="AD8" s="70"/>
      <c r="AE8" s="77">
        <v>156</v>
      </c>
      <c r="AF8" s="77">
        <v>2975</v>
      </c>
      <c r="AG8" s="77">
        <v>1329</v>
      </c>
      <c r="AH8" s="77">
        <v>714</v>
      </c>
      <c r="AI8" s="77"/>
      <c r="AJ8" s="77" t="s">
        <v>608</v>
      </c>
      <c r="AK8" s="77" t="s">
        <v>333</v>
      </c>
      <c r="AL8" s="82" t="s">
        <v>648</v>
      </c>
      <c r="AM8" s="77"/>
      <c r="AN8" s="79">
        <v>42153.69951388889</v>
      </c>
      <c r="AO8" s="77" t="s">
        <v>209</v>
      </c>
      <c r="AP8" s="82" t="s">
        <v>716</v>
      </c>
      <c r="AQ8" s="108" t="s">
        <v>65</v>
      </c>
      <c r="AR8" s="48"/>
      <c r="AS8" s="48"/>
      <c r="AT8" s="48"/>
      <c r="AU8" s="48"/>
      <c r="AV8" s="48"/>
      <c r="AW8" s="48"/>
      <c r="AX8" s="48"/>
      <c r="AY8" s="48"/>
      <c r="AZ8" s="48"/>
      <c r="BA8" s="48"/>
      <c r="BB8" s="115" t="s">
        <v>583</v>
      </c>
      <c r="BC8" s="82" t="s">
        <v>672</v>
      </c>
      <c r="BD8" s="77" t="b">
        <v>0</v>
      </c>
      <c r="BE8" s="77" t="b">
        <v>0</v>
      </c>
      <c r="BF8" s="77" t="b">
        <v>1</v>
      </c>
      <c r="BG8" s="77"/>
      <c r="BH8" s="77">
        <v>29</v>
      </c>
      <c r="BI8" s="82" t="s">
        <v>337</v>
      </c>
      <c r="BJ8" s="108" t="b">
        <v>0</v>
      </c>
      <c r="BK8" s="48"/>
      <c r="BL8" s="49"/>
      <c r="BM8" s="48"/>
      <c r="BN8" s="49"/>
      <c r="BO8" s="48"/>
      <c r="BP8" s="49"/>
      <c r="BQ8" s="48"/>
      <c r="BR8" s="49"/>
      <c r="BS8" s="48"/>
      <c r="BT8" s="76" t="str">
        <f>REPLACE(INDEX(GroupVertices[Group],MATCH(Vertices[[#This Row],[Vertex]],GroupVertices[Vertex],0)),1,1,"")</f>
        <v>2</v>
      </c>
      <c r="BU8" s="2"/>
      <c r="BV8" s="3"/>
      <c r="BW8" s="3"/>
      <c r="BX8" s="3"/>
      <c r="BY8" s="3"/>
    </row>
    <row r="9" spans="1:77" ht="41.45" customHeight="1">
      <c r="A9" s="62" t="s">
        <v>330</v>
      </c>
      <c r="B9" s="77"/>
      <c r="C9" s="63"/>
      <c r="D9" s="63" t="s">
        <v>64</v>
      </c>
      <c r="E9" s="64">
        <v>164.39921348785776</v>
      </c>
      <c r="F9" s="103">
        <v>99.98276586031358</v>
      </c>
      <c r="G9" s="85" t="s">
        <v>699</v>
      </c>
      <c r="H9" s="104"/>
      <c r="I9" s="67" t="s">
        <v>330</v>
      </c>
      <c r="J9" s="68"/>
      <c r="K9" s="105"/>
      <c r="L9" s="67" t="s">
        <v>344</v>
      </c>
      <c r="M9" s="106">
        <v>6.7435642861624165</v>
      </c>
      <c r="N9" s="72">
        <v>5079.8330078125</v>
      </c>
      <c r="O9" s="72">
        <v>8999.099609375</v>
      </c>
      <c r="P9" s="73"/>
      <c r="Q9" s="74"/>
      <c r="R9" s="74"/>
      <c r="S9" s="107"/>
      <c r="T9" s="48">
        <v>5</v>
      </c>
      <c r="U9" s="48">
        <v>0</v>
      </c>
      <c r="V9" s="49">
        <v>2.5</v>
      </c>
      <c r="W9" s="49">
        <v>0.020408</v>
      </c>
      <c r="X9" s="49">
        <v>0.060621</v>
      </c>
      <c r="Y9" s="49">
        <v>1.200045</v>
      </c>
      <c r="Z9" s="49">
        <v>0.6</v>
      </c>
      <c r="AA9" s="49">
        <v>0</v>
      </c>
      <c r="AB9" s="69">
        <v>9</v>
      </c>
      <c r="AC9" s="69"/>
      <c r="AD9" s="70"/>
      <c r="AE9" s="77">
        <v>459</v>
      </c>
      <c r="AF9" s="77">
        <v>39054</v>
      </c>
      <c r="AG9" s="77">
        <v>22628</v>
      </c>
      <c r="AH9" s="77">
        <v>16335</v>
      </c>
      <c r="AI9" s="77"/>
      <c r="AJ9" s="77" t="s">
        <v>609</v>
      </c>
      <c r="AK9" s="77" t="s">
        <v>334</v>
      </c>
      <c r="AL9" s="82" t="s">
        <v>649</v>
      </c>
      <c r="AM9" s="77"/>
      <c r="AN9" s="79">
        <v>39737.6625462963</v>
      </c>
      <c r="AO9" s="77" t="s">
        <v>209</v>
      </c>
      <c r="AP9" s="82" t="s">
        <v>342</v>
      </c>
      <c r="AQ9" s="108" t="s">
        <v>65</v>
      </c>
      <c r="AR9" s="48"/>
      <c r="AS9" s="48"/>
      <c r="AT9" s="48"/>
      <c r="AU9" s="48"/>
      <c r="AV9" s="48"/>
      <c r="AW9" s="48"/>
      <c r="AX9" s="48"/>
      <c r="AY9" s="48"/>
      <c r="AZ9" s="48"/>
      <c r="BA9" s="48"/>
      <c r="BB9" s="115" t="s">
        <v>584</v>
      </c>
      <c r="BC9" s="82" t="s">
        <v>673</v>
      </c>
      <c r="BD9" s="77" t="b">
        <v>0</v>
      </c>
      <c r="BE9" s="77" t="b">
        <v>0</v>
      </c>
      <c r="BF9" s="77" t="b">
        <v>0</v>
      </c>
      <c r="BG9" s="77"/>
      <c r="BH9" s="77">
        <v>341</v>
      </c>
      <c r="BI9" s="82" t="s">
        <v>337</v>
      </c>
      <c r="BJ9" s="108" t="b">
        <v>1</v>
      </c>
      <c r="BK9" s="48"/>
      <c r="BL9" s="49"/>
      <c r="BM9" s="48"/>
      <c r="BN9" s="49"/>
      <c r="BO9" s="48"/>
      <c r="BP9" s="49"/>
      <c r="BQ9" s="48"/>
      <c r="BR9" s="49"/>
      <c r="BS9" s="48"/>
      <c r="BT9" s="76" t="str">
        <f>REPLACE(INDEX(GroupVertices[Group],MATCH(Vertices[[#This Row],[Vertex]],GroupVertices[Vertex],0)),1,1,"")</f>
        <v>2</v>
      </c>
      <c r="BU9" s="2"/>
      <c r="BV9" s="3"/>
      <c r="BW9" s="3"/>
      <c r="BX9" s="3"/>
      <c r="BY9" s="3"/>
    </row>
    <row r="10" spans="1:77" ht="41.45" customHeight="1">
      <c r="A10" s="62" t="s">
        <v>361</v>
      </c>
      <c r="B10" s="77"/>
      <c r="C10" s="63"/>
      <c r="D10" s="63" t="s">
        <v>64</v>
      </c>
      <c r="E10" s="64">
        <v>162.06383076367717</v>
      </c>
      <c r="F10" s="103">
        <v>99.99954148794883</v>
      </c>
      <c r="G10" s="85" t="s">
        <v>493</v>
      </c>
      <c r="H10" s="104"/>
      <c r="I10" s="67" t="s">
        <v>361</v>
      </c>
      <c r="J10" s="68"/>
      <c r="K10" s="105"/>
      <c r="L10" s="67" t="s">
        <v>739</v>
      </c>
      <c r="M10" s="106">
        <v>1.1528067829186683</v>
      </c>
      <c r="N10" s="72">
        <v>5351.2314453125</v>
      </c>
      <c r="O10" s="72">
        <v>3843.986572265625</v>
      </c>
      <c r="P10" s="73"/>
      <c r="Q10" s="74"/>
      <c r="R10" s="74"/>
      <c r="S10" s="107"/>
      <c r="T10" s="48">
        <v>6</v>
      </c>
      <c r="U10" s="48">
        <v>4</v>
      </c>
      <c r="V10" s="49">
        <v>25.333333</v>
      </c>
      <c r="W10" s="49">
        <v>0.021739</v>
      </c>
      <c r="X10" s="49">
        <v>0.079907</v>
      </c>
      <c r="Y10" s="49">
        <v>1.859158</v>
      </c>
      <c r="Z10" s="49">
        <v>0.26785714285714285</v>
      </c>
      <c r="AA10" s="49">
        <v>0.25</v>
      </c>
      <c r="AB10" s="69">
        <v>10</v>
      </c>
      <c r="AC10" s="69"/>
      <c r="AD10" s="70"/>
      <c r="AE10" s="77">
        <v>687</v>
      </c>
      <c r="AF10" s="77">
        <v>1040</v>
      </c>
      <c r="AG10" s="77">
        <v>1346</v>
      </c>
      <c r="AH10" s="77">
        <v>934</v>
      </c>
      <c r="AI10" s="77"/>
      <c r="AJ10" s="77" t="s">
        <v>610</v>
      </c>
      <c r="AK10" s="77" t="s">
        <v>333</v>
      </c>
      <c r="AL10" s="82" t="s">
        <v>650</v>
      </c>
      <c r="AM10" s="77"/>
      <c r="AN10" s="79">
        <v>41705.608715277776</v>
      </c>
      <c r="AO10" s="77" t="s">
        <v>209</v>
      </c>
      <c r="AP10" s="82" t="s">
        <v>370</v>
      </c>
      <c r="AQ10" s="108" t="s">
        <v>66</v>
      </c>
      <c r="AR10" s="48"/>
      <c r="AS10" s="48"/>
      <c r="AT10" s="48"/>
      <c r="AU10" s="48"/>
      <c r="AV10" s="48" t="s">
        <v>477</v>
      </c>
      <c r="AW10" s="48" t="s">
        <v>477</v>
      </c>
      <c r="AX10" s="102" t="s">
        <v>836</v>
      </c>
      <c r="AY10" s="102" t="s">
        <v>845</v>
      </c>
      <c r="AZ10" s="102" t="s">
        <v>853</v>
      </c>
      <c r="BA10" s="102" t="s">
        <v>853</v>
      </c>
      <c r="BB10" s="115" t="s">
        <v>585</v>
      </c>
      <c r="BC10" s="82" t="s">
        <v>674</v>
      </c>
      <c r="BD10" s="77" t="b">
        <v>1</v>
      </c>
      <c r="BE10" s="77" t="b">
        <v>0</v>
      </c>
      <c r="BF10" s="77" t="b">
        <v>1</v>
      </c>
      <c r="BG10" s="77"/>
      <c r="BH10" s="77">
        <v>43</v>
      </c>
      <c r="BI10" s="82" t="s">
        <v>302</v>
      </c>
      <c r="BJ10" s="108" t="b">
        <v>0</v>
      </c>
      <c r="BK10" s="48">
        <v>0</v>
      </c>
      <c r="BL10" s="49">
        <v>0</v>
      </c>
      <c r="BM10" s="48">
        <v>0</v>
      </c>
      <c r="BN10" s="49">
        <v>0</v>
      </c>
      <c r="BO10" s="48">
        <v>0</v>
      </c>
      <c r="BP10" s="49">
        <v>0</v>
      </c>
      <c r="BQ10" s="48">
        <v>33</v>
      </c>
      <c r="BR10" s="49">
        <v>100</v>
      </c>
      <c r="BS10" s="48">
        <v>33</v>
      </c>
      <c r="BT10" s="76" t="str">
        <f>REPLACE(INDEX(GroupVertices[Group],MATCH(Vertices[[#This Row],[Vertex]],GroupVertices[Vertex],0)),1,1,"")</f>
        <v>2</v>
      </c>
      <c r="BU10" s="2"/>
      <c r="BV10" s="3"/>
      <c r="BW10" s="3"/>
      <c r="BX10" s="3"/>
      <c r="BY10" s="3"/>
    </row>
    <row r="11" spans="1:77" ht="41.45" customHeight="1">
      <c r="A11" s="62" t="s">
        <v>405</v>
      </c>
      <c r="B11" s="77"/>
      <c r="C11" s="63"/>
      <c r="D11" s="63" t="s">
        <v>64</v>
      </c>
      <c r="E11" s="64">
        <v>162.0050376541112</v>
      </c>
      <c r="F11" s="103">
        <v>99.99996381329336</v>
      </c>
      <c r="G11" s="85" t="s">
        <v>486</v>
      </c>
      <c r="H11" s="104"/>
      <c r="I11" s="67" t="s">
        <v>405</v>
      </c>
      <c r="J11" s="68"/>
      <c r="K11" s="105"/>
      <c r="L11" s="67" t="s">
        <v>740</v>
      </c>
      <c r="M11" s="106">
        <v>1.0120598230984896</v>
      </c>
      <c r="N11" s="72">
        <v>6215.90283203125</v>
      </c>
      <c r="O11" s="72">
        <v>2800.2265625</v>
      </c>
      <c r="P11" s="73"/>
      <c r="Q11" s="74"/>
      <c r="R11" s="74"/>
      <c r="S11" s="107"/>
      <c r="T11" s="48">
        <v>0</v>
      </c>
      <c r="U11" s="48">
        <v>2</v>
      </c>
      <c r="V11" s="49">
        <v>0</v>
      </c>
      <c r="W11" s="49">
        <v>0.017857</v>
      </c>
      <c r="X11" s="49">
        <v>0.032754</v>
      </c>
      <c r="Y11" s="49">
        <v>0.557584</v>
      </c>
      <c r="Z11" s="49">
        <v>1</v>
      </c>
      <c r="AA11" s="49">
        <v>0</v>
      </c>
      <c r="AB11" s="69">
        <v>11</v>
      </c>
      <c r="AC11" s="69"/>
      <c r="AD11" s="70"/>
      <c r="AE11" s="77">
        <v>360</v>
      </c>
      <c r="AF11" s="77">
        <v>83</v>
      </c>
      <c r="AG11" s="77">
        <v>213</v>
      </c>
      <c r="AH11" s="77">
        <v>287</v>
      </c>
      <c r="AI11" s="77"/>
      <c r="AJ11" s="77" t="s">
        <v>611</v>
      </c>
      <c r="AK11" s="77" t="s">
        <v>631</v>
      </c>
      <c r="AL11" s="77"/>
      <c r="AM11" s="77"/>
      <c r="AN11" s="79">
        <v>39914.32326388889</v>
      </c>
      <c r="AO11" s="77" t="s">
        <v>209</v>
      </c>
      <c r="AP11" s="82" t="s">
        <v>717</v>
      </c>
      <c r="AQ11" s="108" t="s">
        <v>66</v>
      </c>
      <c r="AR11" s="48"/>
      <c r="AS11" s="48"/>
      <c r="AT11" s="48"/>
      <c r="AU11" s="48"/>
      <c r="AV11" s="48"/>
      <c r="AW11" s="48"/>
      <c r="AX11" s="102" t="s">
        <v>837</v>
      </c>
      <c r="AY11" s="102" t="s">
        <v>837</v>
      </c>
      <c r="AZ11" s="102" t="s">
        <v>853</v>
      </c>
      <c r="BA11" s="102" t="s">
        <v>853</v>
      </c>
      <c r="BB11" s="115" t="s">
        <v>586</v>
      </c>
      <c r="BC11" s="82" t="s">
        <v>675</v>
      </c>
      <c r="BD11" s="77" t="b">
        <v>0</v>
      </c>
      <c r="BE11" s="77" t="b">
        <v>0</v>
      </c>
      <c r="BF11" s="77" t="b">
        <v>0</v>
      </c>
      <c r="BG11" s="77"/>
      <c r="BH11" s="77">
        <v>0</v>
      </c>
      <c r="BI11" s="82" t="s">
        <v>694</v>
      </c>
      <c r="BJ11" s="108" t="b">
        <v>0</v>
      </c>
      <c r="BK11" s="48">
        <v>0</v>
      </c>
      <c r="BL11" s="49">
        <v>0</v>
      </c>
      <c r="BM11" s="48">
        <v>0</v>
      </c>
      <c r="BN11" s="49">
        <v>0</v>
      </c>
      <c r="BO11" s="48">
        <v>0</v>
      </c>
      <c r="BP11" s="49">
        <v>0</v>
      </c>
      <c r="BQ11" s="48">
        <v>22</v>
      </c>
      <c r="BR11" s="49">
        <v>100</v>
      </c>
      <c r="BS11" s="48">
        <v>22</v>
      </c>
      <c r="BT11" s="76" t="str">
        <f>REPLACE(INDEX(GroupVertices[Group],MATCH(Vertices[[#This Row],[Vertex]],GroupVertices[Vertex],0)),1,1,"")</f>
        <v>2</v>
      </c>
      <c r="BU11" s="2"/>
      <c r="BV11" s="3"/>
      <c r="BW11" s="3"/>
      <c r="BX11" s="3"/>
      <c r="BY11" s="3"/>
    </row>
    <row r="12" spans="1:77" ht="41.45" customHeight="1">
      <c r="A12" s="62" t="s">
        <v>406</v>
      </c>
      <c r="B12" s="77"/>
      <c r="C12" s="63"/>
      <c r="D12" s="63" t="s">
        <v>64</v>
      </c>
      <c r="E12" s="64">
        <v>162.22085812841135</v>
      </c>
      <c r="F12" s="103">
        <v>99.99841352182489</v>
      </c>
      <c r="G12" s="85" t="s">
        <v>487</v>
      </c>
      <c r="H12" s="104"/>
      <c r="I12" s="67" t="s">
        <v>406</v>
      </c>
      <c r="J12" s="68"/>
      <c r="K12" s="105"/>
      <c r="L12" s="67" t="s">
        <v>741</v>
      </c>
      <c r="M12" s="106">
        <v>1.528720293159396</v>
      </c>
      <c r="N12" s="72">
        <v>4240.17724609375</v>
      </c>
      <c r="O12" s="72">
        <v>6909.24462890625</v>
      </c>
      <c r="P12" s="73"/>
      <c r="Q12" s="74"/>
      <c r="R12" s="74"/>
      <c r="S12" s="107"/>
      <c r="T12" s="48">
        <v>0</v>
      </c>
      <c r="U12" s="48">
        <v>2</v>
      </c>
      <c r="V12" s="49">
        <v>0</v>
      </c>
      <c r="W12" s="49">
        <v>0.017857</v>
      </c>
      <c r="X12" s="49">
        <v>0.026029</v>
      </c>
      <c r="Y12" s="49">
        <v>0.593825</v>
      </c>
      <c r="Z12" s="49">
        <v>0.5</v>
      </c>
      <c r="AA12" s="49">
        <v>0</v>
      </c>
      <c r="AB12" s="69">
        <v>12</v>
      </c>
      <c r="AC12" s="69"/>
      <c r="AD12" s="70"/>
      <c r="AE12" s="77">
        <v>5003</v>
      </c>
      <c r="AF12" s="77">
        <v>3596</v>
      </c>
      <c r="AG12" s="77">
        <v>103239</v>
      </c>
      <c r="AH12" s="77">
        <v>11623</v>
      </c>
      <c r="AI12" s="77"/>
      <c r="AJ12" s="77" t="s">
        <v>612</v>
      </c>
      <c r="AK12" s="77" t="s">
        <v>333</v>
      </c>
      <c r="AL12" s="82" t="s">
        <v>651</v>
      </c>
      <c r="AM12" s="77"/>
      <c r="AN12" s="79">
        <v>39933.067766203705</v>
      </c>
      <c r="AO12" s="77" t="s">
        <v>209</v>
      </c>
      <c r="AP12" s="82" t="s">
        <v>718</v>
      </c>
      <c r="AQ12" s="108" t="s">
        <v>66</v>
      </c>
      <c r="AR12" s="48" t="s">
        <v>455</v>
      </c>
      <c r="AS12" s="48" t="s">
        <v>455</v>
      </c>
      <c r="AT12" s="48" t="s">
        <v>472</v>
      </c>
      <c r="AU12" s="48" t="s">
        <v>472</v>
      </c>
      <c r="AV12" s="48"/>
      <c r="AW12" s="48"/>
      <c r="AX12" s="102" t="s">
        <v>838</v>
      </c>
      <c r="AY12" s="102" t="s">
        <v>838</v>
      </c>
      <c r="AZ12" s="102" t="s">
        <v>854</v>
      </c>
      <c r="BA12" s="102" t="s">
        <v>854</v>
      </c>
      <c r="BB12" s="115" t="s">
        <v>587</v>
      </c>
      <c r="BC12" s="82" t="s">
        <v>676</v>
      </c>
      <c r="BD12" s="77" t="b">
        <v>1</v>
      </c>
      <c r="BE12" s="77" t="b">
        <v>0</v>
      </c>
      <c r="BF12" s="77" t="b">
        <v>1</v>
      </c>
      <c r="BG12" s="77"/>
      <c r="BH12" s="77">
        <v>1367</v>
      </c>
      <c r="BI12" s="82" t="s">
        <v>302</v>
      </c>
      <c r="BJ12" s="108" t="b">
        <v>0</v>
      </c>
      <c r="BK12" s="48">
        <v>0</v>
      </c>
      <c r="BL12" s="49">
        <v>0</v>
      </c>
      <c r="BM12" s="48">
        <v>0</v>
      </c>
      <c r="BN12" s="49">
        <v>0</v>
      </c>
      <c r="BO12" s="48">
        <v>0</v>
      </c>
      <c r="BP12" s="49">
        <v>0</v>
      </c>
      <c r="BQ12" s="48">
        <v>14</v>
      </c>
      <c r="BR12" s="49">
        <v>100</v>
      </c>
      <c r="BS12" s="48">
        <v>14</v>
      </c>
      <c r="BT12" s="76" t="str">
        <f>REPLACE(INDEX(GroupVertices[Group],MATCH(Vertices[[#This Row],[Vertex]],GroupVertices[Vertex],0)),1,1,"")</f>
        <v>1</v>
      </c>
      <c r="BU12" s="2"/>
      <c r="BV12" s="3"/>
      <c r="BW12" s="3"/>
      <c r="BX12" s="3"/>
      <c r="BY12" s="3"/>
    </row>
    <row r="13" spans="1:77" ht="41.45" customHeight="1">
      <c r="A13" s="62" t="s">
        <v>411</v>
      </c>
      <c r="B13" s="77"/>
      <c r="C13" s="63"/>
      <c r="D13" s="63" t="s">
        <v>64</v>
      </c>
      <c r="E13" s="64">
        <v>1000</v>
      </c>
      <c r="F13" s="103">
        <v>93.98044020246022</v>
      </c>
      <c r="G13" s="85" t="s">
        <v>700</v>
      </c>
      <c r="H13" s="104"/>
      <c r="I13" s="67" t="s">
        <v>411</v>
      </c>
      <c r="J13" s="68"/>
      <c r="K13" s="105"/>
      <c r="L13" s="67" t="s">
        <v>742</v>
      </c>
      <c r="M13" s="106">
        <v>2007.1186285267604</v>
      </c>
      <c r="N13" s="72">
        <v>4080.91650390625</v>
      </c>
      <c r="O13" s="72">
        <v>4953.62548828125</v>
      </c>
      <c r="P13" s="73"/>
      <c r="Q13" s="74"/>
      <c r="R13" s="74"/>
      <c r="S13" s="107"/>
      <c r="T13" s="48">
        <v>3</v>
      </c>
      <c r="U13" s="48">
        <v>0</v>
      </c>
      <c r="V13" s="49">
        <v>1</v>
      </c>
      <c r="W13" s="49">
        <v>0.018182</v>
      </c>
      <c r="X13" s="49">
        <v>0.034384</v>
      </c>
      <c r="Y13" s="49">
        <v>0.825092</v>
      </c>
      <c r="Z13" s="49">
        <v>0.3333333333333333</v>
      </c>
      <c r="AA13" s="49">
        <v>0</v>
      </c>
      <c r="AB13" s="69">
        <v>13</v>
      </c>
      <c r="AC13" s="69"/>
      <c r="AD13" s="70"/>
      <c r="AE13" s="77">
        <v>7087</v>
      </c>
      <c r="AF13" s="77">
        <v>13640477</v>
      </c>
      <c r="AG13" s="77">
        <v>256880</v>
      </c>
      <c r="AH13" s="77">
        <v>2687</v>
      </c>
      <c r="AI13" s="77"/>
      <c r="AJ13" s="77" t="s">
        <v>613</v>
      </c>
      <c r="AK13" s="77" t="s">
        <v>632</v>
      </c>
      <c r="AL13" s="82" t="s">
        <v>652</v>
      </c>
      <c r="AM13" s="77"/>
      <c r="AN13" s="79">
        <v>39990.90893518519</v>
      </c>
      <c r="AO13" s="77" t="s">
        <v>209</v>
      </c>
      <c r="AP13" s="82" t="s">
        <v>719</v>
      </c>
      <c r="AQ13" s="108" t="s">
        <v>65</v>
      </c>
      <c r="AR13" s="48"/>
      <c r="AS13" s="48"/>
      <c r="AT13" s="48"/>
      <c r="AU13" s="48"/>
      <c r="AV13" s="48"/>
      <c r="AW13" s="48"/>
      <c r="AX13" s="48"/>
      <c r="AY13" s="48"/>
      <c r="AZ13" s="48"/>
      <c r="BA13" s="48"/>
      <c r="BB13" s="115" t="s">
        <v>588</v>
      </c>
      <c r="BC13" s="82" t="s">
        <v>677</v>
      </c>
      <c r="BD13" s="77" t="b">
        <v>0</v>
      </c>
      <c r="BE13" s="77" t="b">
        <v>0</v>
      </c>
      <c r="BF13" s="77" t="b">
        <v>0</v>
      </c>
      <c r="BG13" s="77"/>
      <c r="BH13" s="77">
        <v>95611</v>
      </c>
      <c r="BI13" s="82" t="s">
        <v>302</v>
      </c>
      <c r="BJ13" s="108" t="b">
        <v>1</v>
      </c>
      <c r="BK13" s="48"/>
      <c r="BL13" s="49"/>
      <c r="BM13" s="48"/>
      <c r="BN13" s="49"/>
      <c r="BO13" s="48"/>
      <c r="BP13" s="49"/>
      <c r="BQ13" s="48"/>
      <c r="BR13" s="49"/>
      <c r="BS13" s="48"/>
      <c r="BT13" s="76" t="str">
        <f>REPLACE(INDEX(GroupVertices[Group],MATCH(Vertices[[#This Row],[Vertex]],GroupVertices[Vertex],0)),1,1,"")</f>
        <v>1</v>
      </c>
      <c r="BU13" s="2"/>
      <c r="BV13" s="3"/>
      <c r="BW13" s="3"/>
      <c r="BX13" s="3"/>
      <c r="BY13" s="3"/>
    </row>
    <row r="14" spans="1:77" ht="41.45" customHeight="1">
      <c r="A14" s="62" t="s">
        <v>407</v>
      </c>
      <c r="B14" s="77"/>
      <c r="C14" s="63"/>
      <c r="D14" s="63" t="s">
        <v>64</v>
      </c>
      <c r="E14" s="64">
        <v>162.35933218166286</v>
      </c>
      <c r="F14" s="103">
        <v>99.99741882869368</v>
      </c>
      <c r="G14" s="85" t="s">
        <v>488</v>
      </c>
      <c r="H14" s="104"/>
      <c r="I14" s="67" t="s">
        <v>407</v>
      </c>
      <c r="J14" s="68"/>
      <c r="K14" s="105"/>
      <c r="L14" s="67" t="s">
        <v>743</v>
      </c>
      <c r="M14" s="106">
        <v>1.8602183573544664</v>
      </c>
      <c r="N14" s="72">
        <v>8953.9921875</v>
      </c>
      <c r="O14" s="72">
        <v>2774.722412109375</v>
      </c>
      <c r="P14" s="73"/>
      <c r="Q14" s="74"/>
      <c r="R14" s="74"/>
      <c r="S14" s="107"/>
      <c r="T14" s="48">
        <v>0</v>
      </c>
      <c r="U14" s="48">
        <v>3</v>
      </c>
      <c r="V14" s="49">
        <v>98</v>
      </c>
      <c r="W14" s="49">
        <v>0.018868</v>
      </c>
      <c r="X14" s="49">
        <v>0.021905</v>
      </c>
      <c r="Y14" s="49">
        <v>1.186585</v>
      </c>
      <c r="Z14" s="49">
        <v>0</v>
      </c>
      <c r="AA14" s="49">
        <v>0</v>
      </c>
      <c r="AB14" s="69">
        <v>14</v>
      </c>
      <c r="AC14" s="69"/>
      <c r="AD14" s="70"/>
      <c r="AE14" s="77">
        <v>1411</v>
      </c>
      <c r="AF14" s="77">
        <v>5850</v>
      </c>
      <c r="AG14" s="77">
        <v>57250</v>
      </c>
      <c r="AH14" s="77">
        <v>60</v>
      </c>
      <c r="AI14" s="77"/>
      <c r="AJ14" s="77" t="s">
        <v>614</v>
      </c>
      <c r="AK14" s="77" t="s">
        <v>633</v>
      </c>
      <c r="AL14" s="82" t="s">
        <v>653</v>
      </c>
      <c r="AM14" s="77"/>
      <c r="AN14" s="79">
        <v>39811.95707175926</v>
      </c>
      <c r="AO14" s="77" t="s">
        <v>209</v>
      </c>
      <c r="AP14" s="82" t="s">
        <v>720</v>
      </c>
      <c r="AQ14" s="108" t="s">
        <v>66</v>
      </c>
      <c r="AR14" s="48" t="s">
        <v>456</v>
      </c>
      <c r="AS14" s="48" t="s">
        <v>456</v>
      </c>
      <c r="AT14" s="48" t="s">
        <v>365</v>
      </c>
      <c r="AU14" s="48" t="s">
        <v>365</v>
      </c>
      <c r="AV14" s="48" t="s">
        <v>478</v>
      </c>
      <c r="AW14" s="48" t="s">
        <v>478</v>
      </c>
      <c r="AX14" s="102" t="s">
        <v>839</v>
      </c>
      <c r="AY14" s="102" t="s">
        <v>839</v>
      </c>
      <c r="AZ14" s="102" t="s">
        <v>855</v>
      </c>
      <c r="BA14" s="102" t="s">
        <v>855</v>
      </c>
      <c r="BB14" s="115" t="s">
        <v>589</v>
      </c>
      <c r="BC14" s="82" t="s">
        <v>678</v>
      </c>
      <c r="BD14" s="77" t="b">
        <v>0</v>
      </c>
      <c r="BE14" s="77" t="b">
        <v>0</v>
      </c>
      <c r="BF14" s="77" t="b">
        <v>0</v>
      </c>
      <c r="BG14" s="77"/>
      <c r="BH14" s="77">
        <v>188</v>
      </c>
      <c r="BI14" s="82" t="s">
        <v>336</v>
      </c>
      <c r="BJ14" s="108" t="b">
        <v>0</v>
      </c>
      <c r="BK14" s="48">
        <v>0</v>
      </c>
      <c r="BL14" s="49">
        <v>0</v>
      </c>
      <c r="BM14" s="48">
        <v>0</v>
      </c>
      <c r="BN14" s="49">
        <v>0</v>
      </c>
      <c r="BO14" s="48">
        <v>0</v>
      </c>
      <c r="BP14" s="49">
        <v>0</v>
      </c>
      <c r="BQ14" s="48">
        <v>13</v>
      </c>
      <c r="BR14" s="49">
        <v>100</v>
      </c>
      <c r="BS14" s="48">
        <v>13</v>
      </c>
      <c r="BT14" s="76" t="str">
        <f>REPLACE(INDEX(GroupVertices[Group],MATCH(Vertices[[#This Row],[Vertex]],GroupVertices[Vertex],0)),1,1,"")</f>
        <v>4</v>
      </c>
      <c r="BU14" s="2"/>
      <c r="BV14" s="3"/>
      <c r="BW14" s="3"/>
      <c r="BX14" s="3"/>
      <c r="BY14" s="3"/>
    </row>
    <row r="15" spans="1:77" ht="41.45" customHeight="1">
      <c r="A15" s="62" t="s">
        <v>412</v>
      </c>
      <c r="B15" s="77"/>
      <c r="C15" s="63"/>
      <c r="D15" s="63" t="s">
        <v>64</v>
      </c>
      <c r="E15" s="64">
        <v>162.03741379699653</v>
      </c>
      <c r="F15" s="103">
        <v>99.99973124750802</v>
      </c>
      <c r="G15" s="85" t="s">
        <v>701</v>
      </c>
      <c r="H15" s="104"/>
      <c r="I15" s="67" t="s">
        <v>412</v>
      </c>
      <c r="J15" s="68"/>
      <c r="K15" s="105"/>
      <c r="L15" s="67" t="s">
        <v>744</v>
      </c>
      <c r="M15" s="106">
        <v>1.0895662471582954</v>
      </c>
      <c r="N15" s="72">
        <v>7766.140625</v>
      </c>
      <c r="O15" s="72">
        <v>2774.722412109375</v>
      </c>
      <c r="P15" s="73"/>
      <c r="Q15" s="74"/>
      <c r="R15" s="74"/>
      <c r="S15" s="107"/>
      <c r="T15" s="48">
        <v>1</v>
      </c>
      <c r="U15" s="48">
        <v>0</v>
      </c>
      <c r="V15" s="49">
        <v>0</v>
      </c>
      <c r="W15" s="49">
        <v>0.012821</v>
      </c>
      <c r="X15" s="49">
        <v>0.003236</v>
      </c>
      <c r="Y15" s="49">
        <v>0.486198</v>
      </c>
      <c r="Z15" s="49">
        <v>0</v>
      </c>
      <c r="AA15" s="49">
        <v>0</v>
      </c>
      <c r="AB15" s="69">
        <v>15</v>
      </c>
      <c r="AC15" s="69"/>
      <c r="AD15" s="70"/>
      <c r="AE15" s="77">
        <v>1965</v>
      </c>
      <c r="AF15" s="77">
        <v>610</v>
      </c>
      <c r="AG15" s="77">
        <v>72506</v>
      </c>
      <c r="AH15" s="77">
        <v>201</v>
      </c>
      <c r="AI15" s="77"/>
      <c r="AJ15" s="77" t="s">
        <v>615</v>
      </c>
      <c r="AK15" s="77" t="s">
        <v>634</v>
      </c>
      <c r="AL15" s="82" t="s">
        <v>654</v>
      </c>
      <c r="AM15" s="77"/>
      <c r="AN15" s="79">
        <v>40073.400659722225</v>
      </c>
      <c r="AO15" s="77" t="s">
        <v>209</v>
      </c>
      <c r="AP15" s="82" t="s">
        <v>721</v>
      </c>
      <c r="AQ15" s="108" t="s">
        <v>65</v>
      </c>
      <c r="AR15" s="48"/>
      <c r="AS15" s="48"/>
      <c r="AT15" s="48"/>
      <c r="AU15" s="48"/>
      <c r="AV15" s="48"/>
      <c r="AW15" s="48"/>
      <c r="AX15" s="48"/>
      <c r="AY15" s="48"/>
      <c r="AZ15" s="48"/>
      <c r="BA15" s="48"/>
      <c r="BB15" s="115" t="s">
        <v>590</v>
      </c>
      <c r="BC15" s="82" t="s">
        <v>679</v>
      </c>
      <c r="BD15" s="77" t="b">
        <v>0</v>
      </c>
      <c r="BE15" s="77" t="b">
        <v>0</v>
      </c>
      <c r="BF15" s="77" t="b">
        <v>0</v>
      </c>
      <c r="BG15" s="77"/>
      <c r="BH15" s="77">
        <v>201</v>
      </c>
      <c r="BI15" s="82" t="s">
        <v>695</v>
      </c>
      <c r="BJ15" s="108" t="b">
        <v>0</v>
      </c>
      <c r="BK15" s="48"/>
      <c r="BL15" s="49"/>
      <c r="BM15" s="48"/>
      <c r="BN15" s="49"/>
      <c r="BO15" s="48"/>
      <c r="BP15" s="49"/>
      <c r="BQ15" s="48"/>
      <c r="BR15" s="49"/>
      <c r="BS15" s="48"/>
      <c r="BT15" s="76" t="str">
        <f>REPLACE(INDEX(GroupVertices[Group],MATCH(Vertices[[#This Row],[Vertex]],GroupVertices[Vertex],0)),1,1,"")</f>
        <v>4</v>
      </c>
      <c r="BU15" s="2"/>
      <c r="BV15" s="3"/>
      <c r="BW15" s="3"/>
      <c r="BX15" s="3"/>
      <c r="BY15" s="3"/>
    </row>
    <row r="16" spans="1:77" ht="41.45" customHeight="1">
      <c r="A16" s="62" t="s">
        <v>413</v>
      </c>
      <c r="B16" s="77"/>
      <c r="C16" s="63"/>
      <c r="D16" s="63" t="s">
        <v>64</v>
      </c>
      <c r="E16" s="64">
        <v>162.50511697685624</v>
      </c>
      <c r="F16" s="103">
        <v>99.9963716207077</v>
      </c>
      <c r="G16" s="85" t="s">
        <v>702</v>
      </c>
      <c r="H16" s="104"/>
      <c r="I16" s="67" t="s">
        <v>413</v>
      </c>
      <c r="J16" s="68"/>
      <c r="K16" s="105"/>
      <c r="L16" s="67" t="s">
        <v>745</v>
      </c>
      <c r="M16" s="106">
        <v>2.209217872143687</v>
      </c>
      <c r="N16" s="72">
        <v>7766.140625</v>
      </c>
      <c r="O16" s="72">
        <v>1591.5074462890625</v>
      </c>
      <c r="P16" s="73"/>
      <c r="Q16" s="74"/>
      <c r="R16" s="74"/>
      <c r="S16" s="107"/>
      <c r="T16" s="48">
        <v>1</v>
      </c>
      <c r="U16" s="48">
        <v>0</v>
      </c>
      <c r="V16" s="49">
        <v>0</v>
      </c>
      <c r="W16" s="49">
        <v>0.012821</v>
      </c>
      <c r="X16" s="49">
        <v>0.003236</v>
      </c>
      <c r="Y16" s="49">
        <v>0.486198</v>
      </c>
      <c r="Z16" s="49">
        <v>0</v>
      </c>
      <c r="AA16" s="49">
        <v>0</v>
      </c>
      <c r="AB16" s="69">
        <v>16</v>
      </c>
      <c r="AC16" s="69"/>
      <c r="AD16" s="70"/>
      <c r="AE16" s="77">
        <v>4267</v>
      </c>
      <c r="AF16" s="77">
        <v>8223</v>
      </c>
      <c r="AG16" s="77">
        <v>37082</v>
      </c>
      <c r="AH16" s="77">
        <v>8560</v>
      </c>
      <c r="AI16" s="77"/>
      <c r="AJ16" s="77" t="s">
        <v>616</v>
      </c>
      <c r="AK16" s="77" t="s">
        <v>635</v>
      </c>
      <c r="AL16" s="82" t="s">
        <v>655</v>
      </c>
      <c r="AM16" s="77"/>
      <c r="AN16" s="79">
        <v>42054.84402777778</v>
      </c>
      <c r="AO16" s="77" t="s">
        <v>209</v>
      </c>
      <c r="AP16" s="82" t="s">
        <v>722</v>
      </c>
      <c r="AQ16" s="108" t="s">
        <v>65</v>
      </c>
      <c r="AR16" s="48"/>
      <c r="AS16" s="48"/>
      <c r="AT16" s="48"/>
      <c r="AU16" s="48"/>
      <c r="AV16" s="48"/>
      <c r="AW16" s="48"/>
      <c r="AX16" s="48"/>
      <c r="AY16" s="48"/>
      <c r="AZ16" s="48"/>
      <c r="BA16" s="48"/>
      <c r="BB16" s="115" t="s">
        <v>591</v>
      </c>
      <c r="BC16" s="82" t="s">
        <v>680</v>
      </c>
      <c r="BD16" s="77" t="b">
        <v>0</v>
      </c>
      <c r="BE16" s="77" t="b">
        <v>0</v>
      </c>
      <c r="BF16" s="77" t="b">
        <v>1</v>
      </c>
      <c r="BG16" s="77"/>
      <c r="BH16" s="77">
        <v>339</v>
      </c>
      <c r="BI16" s="82" t="s">
        <v>338</v>
      </c>
      <c r="BJ16" s="108" t="b">
        <v>0</v>
      </c>
      <c r="BK16" s="48"/>
      <c r="BL16" s="49"/>
      <c r="BM16" s="48"/>
      <c r="BN16" s="49"/>
      <c r="BO16" s="48"/>
      <c r="BP16" s="49"/>
      <c r="BQ16" s="48"/>
      <c r="BR16" s="49"/>
      <c r="BS16" s="48"/>
      <c r="BT16" s="76" t="str">
        <f>REPLACE(INDEX(GroupVertices[Group],MATCH(Vertices[[#This Row],[Vertex]],GroupVertices[Vertex],0)),1,1,"")</f>
        <v>4</v>
      </c>
      <c r="BU16" s="2"/>
      <c r="BV16" s="3"/>
      <c r="BW16" s="3"/>
      <c r="BX16" s="3"/>
      <c r="BY16" s="3"/>
    </row>
    <row r="17" spans="1:77" ht="41.45" customHeight="1">
      <c r="A17" s="62" t="s">
        <v>408</v>
      </c>
      <c r="B17" s="77"/>
      <c r="C17" s="63"/>
      <c r="D17" s="63" t="s">
        <v>64</v>
      </c>
      <c r="E17" s="64">
        <v>162</v>
      </c>
      <c r="F17" s="103">
        <v>100</v>
      </c>
      <c r="G17" s="85" t="s">
        <v>491</v>
      </c>
      <c r="H17" s="104"/>
      <c r="I17" s="67" t="s">
        <v>408</v>
      </c>
      <c r="J17" s="68"/>
      <c r="K17" s="105"/>
      <c r="L17" s="67" t="s">
        <v>746</v>
      </c>
      <c r="M17" s="106">
        <v>1</v>
      </c>
      <c r="N17" s="72">
        <v>8558.86328125</v>
      </c>
      <c r="O17" s="72">
        <v>8505.3056640625</v>
      </c>
      <c r="P17" s="73"/>
      <c r="Q17" s="74"/>
      <c r="R17" s="74"/>
      <c r="S17" s="107"/>
      <c r="T17" s="48">
        <v>0</v>
      </c>
      <c r="U17" s="48">
        <v>8</v>
      </c>
      <c r="V17" s="49">
        <v>188</v>
      </c>
      <c r="W17" s="49">
        <v>0.021739</v>
      </c>
      <c r="X17" s="49">
        <v>0.057258</v>
      </c>
      <c r="Y17" s="49">
        <v>2.303498</v>
      </c>
      <c r="Z17" s="49">
        <v>0.16071428571428573</v>
      </c>
      <c r="AA17" s="49">
        <v>0</v>
      </c>
      <c r="AB17" s="69">
        <v>17</v>
      </c>
      <c r="AC17" s="69"/>
      <c r="AD17" s="70"/>
      <c r="AE17" s="77">
        <v>11</v>
      </c>
      <c r="AF17" s="77">
        <v>1</v>
      </c>
      <c r="AG17" s="77">
        <v>62</v>
      </c>
      <c r="AH17" s="77">
        <v>44</v>
      </c>
      <c r="AI17" s="77"/>
      <c r="AJ17" s="77"/>
      <c r="AK17" s="77" t="s">
        <v>636</v>
      </c>
      <c r="AL17" s="77"/>
      <c r="AM17" s="77"/>
      <c r="AN17" s="79">
        <v>42549.655752314815</v>
      </c>
      <c r="AO17" s="77" t="s">
        <v>209</v>
      </c>
      <c r="AP17" s="82" t="s">
        <v>723</v>
      </c>
      <c r="AQ17" s="108" t="s">
        <v>66</v>
      </c>
      <c r="AR17" s="48" t="s">
        <v>457</v>
      </c>
      <c r="AS17" s="48" t="s">
        <v>457</v>
      </c>
      <c r="AT17" s="48" t="s">
        <v>331</v>
      </c>
      <c r="AU17" s="48" t="s">
        <v>331</v>
      </c>
      <c r="AV17" s="48"/>
      <c r="AW17" s="48"/>
      <c r="AX17" s="102" t="s">
        <v>840</v>
      </c>
      <c r="AY17" s="102" t="s">
        <v>840</v>
      </c>
      <c r="AZ17" s="102" t="s">
        <v>856</v>
      </c>
      <c r="BA17" s="102" t="s">
        <v>856</v>
      </c>
      <c r="BB17" s="115" t="s">
        <v>592</v>
      </c>
      <c r="BC17" s="82" t="s">
        <v>681</v>
      </c>
      <c r="BD17" s="77" t="b">
        <v>1</v>
      </c>
      <c r="BE17" s="77" t="b">
        <v>0</v>
      </c>
      <c r="BF17" s="77" t="b">
        <v>0</v>
      </c>
      <c r="BG17" s="77"/>
      <c r="BH17" s="77">
        <v>0</v>
      </c>
      <c r="BI17" s="77"/>
      <c r="BJ17" s="108" t="b">
        <v>0</v>
      </c>
      <c r="BK17" s="48">
        <v>0</v>
      </c>
      <c r="BL17" s="49">
        <v>0</v>
      </c>
      <c r="BM17" s="48">
        <v>0</v>
      </c>
      <c r="BN17" s="49">
        <v>0</v>
      </c>
      <c r="BO17" s="48">
        <v>0</v>
      </c>
      <c r="BP17" s="49">
        <v>0</v>
      </c>
      <c r="BQ17" s="48">
        <v>8</v>
      </c>
      <c r="BR17" s="49">
        <v>100</v>
      </c>
      <c r="BS17" s="48">
        <v>8</v>
      </c>
      <c r="BT17" s="76" t="str">
        <f>REPLACE(INDEX(GroupVertices[Group],MATCH(Vertices[[#This Row],[Vertex]],GroupVertices[Vertex],0)),1,1,"")</f>
        <v>3</v>
      </c>
      <c r="BU17" s="2"/>
      <c r="BV17" s="3"/>
      <c r="BW17" s="3"/>
      <c r="BX17" s="3"/>
      <c r="BY17" s="3"/>
    </row>
    <row r="18" spans="1:72" ht="41.45" customHeight="1">
      <c r="A18" s="62" t="s">
        <v>414</v>
      </c>
      <c r="B18" s="77"/>
      <c r="C18" s="63"/>
      <c r="D18" s="63" t="s">
        <v>64</v>
      </c>
      <c r="E18" s="64">
        <v>166.18026995538867</v>
      </c>
      <c r="F18" s="103">
        <v>99.96997209431227</v>
      </c>
      <c r="G18" s="85" t="s">
        <v>703</v>
      </c>
      <c r="H18" s="104"/>
      <c r="I18" s="67" t="s">
        <v>414</v>
      </c>
      <c r="J18" s="68"/>
      <c r="K18" s="105"/>
      <c r="L18" s="67" t="s">
        <v>747</v>
      </c>
      <c r="M18" s="106">
        <v>11.00730003553211</v>
      </c>
      <c r="N18" s="72">
        <v>9547.9169921875</v>
      </c>
      <c r="O18" s="72">
        <v>4366.22998046875</v>
      </c>
      <c r="P18" s="73"/>
      <c r="Q18" s="74"/>
      <c r="R18" s="74"/>
      <c r="S18" s="107"/>
      <c r="T18" s="48">
        <v>1</v>
      </c>
      <c r="U18" s="48">
        <v>0</v>
      </c>
      <c r="V18" s="49">
        <v>0</v>
      </c>
      <c r="W18" s="49">
        <v>0.014085</v>
      </c>
      <c r="X18" s="49">
        <v>0.00846</v>
      </c>
      <c r="Y18" s="49">
        <v>0.394746</v>
      </c>
      <c r="Z18" s="49">
        <v>0</v>
      </c>
      <c r="AA18" s="49">
        <v>0</v>
      </c>
      <c r="AB18" s="69">
        <v>18</v>
      </c>
      <c r="AC18" s="69"/>
      <c r="AD18" s="70"/>
      <c r="AE18" s="77">
        <v>5163</v>
      </c>
      <c r="AF18" s="77">
        <v>68045</v>
      </c>
      <c r="AG18" s="77">
        <v>16295</v>
      </c>
      <c r="AH18" s="77">
        <v>1988</v>
      </c>
      <c r="AI18" s="77"/>
      <c r="AJ18" s="77" t="s">
        <v>617</v>
      </c>
      <c r="AK18" s="77" t="s">
        <v>637</v>
      </c>
      <c r="AL18" s="82" t="s">
        <v>656</v>
      </c>
      <c r="AM18" s="77"/>
      <c r="AN18" s="79">
        <v>40832.99219907408</v>
      </c>
      <c r="AO18" s="77" t="s">
        <v>209</v>
      </c>
      <c r="AP18" s="82" t="s">
        <v>724</v>
      </c>
      <c r="AQ18" s="108" t="s">
        <v>65</v>
      </c>
      <c r="AR18" s="48"/>
      <c r="AS18" s="48"/>
      <c r="AT18" s="48"/>
      <c r="AU18" s="48"/>
      <c r="AV18" s="48"/>
      <c r="AW18" s="48"/>
      <c r="AX18" s="48"/>
      <c r="AY18" s="48"/>
      <c r="AZ18" s="48"/>
      <c r="BA18" s="48"/>
      <c r="BB18" s="115" t="s">
        <v>593</v>
      </c>
      <c r="BC18" s="82" t="s">
        <v>682</v>
      </c>
      <c r="BD18" s="77" t="b">
        <v>0</v>
      </c>
      <c r="BE18" s="77" t="b">
        <v>0</v>
      </c>
      <c r="BF18" s="77" t="b">
        <v>0</v>
      </c>
      <c r="BG18" s="77"/>
      <c r="BH18" s="77">
        <v>856</v>
      </c>
      <c r="BI18" s="82" t="s">
        <v>302</v>
      </c>
      <c r="BJ18" s="108" t="b">
        <v>1</v>
      </c>
      <c r="BK18" s="48"/>
      <c r="BL18" s="49"/>
      <c r="BM18" s="48"/>
      <c r="BN18" s="49"/>
      <c r="BO18" s="48"/>
      <c r="BP18" s="49"/>
      <c r="BQ18" s="48"/>
      <c r="BR18" s="49"/>
      <c r="BS18" s="48"/>
      <c r="BT18" s="76" t="str">
        <f>REPLACE(INDEX(GroupVertices[Group],MATCH(Vertices[[#This Row],[Vertex]],GroupVertices[Vertex],0)),1,1,"")</f>
        <v>3</v>
      </c>
    </row>
    <row r="19" spans="1:72" ht="41.45" customHeight="1">
      <c r="A19" s="62" t="s">
        <v>415</v>
      </c>
      <c r="B19" s="77"/>
      <c r="C19" s="63"/>
      <c r="D19" s="63" t="s">
        <v>64</v>
      </c>
      <c r="E19" s="64">
        <v>163.43063233277198</v>
      </c>
      <c r="F19" s="103">
        <v>99.98972341661646</v>
      </c>
      <c r="G19" s="85" t="s">
        <v>704</v>
      </c>
      <c r="H19" s="104"/>
      <c r="I19" s="67" t="s">
        <v>415</v>
      </c>
      <c r="J19" s="68"/>
      <c r="K19" s="105"/>
      <c r="L19" s="67" t="s">
        <v>748</v>
      </c>
      <c r="M19" s="106">
        <v>4.424842688957678</v>
      </c>
      <c r="N19" s="72">
        <v>7172.21484375</v>
      </c>
      <c r="O19" s="72">
        <v>8999.099609375</v>
      </c>
      <c r="P19" s="73"/>
      <c r="Q19" s="74"/>
      <c r="R19" s="74"/>
      <c r="S19" s="107"/>
      <c r="T19" s="48">
        <v>1</v>
      </c>
      <c r="U19" s="48">
        <v>0</v>
      </c>
      <c r="V19" s="49">
        <v>0</v>
      </c>
      <c r="W19" s="49">
        <v>0.014085</v>
      </c>
      <c r="X19" s="49">
        <v>0.00846</v>
      </c>
      <c r="Y19" s="49">
        <v>0.394746</v>
      </c>
      <c r="Z19" s="49">
        <v>0</v>
      </c>
      <c r="AA19" s="49">
        <v>0</v>
      </c>
      <c r="AB19" s="69">
        <v>19</v>
      </c>
      <c r="AC19" s="69"/>
      <c r="AD19" s="70"/>
      <c r="AE19" s="77">
        <v>9856</v>
      </c>
      <c r="AF19" s="77">
        <v>23288</v>
      </c>
      <c r="AG19" s="77">
        <v>39570</v>
      </c>
      <c r="AH19" s="77">
        <v>10015</v>
      </c>
      <c r="AI19" s="77"/>
      <c r="AJ19" s="77" t="s">
        <v>618</v>
      </c>
      <c r="AK19" s="77" t="s">
        <v>638</v>
      </c>
      <c r="AL19" s="82" t="s">
        <v>657</v>
      </c>
      <c r="AM19" s="77"/>
      <c r="AN19" s="79">
        <v>39883.94703703704</v>
      </c>
      <c r="AO19" s="77" t="s">
        <v>209</v>
      </c>
      <c r="AP19" s="82" t="s">
        <v>725</v>
      </c>
      <c r="AQ19" s="108" t="s">
        <v>65</v>
      </c>
      <c r="AR19" s="48"/>
      <c r="AS19" s="48"/>
      <c r="AT19" s="48"/>
      <c r="AU19" s="48"/>
      <c r="AV19" s="48"/>
      <c r="AW19" s="48"/>
      <c r="AX19" s="48"/>
      <c r="AY19" s="48"/>
      <c r="AZ19" s="48"/>
      <c r="BA19" s="48"/>
      <c r="BB19" s="115" t="s">
        <v>594</v>
      </c>
      <c r="BC19" s="82" t="s">
        <v>683</v>
      </c>
      <c r="BD19" s="77" t="b">
        <v>0</v>
      </c>
      <c r="BE19" s="77" t="b">
        <v>0</v>
      </c>
      <c r="BF19" s="77" t="b">
        <v>1</v>
      </c>
      <c r="BG19" s="77"/>
      <c r="BH19" s="77">
        <v>1736</v>
      </c>
      <c r="BI19" s="82" t="s">
        <v>302</v>
      </c>
      <c r="BJ19" s="108" t="b">
        <v>1</v>
      </c>
      <c r="BK19" s="48"/>
      <c r="BL19" s="49"/>
      <c r="BM19" s="48"/>
      <c r="BN19" s="49"/>
      <c r="BO19" s="48"/>
      <c r="BP19" s="49"/>
      <c r="BQ19" s="48"/>
      <c r="BR19" s="49"/>
      <c r="BS19" s="48"/>
      <c r="BT19" s="76" t="str">
        <f>REPLACE(INDEX(GroupVertices[Group],MATCH(Vertices[[#This Row],[Vertex]],GroupVertices[Vertex],0)),1,1,"")</f>
        <v>3</v>
      </c>
    </row>
    <row r="20" spans="1:72" ht="41.45" customHeight="1">
      <c r="A20" s="62" t="s">
        <v>358</v>
      </c>
      <c r="B20" s="77"/>
      <c r="C20" s="63"/>
      <c r="D20" s="63" t="s">
        <v>64</v>
      </c>
      <c r="E20" s="64">
        <v>162.59001987907166</v>
      </c>
      <c r="F20" s="103">
        <v>99.99576174231049</v>
      </c>
      <c r="G20" s="85" t="s">
        <v>705</v>
      </c>
      <c r="H20" s="104"/>
      <c r="I20" s="67" t="s">
        <v>358</v>
      </c>
      <c r="J20" s="68"/>
      <c r="K20" s="105"/>
      <c r="L20" s="67" t="s">
        <v>749</v>
      </c>
      <c r="M20" s="106">
        <v>2.4124700126572565</v>
      </c>
      <c r="N20" s="72">
        <v>8993.560546875</v>
      </c>
      <c r="O20" s="72">
        <v>6084.482421875</v>
      </c>
      <c r="P20" s="73"/>
      <c r="Q20" s="74"/>
      <c r="R20" s="74"/>
      <c r="S20" s="107"/>
      <c r="T20" s="48">
        <v>1</v>
      </c>
      <c r="U20" s="48">
        <v>0</v>
      </c>
      <c r="V20" s="49">
        <v>0</v>
      </c>
      <c r="W20" s="49">
        <v>0.014085</v>
      </c>
      <c r="X20" s="49">
        <v>0.00846</v>
      </c>
      <c r="Y20" s="49">
        <v>0.394746</v>
      </c>
      <c r="Z20" s="49">
        <v>0</v>
      </c>
      <c r="AA20" s="49">
        <v>0</v>
      </c>
      <c r="AB20" s="69">
        <v>20</v>
      </c>
      <c r="AC20" s="69"/>
      <c r="AD20" s="70"/>
      <c r="AE20" s="77">
        <v>3948</v>
      </c>
      <c r="AF20" s="77">
        <v>9605</v>
      </c>
      <c r="AG20" s="77">
        <v>8942</v>
      </c>
      <c r="AH20" s="77">
        <v>37814</v>
      </c>
      <c r="AI20" s="77"/>
      <c r="AJ20" s="77" t="s">
        <v>619</v>
      </c>
      <c r="AK20" s="77" t="s">
        <v>639</v>
      </c>
      <c r="AL20" s="82" t="s">
        <v>658</v>
      </c>
      <c r="AM20" s="77"/>
      <c r="AN20" s="79">
        <v>40122.1453587963</v>
      </c>
      <c r="AO20" s="77" t="s">
        <v>209</v>
      </c>
      <c r="AP20" s="82" t="s">
        <v>369</v>
      </c>
      <c r="AQ20" s="108" t="s">
        <v>65</v>
      </c>
      <c r="AR20" s="48"/>
      <c r="AS20" s="48"/>
      <c r="AT20" s="48"/>
      <c r="AU20" s="48"/>
      <c r="AV20" s="48"/>
      <c r="AW20" s="48"/>
      <c r="AX20" s="48"/>
      <c r="AY20" s="48"/>
      <c r="AZ20" s="48"/>
      <c r="BA20" s="48"/>
      <c r="BB20" s="115" t="s">
        <v>595</v>
      </c>
      <c r="BC20" s="82" t="s">
        <v>368</v>
      </c>
      <c r="BD20" s="77" t="b">
        <v>0</v>
      </c>
      <c r="BE20" s="77" t="b">
        <v>0</v>
      </c>
      <c r="BF20" s="77" t="b">
        <v>1</v>
      </c>
      <c r="BG20" s="77"/>
      <c r="BH20" s="77">
        <v>870</v>
      </c>
      <c r="BI20" s="82" t="s">
        <v>339</v>
      </c>
      <c r="BJ20" s="108" t="b">
        <v>1</v>
      </c>
      <c r="BK20" s="48"/>
      <c r="BL20" s="49"/>
      <c r="BM20" s="48"/>
      <c r="BN20" s="49"/>
      <c r="BO20" s="48"/>
      <c r="BP20" s="49"/>
      <c r="BQ20" s="48"/>
      <c r="BR20" s="49"/>
      <c r="BS20" s="48"/>
      <c r="BT20" s="76" t="str">
        <f>REPLACE(INDEX(GroupVertices[Group],MATCH(Vertices[[#This Row],[Vertex]],GroupVertices[Vertex],0)),1,1,"")</f>
        <v>3</v>
      </c>
    </row>
    <row r="21" spans="1:72" ht="41.45" customHeight="1">
      <c r="A21" s="62" t="s">
        <v>416</v>
      </c>
      <c r="B21" s="77"/>
      <c r="C21" s="63"/>
      <c r="D21" s="63" t="s">
        <v>64</v>
      </c>
      <c r="E21" s="64">
        <v>162.02414387884997</v>
      </c>
      <c r="F21" s="103">
        <v>99.99982656858893</v>
      </c>
      <c r="G21" s="85" t="s">
        <v>706</v>
      </c>
      <c r="H21" s="104"/>
      <c r="I21" s="67" t="s">
        <v>416</v>
      </c>
      <c r="J21" s="68"/>
      <c r="K21" s="105"/>
      <c r="L21" s="67" t="s">
        <v>750</v>
      </c>
      <c r="M21" s="106">
        <v>1.0577989082647128</v>
      </c>
      <c r="N21" s="72">
        <v>7841.2158203125</v>
      </c>
      <c r="O21" s="72">
        <v>8331.701171875</v>
      </c>
      <c r="P21" s="73"/>
      <c r="Q21" s="74"/>
      <c r="R21" s="74"/>
      <c r="S21" s="107"/>
      <c r="T21" s="48">
        <v>1</v>
      </c>
      <c r="U21" s="48">
        <v>0</v>
      </c>
      <c r="V21" s="49">
        <v>0</v>
      </c>
      <c r="W21" s="49">
        <v>0.014085</v>
      </c>
      <c r="X21" s="49">
        <v>0.00846</v>
      </c>
      <c r="Y21" s="49">
        <v>0.394746</v>
      </c>
      <c r="Z21" s="49">
        <v>0</v>
      </c>
      <c r="AA21" s="49">
        <v>0</v>
      </c>
      <c r="AB21" s="69">
        <v>21</v>
      </c>
      <c r="AC21" s="69"/>
      <c r="AD21" s="70"/>
      <c r="AE21" s="77">
        <v>1434</v>
      </c>
      <c r="AF21" s="77">
        <v>394</v>
      </c>
      <c r="AG21" s="77">
        <v>24784</v>
      </c>
      <c r="AH21" s="77">
        <v>41527</v>
      </c>
      <c r="AI21" s="77"/>
      <c r="AJ21" s="77" t="s">
        <v>620</v>
      </c>
      <c r="AK21" s="77" t="s">
        <v>640</v>
      </c>
      <c r="AL21" s="82" t="s">
        <v>659</v>
      </c>
      <c r="AM21" s="77"/>
      <c r="AN21" s="79">
        <v>41207.706400462965</v>
      </c>
      <c r="AO21" s="77" t="s">
        <v>209</v>
      </c>
      <c r="AP21" s="82" t="s">
        <v>726</v>
      </c>
      <c r="AQ21" s="108" t="s">
        <v>65</v>
      </c>
      <c r="AR21" s="48"/>
      <c r="AS21" s="48"/>
      <c r="AT21" s="48"/>
      <c r="AU21" s="48"/>
      <c r="AV21" s="48"/>
      <c r="AW21" s="48"/>
      <c r="AX21" s="48"/>
      <c r="AY21" s="48"/>
      <c r="AZ21" s="48"/>
      <c r="BA21" s="48"/>
      <c r="BB21" s="115" t="s">
        <v>596</v>
      </c>
      <c r="BC21" s="82" t="s">
        <v>684</v>
      </c>
      <c r="BD21" s="77" t="b">
        <v>0</v>
      </c>
      <c r="BE21" s="77" t="b">
        <v>0</v>
      </c>
      <c r="BF21" s="77" t="b">
        <v>1</v>
      </c>
      <c r="BG21" s="77"/>
      <c r="BH21" s="77">
        <v>19</v>
      </c>
      <c r="BI21" s="82" t="s">
        <v>302</v>
      </c>
      <c r="BJ21" s="108" t="b">
        <v>0</v>
      </c>
      <c r="BK21" s="48"/>
      <c r="BL21" s="49"/>
      <c r="BM21" s="48"/>
      <c r="BN21" s="49"/>
      <c r="BO21" s="48"/>
      <c r="BP21" s="49"/>
      <c r="BQ21" s="48"/>
      <c r="BR21" s="49"/>
      <c r="BS21" s="48"/>
      <c r="BT21" s="76" t="str">
        <f>REPLACE(INDEX(GroupVertices[Group],MATCH(Vertices[[#This Row],[Vertex]],GroupVertices[Vertex],0)),1,1,"")</f>
        <v>3</v>
      </c>
    </row>
    <row r="22" spans="1:72" ht="41.45" customHeight="1">
      <c r="A22" s="62" t="s">
        <v>364</v>
      </c>
      <c r="B22" s="77"/>
      <c r="C22" s="63"/>
      <c r="D22" s="63" t="s">
        <v>64</v>
      </c>
      <c r="E22" s="64">
        <v>1000</v>
      </c>
      <c r="F22" s="103">
        <v>70</v>
      </c>
      <c r="G22" s="85" t="s">
        <v>707</v>
      </c>
      <c r="H22" s="104"/>
      <c r="I22" s="67" t="s">
        <v>364</v>
      </c>
      <c r="J22" s="68"/>
      <c r="K22" s="105"/>
      <c r="L22" s="67" t="s">
        <v>374</v>
      </c>
      <c r="M22" s="106">
        <v>9999</v>
      </c>
      <c r="N22" s="72">
        <v>451.08270263671875</v>
      </c>
      <c r="O22" s="72">
        <v>5047.03662109375</v>
      </c>
      <c r="P22" s="73"/>
      <c r="Q22" s="74"/>
      <c r="R22" s="74"/>
      <c r="S22" s="107"/>
      <c r="T22" s="48">
        <v>2</v>
      </c>
      <c r="U22" s="48">
        <v>0</v>
      </c>
      <c r="V22" s="49">
        <v>0</v>
      </c>
      <c r="W22" s="49">
        <v>0.017857</v>
      </c>
      <c r="X22" s="49">
        <v>0.030538</v>
      </c>
      <c r="Y22" s="49">
        <v>0.572717</v>
      </c>
      <c r="Z22" s="49">
        <v>0.5</v>
      </c>
      <c r="AA22" s="49">
        <v>0</v>
      </c>
      <c r="AB22" s="69">
        <v>22</v>
      </c>
      <c r="AC22" s="69"/>
      <c r="AD22" s="70"/>
      <c r="AE22" s="77">
        <v>48</v>
      </c>
      <c r="AF22" s="77">
        <v>67980766</v>
      </c>
      <c r="AG22" s="77">
        <v>47541</v>
      </c>
      <c r="AH22" s="77">
        <v>6</v>
      </c>
      <c r="AI22" s="77"/>
      <c r="AJ22" s="77" t="s">
        <v>621</v>
      </c>
      <c r="AK22" s="77" t="s">
        <v>290</v>
      </c>
      <c r="AL22" s="82" t="s">
        <v>660</v>
      </c>
      <c r="AM22" s="77"/>
      <c r="AN22" s="79">
        <v>39890.57405092593</v>
      </c>
      <c r="AO22" s="77" t="s">
        <v>209</v>
      </c>
      <c r="AP22" s="82" t="s">
        <v>371</v>
      </c>
      <c r="AQ22" s="108" t="s">
        <v>65</v>
      </c>
      <c r="AR22" s="48"/>
      <c r="AS22" s="48"/>
      <c r="AT22" s="48"/>
      <c r="AU22" s="48"/>
      <c r="AV22" s="48"/>
      <c r="AW22" s="48"/>
      <c r="AX22" s="48"/>
      <c r="AY22" s="48"/>
      <c r="AZ22" s="48"/>
      <c r="BA22" s="48"/>
      <c r="BB22" s="115" t="s">
        <v>366</v>
      </c>
      <c r="BC22" s="82" t="s">
        <v>685</v>
      </c>
      <c r="BD22" s="77" t="b">
        <v>0</v>
      </c>
      <c r="BE22" s="77" t="b">
        <v>0</v>
      </c>
      <c r="BF22" s="77" t="b">
        <v>1</v>
      </c>
      <c r="BG22" s="77"/>
      <c r="BH22" s="77">
        <v>111806</v>
      </c>
      <c r="BI22" s="82" t="s">
        <v>302</v>
      </c>
      <c r="BJ22" s="108" t="b">
        <v>1</v>
      </c>
      <c r="BK22" s="48"/>
      <c r="BL22" s="49"/>
      <c r="BM22" s="48"/>
      <c r="BN22" s="49"/>
      <c r="BO22" s="48"/>
      <c r="BP22" s="49"/>
      <c r="BQ22" s="48"/>
      <c r="BR22" s="49"/>
      <c r="BS22" s="48"/>
      <c r="BT22" s="76" t="str">
        <f>REPLACE(INDEX(GroupVertices[Group],MATCH(Vertices[[#This Row],[Vertex]],GroupVertices[Vertex],0)),1,1,"")</f>
        <v>1</v>
      </c>
    </row>
    <row r="23" spans="1:72" ht="41.45" customHeight="1">
      <c r="A23" s="62" t="s">
        <v>362</v>
      </c>
      <c r="B23" s="77"/>
      <c r="C23" s="63"/>
      <c r="D23" s="63" t="s">
        <v>64</v>
      </c>
      <c r="E23" s="64">
        <v>162.42850777348238</v>
      </c>
      <c r="F23" s="103">
        <v>99.99692192342937</v>
      </c>
      <c r="G23" s="85" t="s">
        <v>492</v>
      </c>
      <c r="H23" s="104"/>
      <c r="I23" s="67" t="s">
        <v>362</v>
      </c>
      <c r="J23" s="68"/>
      <c r="K23" s="105"/>
      <c r="L23" s="67" t="s">
        <v>751</v>
      </c>
      <c r="M23" s="106">
        <v>2.0258203184386057</v>
      </c>
      <c r="N23" s="72">
        <v>2261.24072265625</v>
      </c>
      <c r="O23" s="72">
        <v>3268.816650390625</v>
      </c>
      <c r="P23" s="73"/>
      <c r="Q23" s="74"/>
      <c r="R23" s="74"/>
      <c r="S23" s="107"/>
      <c r="T23" s="48">
        <v>0</v>
      </c>
      <c r="U23" s="48">
        <v>9</v>
      </c>
      <c r="V23" s="49">
        <v>28</v>
      </c>
      <c r="W23" s="49">
        <v>0.020408</v>
      </c>
      <c r="X23" s="49">
        <v>0.064905</v>
      </c>
      <c r="Y23" s="49">
        <v>2.251783</v>
      </c>
      <c r="Z23" s="49">
        <v>0.125</v>
      </c>
      <c r="AA23" s="49">
        <v>0</v>
      </c>
      <c r="AB23" s="69">
        <v>23</v>
      </c>
      <c r="AC23" s="69"/>
      <c r="AD23" s="70"/>
      <c r="AE23" s="77">
        <v>6862</v>
      </c>
      <c r="AF23" s="77">
        <v>6976</v>
      </c>
      <c r="AG23" s="77">
        <v>133252</v>
      </c>
      <c r="AH23" s="77">
        <v>180098</v>
      </c>
      <c r="AI23" s="77"/>
      <c r="AJ23" s="77" t="s">
        <v>622</v>
      </c>
      <c r="AK23" s="77" t="s">
        <v>641</v>
      </c>
      <c r="AL23" s="82" t="s">
        <v>661</v>
      </c>
      <c r="AM23" s="77"/>
      <c r="AN23" s="79">
        <v>39750.165671296294</v>
      </c>
      <c r="AO23" s="77" t="s">
        <v>209</v>
      </c>
      <c r="AP23" s="82" t="s">
        <v>372</v>
      </c>
      <c r="AQ23" s="108" t="s">
        <v>66</v>
      </c>
      <c r="AR23" s="48" t="s">
        <v>821</v>
      </c>
      <c r="AS23" s="48" t="s">
        <v>821</v>
      </c>
      <c r="AT23" s="48" t="s">
        <v>824</v>
      </c>
      <c r="AU23" s="48" t="s">
        <v>826</v>
      </c>
      <c r="AV23" s="48" t="s">
        <v>829</v>
      </c>
      <c r="AW23" s="48" t="s">
        <v>830</v>
      </c>
      <c r="AX23" s="102" t="s">
        <v>841</v>
      </c>
      <c r="AY23" s="102" t="s">
        <v>846</v>
      </c>
      <c r="AZ23" s="102" t="s">
        <v>857</v>
      </c>
      <c r="BA23" s="102" t="s">
        <v>857</v>
      </c>
      <c r="BB23" s="115" t="s">
        <v>367</v>
      </c>
      <c r="BC23" s="82" t="s">
        <v>686</v>
      </c>
      <c r="BD23" s="77" t="b">
        <v>0</v>
      </c>
      <c r="BE23" s="77" t="b">
        <v>0</v>
      </c>
      <c r="BF23" s="77" t="b">
        <v>1</v>
      </c>
      <c r="BG23" s="77"/>
      <c r="BH23" s="77">
        <v>652</v>
      </c>
      <c r="BI23" s="82" t="s">
        <v>696</v>
      </c>
      <c r="BJ23" s="108" t="b">
        <v>0</v>
      </c>
      <c r="BK23" s="48">
        <v>0</v>
      </c>
      <c r="BL23" s="49">
        <v>0</v>
      </c>
      <c r="BM23" s="48">
        <v>0</v>
      </c>
      <c r="BN23" s="49">
        <v>0</v>
      </c>
      <c r="BO23" s="48">
        <v>0</v>
      </c>
      <c r="BP23" s="49">
        <v>0</v>
      </c>
      <c r="BQ23" s="48">
        <v>167</v>
      </c>
      <c r="BR23" s="49">
        <v>100</v>
      </c>
      <c r="BS23" s="48">
        <v>167</v>
      </c>
      <c r="BT23" s="76" t="str">
        <f>REPLACE(INDEX(GroupVertices[Group],MATCH(Vertices[[#This Row],[Vertex]],GroupVertices[Vertex],0)),1,1,"")</f>
        <v>1</v>
      </c>
    </row>
    <row r="24" spans="1:72" ht="41.45" customHeight="1">
      <c r="A24" s="62" t="s">
        <v>417</v>
      </c>
      <c r="B24" s="77"/>
      <c r="C24" s="63"/>
      <c r="D24" s="63" t="s">
        <v>64</v>
      </c>
      <c r="E24" s="64">
        <v>310.5413135142791</v>
      </c>
      <c r="F24" s="103">
        <v>98.93299126598531</v>
      </c>
      <c r="G24" s="85" t="s">
        <v>708</v>
      </c>
      <c r="H24" s="104"/>
      <c r="I24" s="67" t="s">
        <v>417</v>
      </c>
      <c r="J24" s="68"/>
      <c r="K24" s="105"/>
      <c r="L24" s="67" t="s">
        <v>752</v>
      </c>
      <c r="M24" s="106">
        <v>356.59844408929496</v>
      </c>
      <c r="N24" s="72">
        <v>3920.182373046875</v>
      </c>
      <c r="O24" s="72">
        <v>2490.655517578125</v>
      </c>
      <c r="P24" s="73"/>
      <c r="Q24" s="74"/>
      <c r="R24" s="74"/>
      <c r="S24" s="107"/>
      <c r="T24" s="48">
        <v>2</v>
      </c>
      <c r="U24" s="48">
        <v>0</v>
      </c>
      <c r="V24" s="49">
        <v>0</v>
      </c>
      <c r="W24" s="49">
        <v>0.017857</v>
      </c>
      <c r="X24" s="49">
        <v>0.030538</v>
      </c>
      <c r="Y24" s="49">
        <v>0.572717</v>
      </c>
      <c r="Z24" s="49">
        <v>0.5</v>
      </c>
      <c r="AA24" s="49">
        <v>0</v>
      </c>
      <c r="AB24" s="69">
        <v>24</v>
      </c>
      <c r="AC24" s="69"/>
      <c r="AD24" s="70"/>
      <c r="AE24" s="77">
        <v>271</v>
      </c>
      <c r="AF24" s="77">
        <v>2417870</v>
      </c>
      <c r="AG24" s="77">
        <v>177067</v>
      </c>
      <c r="AH24" s="77">
        <v>1662</v>
      </c>
      <c r="AI24" s="77"/>
      <c r="AJ24" s="77" t="s">
        <v>623</v>
      </c>
      <c r="AK24" s="77" t="s">
        <v>632</v>
      </c>
      <c r="AL24" s="82" t="s">
        <v>662</v>
      </c>
      <c r="AM24" s="77"/>
      <c r="AN24" s="79">
        <v>39551.113078703704</v>
      </c>
      <c r="AO24" s="77" t="s">
        <v>209</v>
      </c>
      <c r="AP24" s="82" t="s">
        <v>727</v>
      </c>
      <c r="AQ24" s="108" t="s">
        <v>65</v>
      </c>
      <c r="AR24" s="48"/>
      <c r="AS24" s="48"/>
      <c r="AT24" s="48"/>
      <c r="AU24" s="48"/>
      <c r="AV24" s="48"/>
      <c r="AW24" s="48"/>
      <c r="AX24" s="48"/>
      <c r="AY24" s="48"/>
      <c r="AZ24" s="48"/>
      <c r="BA24" s="48"/>
      <c r="BB24" s="115" t="s">
        <v>597</v>
      </c>
      <c r="BC24" s="82" t="s">
        <v>687</v>
      </c>
      <c r="BD24" s="77" t="b">
        <v>0</v>
      </c>
      <c r="BE24" s="77" t="b">
        <v>0</v>
      </c>
      <c r="BF24" s="77" t="b">
        <v>1</v>
      </c>
      <c r="BG24" s="77"/>
      <c r="BH24" s="77">
        <v>51095</v>
      </c>
      <c r="BI24" s="82" t="s">
        <v>302</v>
      </c>
      <c r="BJ24" s="108" t="b">
        <v>1</v>
      </c>
      <c r="BK24" s="48"/>
      <c r="BL24" s="49"/>
      <c r="BM24" s="48"/>
      <c r="BN24" s="49"/>
      <c r="BO24" s="48"/>
      <c r="BP24" s="49"/>
      <c r="BQ24" s="48"/>
      <c r="BR24" s="49"/>
      <c r="BS24" s="48"/>
      <c r="BT24" s="76" t="str">
        <f>REPLACE(INDEX(GroupVertices[Group],MATCH(Vertices[[#This Row],[Vertex]],GroupVertices[Vertex],0)),1,1,"")</f>
        <v>1</v>
      </c>
    </row>
    <row r="25" spans="1:72" ht="41.45" customHeight="1">
      <c r="A25" s="62" t="s">
        <v>418</v>
      </c>
      <c r="B25" s="77"/>
      <c r="C25" s="63"/>
      <c r="D25" s="63" t="s">
        <v>64</v>
      </c>
      <c r="E25" s="64">
        <v>332.75527936121875</v>
      </c>
      <c r="F25" s="103">
        <v>98.77342289396125</v>
      </c>
      <c r="G25" s="85" t="s">
        <v>709</v>
      </c>
      <c r="H25" s="104"/>
      <c r="I25" s="67" t="s">
        <v>418</v>
      </c>
      <c r="J25" s="68"/>
      <c r="K25" s="105"/>
      <c r="L25" s="67" t="s">
        <v>753</v>
      </c>
      <c r="M25" s="106">
        <v>409.77726353917905</v>
      </c>
      <c r="N25" s="72">
        <v>1392.4910888671875</v>
      </c>
      <c r="O25" s="72">
        <v>1214.4354248046875</v>
      </c>
      <c r="P25" s="73"/>
      <c r="Q25" s="74"/>
      <c r="R25" s="74"/>
      <c r="S25" s="107"/>
      <c r="T25" s="48">
        <v>2</v>
      </c>
      <c r="U25" s="48">
        <v>0</v>
      </c>
      <c r="V25" s="49">
        <v>0</v>
      </c>
      <c r="W25" s="49">
        <v>0.017857</v>
      </c>
      <c r="X25" s="49">
        <v>0.030538</v>
      </c>
      <c r="Y25" s="49">
        <v>0.572717</v>
      </c>
      <c r="Z25" s="49">
        <v>0.5</v>
      </c>
      <c r="AA25" s="49">
        <v>0</v>
      </c>
      <c r="AB25" s="69">
        <v>25</v>
      </c>
      <c r="AC25" s="69"/>
      <c r="AD25" s="70"/>
      <c r="AE25" s="77">
        <v>270</v>
      </c>
      <c r="AF25" s="77">
        <v>2779456</v>
      </c>
      <c r="AG25" s="77">
        <v>608065</v>
      </c>
      <c r="AH25" s="77">
        <v>864</v>
      </c>
      <c r="AI25" s="77"/>
      <c r="AJ25" s="77" t="s">
        <v>624</v>
      </c>
      <c r="AK25" s="77" t="s">
        <v>335</v>
      </c>
      <c r="AL25" s="82" t="s">
        <v>663</v>
      </c>
      <c r="AM25" s="77"/>
      <c r="AN25" s="79">
        <v>39855.054375</v>
      </c>
      <c r="AO25" s="77" t="s">
        <v>209</v>
      </c>
      <c r="AP25" s="82" t="s">
        <v>728</v>
      </c>
      <c r="AQ25" s="108" t="s">
        <v>65</v>
      </c>
      <c r="AR25" s="48"/>
      <c r="AS25" s="48"/>
      <c r="AT25" s="48"/>
      <c r="AU25" s="48"/>
      <c r="AV25" s="48"/>
      <c r="AW25" s="48"/>
      <c r="AX25" s="48"/>
      <c r="AY25" s="48"/>
      <c r="AZ25" s="48"/>
      <c r="BA25" s="48"/>
      <c r="BB25" s="115" t="s">
        <v>598</v>
      </c>
      <c r="BC25" s="82" t="s">
        <v>688</v>
      </c>
      <c r="BD25" s="77" t="b">
        <v>0</v>
      </c>
      <c r="BE25" s="77" t="b">
        <v>0</v>
      </c>
      <c r="BF25" s="77" t="b">
        <v>0</v>
      </c>
      <c r="BG25" s="77"/>
      <c r="BH25" s="77">
        <v>32123</v>
      </c>
      <c r="BI25" s="82" t="s">
        <v>337</v>
      </c>
      <c r="BJ25" s="108" t="b">
        <v>1</v>
      </c>
      <c r="BK25" s="48"/>
      <c r="BL25" s="49"/>
      <c r="BM25" s="48"/>
      <c r="BN25" s="49"/>
      <c r="BO25" s="48"/>
      <c r="BP25" s="49"/>
      <c r="BQ25" s="48"/>
      <c r="BR25" s="49"/>
      <c r="BS25" s="48"/>
      <c r="BT25" s="76" t="str">
        <f>REPLACE(INDEX(GroupVertices[Group],MATCH(Vertices[[#This Row],[Vertex]],GroupVertices[Vertex],0)),1,1,"")</f>
        <v>1</v>
      </c>
    </row>
    <row r="26" spans="1:72" ht="41.45" customHeight="1">
      <c r="A26" s="62" t="s">
        <v>419</v>
      </c>
      <c r="B26" s="77"/>
      <c r="C26" s="63"/>
      <c r="D26" s="63" t="s">
        <v>64</v>
      </c>
      <c r="E26" s="64">
        <v>204.12148476343495</v>
      </c>
      <c r="F26" s="103">
        <v>99.69743103067464</v>
      </c>
      <c r="G26" s="85" t="s">
        <v>710</v>
      </c>
      <c r="H26" s="104"/>
      <c r="I26" s="67" t="s">
        <v>419</v>
      </c>
      <c r="J26" s="68"/>
      <c r="K26" s="105"/>
      <c r="L26" s="67" t="s">
        <v>754</v>
      </c>
      <c r="M26" s="106">
        <v>101.83615184383406</v>
      </c>
      <c r="N26" s="72">
        <v>2848.71337890625</v>
      </c>
      <c r="O26" s="72">
        <v>999.9000244140625</v>
      </c>
      <c r="P26" s="73"/>
      <c r="Q26" s="74"/>
      <c r="R26" s="74"/>
      <c r="S26" s="107"/>
      <c r="T26" s="48">
        <v>2</v>
      </c>
      <c r="U26" s="48">
        <v>0</v>
      </c>
      <c r="V26" s="49">
        <v>0</v>
      </c>
      <c r="W26" s="49">
        <v>0.017857</v>
      </c>
      <c r="X26" s="49">
        <v>0.030538</v>
      </c>
      <c r="Y26" s="49">
        <v>0.572717</v>
      </c>
      <c r="Z26" s="49">
        <v>0.5</v>
      </c>
      <c r="AA26" s="49">
        <v>0</v>
      </c>
      <c r="AB26" s="69">
        <v>26</v>
      </c>
      <c r="AC26" s="69"/>
      <c r="AD26" s="70"/>
      <c r="AE26" s="77">
        <v>736</v>
      </c>
      <c r="AF26" s="77">
        <v>685630</v>
      </c>
      <c r="AG26" s="77">
        <v>71471</v>
      </c>
      <c r="AH26" s="77">
        <v>12783</v>
      </c>
      <c r="AI26" s="77"/>
      <c r="AJ26" s="77" t="s">
        <v>625</v>
      </c>
      <c r="AK26" s="77" t="s">
        <v>632</v>
      </c>
      <c r="AL26" s="82" t="s">
        <v>664</v>
      </c>
      <c r="AM26" s="77"/>
      <c r="AN26" s="79">
        <v>41719.777546296296</v>
      </c>
      <c r="AO26" s="77" t="s">
        <v>209</v>
      </c>
      <c r="AP26" s="82" t="s">
        <v>729</v>
      </c>
      <c r="AQ26" s="108" t="s">
        <v>65</v>
      </c>
      <c r="AR26" s="48"/>
      <c r="AS26" s="48"/>
      <c r="AT26" s="48"/>
      <c r="AU26" s="48"/>
      <c r="AV26" s="48"/>
      <c r="AW26" s="48"/>
      <c r="AX26" s="48"/>
      <c r="AY26" s="48"/>
      <c r="AZ26" s="48"/>
      <c r="BA26" s="48"/>
      <c r="BB26" s="115" t="s">
        <v>599</v>
      </c>
      <c r="BC26" s="82" t="s">
        <v>689</v>
      </c>
      <c r="BD26" s="77" t="b">
        <v>0</v>
      </c>
      <c r="BE26" s="77" t="b">
        <v>0</v>
      </c>
      <c r="BF26" s="77" t="b">
        <v>1</v>
      </c>
      <c r="BG26" s="77"/>
      <c r="BH26" s="77">
        <v>806</v>
      </c>
      <c r="BI26" s="82" t="s">
        <v>302</v>
      </c>
      <c r="BJ26" s="108" t="b">
        <v>1</v>
      </c>
      <c r="BK26" s="48"/>
      <c r="BL26" s="49"/>
      <c r="BM26" s="48"/>
      <c r="BN26" s="49"/>
      <c r="BO26" s="48"/>
      <c r="BP26" s="49"/>
      <c r="BQ26" s="48"/>
      <c r="BR26" s="49"/>
      <c r="BS26" s="48"/>
      <c r="BT26" s="76" t="str">
        <f>REPLACE(INDEX(GroupVertices[Group],MATCH(Vertices[[#This Row],[Vertex]],GroupVertices[Vertex],0)),1,1,"")</f>
        <v>1</v>
      </c>
    </row>
    <row r="27" spans="1:72" ht="41.45" customHeight="1">
      <c r="A27" s="62" t="s">
        <v>420</v>
      </c>
      <c r="B27" s="77"/>
      <c r="C27" s="63"/>
      <c r="D27" s="63" t="s">
        <v>64</v>
      </c>
      <c r="E27" s="64">
        <v>991.1184929323581</v>
      </c>
      <c r="F27" s="103">
        <v>94.04423824886348</v>
      </c>
      <c r="G27" s="85" t="s">
        <v>711</v>
      </c>
      <c r="H27" s="104"/>
      <c r="I27" s="67" t="s">
        <v>420</v>
      </c>
      <c r="J27" s="68"/>
      <c r="K27" s="105"/>
      <c r="L27" s="67" t="s">
        <v>755</v>
      </c>
      <c r="M27" s="106">
        <v>1985.8568662620964</v>
      </c>
      <c r="N27" s="72">
        <v>2710.001708984375</v>
      </c>
      <c r="O27" s="72">
        <v>7068.1123046875</v>
      </c>
      <c r="P27" s="73"/>
      <c r="Q27" s="74"/>
      <c r="R27" s="74"/>
      <c r="S27" s="107"/>
      <c r="T27" s="48">
        <v>2</v>
      </c>
      <c r="U27" s="48">
        <v>0</v>
      </c>
      <c r="V27" s="49">
        <v>0</v>
      </c>
      <c r="W27" s="49">
        <v>0.017857</v>
      </c>
      <c r="X27" s="49">
        <v>0.030538</v>
      </c>
      <c r="Y27" s="49">
        <v>0.572717</v>
      </c>
      <c r="Z27" s="49">
        <v>0.5</v>
      </c>
      <c r="AA27" s="49">
        <v>0</v>
      </c>
      <c r="AB27" s="69">
        <v>27</v>
      </c>
      <c r="AC27" s="69"/>
      <c r="AD27" s="70"/>
      <c r="AE27" s="77">
        <v>734</v>
      </c>
      <c r="AF27" s="77">
        <v>13495909</v>
      </c>
      <c r="AG27" s="77">
        <v>13344</v>
      </c>
      <c r="AH27" s="77">
        <v>1355</v>
      </c>
      <c r="AI27" s="77"/>
      <c r="AJ27" s="77" t="s">
        <v>626</v>
      </c>
      <c r="AK27" s="77" t="s">
        <v>642</v>
      </c>
      <c r="AL27" s="82" t="s">
        <v>665</v>
      </c>
      <c r="AM27" s="77"/>
      <c r="AN27" s="79">
        <v>39168.31209490741</v>
      </c>
      <c r="AO27" s="77" t="s">
        <v>209</v>
      </c>
      <c r="AP27" s="82" t="s">
        <v>730</v>
      </c>
      <c r="AQ27" s="108" t="s">
        <v>65</v>
      </c>
      <c r="AR27" s="48"/>
      <c r="AS27" s="48"/>
      <c r="AT27" s="48"/>
      <c r="AU27" s="48"/>
      <c r="AV27" s="48"/>
      <c r="AW27" s="48"/>
      <c r="AX27" s="48"/>
      <c r="AY27" s="48"/>
      <c r="AZ27" s="48"/>
      <c r="BA27" s="48"/>
      <c r="BB27" s="115" t="s">
        <v>600</v>
      </c>
      <c r="BC27" s="82" t="s">
        <v>690</v>
      </c>
      <c r="BD27" s="77" t="b">
        <v>0</v>
      </c>
      <c r="BE27" s="77" t="b">
        <v>0</v>
      </c>
      <c r="BF27" s="77" t="b">
        <v>0</v>
      </c>
      <c r="BG27" s="77"/>
      <c r="BH27" s="77">
        <v>0</v>
      </c>
      <c r="BI27" s="82" t="s">
        <v>302</v>
      </c>
      <c r="BJ27" s="108" t="b">
        <v>1</v>
      </c>
      <c r="BK27" s="48"/>
      <c r="BL27" s="49"/>
      <c r="BM27" s="48"/>
      <c r="BN27" s="49"/>
      <c r="BO27" s="48"/>
      <c r="BP27" s="49"/>
      <c r="BQ27" s="48"/>
      <c r="BR27" s="49"/>
      <c r="BS27" s="48"/>
      <c r="BT27" s="76" t="str">
        <f>REPLACE(INDEX(GroupVertices[Group],MATCH(Vertices[[#This Row],[Vertex]],GroupVertices[Vertex],0)),1,1,"")</f>
        <v>1</v>
      </c>
    </row>
    <row r="28" spans="1:72" ht="41.45" customHeight="1">
      <c r="A28" s="62" t="s">
        <v>356</v>
      </c>
      <c r="B28" s="77"/>
      <c r="C28" s="63"/>
      <c r="D28" s="63" t="s">
        <v>64</v>
      </c>
      <c r="E28" s="64">
        <v>1000</v>
      </c>
      <c r="F28" s="103">
        <v>74.89831866411035</v>
      </c>
      <c r="G28" s="85" t="s">
        <v>712</v>
      </c>
      <c r="H28" s="104"/>
      <c r="I28" s="67" t="s">
        <v>356</v>
      </c>
      <c r="J28" s="68"/>
      <c r="K28" s="105"/>
      <c r="L28" s="67" t="s">
        <v>756</v>
      </c>
      <c r="M28" s="106">
        <v>8366.553666540822</v>
      </c>
      <c r="N28" s="72">
        <v>468.1849670410156</v>
      </c>
      <c r="O28" s="72">
        <v>2920.6435546875</v>
      </c>
      <c r="P28" s="73"/>
      <c r="Q28" s="74"/>
      <c r="R28" s="74"/>
      <c r="S28" s="107"/>
      <c r="T28" s="48">
        <v>2</v>
      </c>
      <c r="U28" s="48">
        <v>0</v>
      </c>
      <c r="V28" s="49">
        <v>0</v>
      </c>
      <c r="W28" s="49">
        <v>0.017857</v>
      </c>
      <c r="X28" s="49">
        <v>0.030538</v>
      </c>
      <c r="Y28" s="49">
        <v>0.572717</v>
      </c>
      <c r="Z28" s="49">
        <v>0.5</v>
      </c>
      <c r="AA28" s="49">
        <v>0</v>
      </c>
      <c r="AB28" s="69">
        <v>28</v>
      </c>
      <c r="AC28" s="69"/>
      <c r="AD28" s="70"/>
      <c r="AE28" s="77">
        <v>7</v>
      </c>
      <c r="AF28" s="77">
        <v>56881051</v>
      </c>
      <c r="AG28" s="77">
        <v>12587</v>
      </c>
      <c r="AH28" s="77">
        <v>6392</v>
      </c>
      <c r="AI28" s="77"/>
      <c r="AJ28" s="77" t="s">
        <v>627</v>
      </c>
      <c r="AK28" s="77" t="s">
        <v>643</v>
      </c>
      <c r="AL28" s="82" t="s">
        <v>666</v>
      </c>
      <c r="AM28" s="77"/>
      <c r="AN28" s="79">
        <v>39133.60826388889</v>
      </c>
      <c r="AO28" s="77" t="s">
        <v>209</v>
      </c>
      <c r="AP28" s="82" t="s">
        <v>731</v>
      </c>
      <c r="AQ28" s="108" t="s">
        <v>65</v>
      </c>
      <c r="AR28" s="48"/>
      <c r="AS28" s="48"/>
      <c r="AT28" s="48"/>
      <c r="AU28" s="48"/>
      <c r="AV28" s="48"/>
      <c r="AW28" s="48"/>
      <c r="AX28" s="48"/>
      <c r="AY28" s="48"/>
      <c r="AZ28" s="48"/>
      <c r="BA28" s="48"/>
      <c r="BB28" s="115" t="s">
        <v>601</v>
      </c>
      <c r="BC28" s="82" t="s">
        <v>691</v>
      </c>
      <c r="BD28" s="77" t="b">
        <v>0</v>
      </c>
      <c r="BE28" s="77" t="b">
        <v>0</v>
      </c>
      <c r="BF28" s="77" t="b">
        <v>1</v>
      </c>
      <c r="BG28" s="77"/>
      <c r="BH28" s="77">
        <v>90506</v>
      </c>
      <c r="BI28" s="82" t="s">
        <v>341</v>
      </c>
      <c r="BJ28" s="108" t="b">
        <v>1</v>
      </c>
      <c r="BK28" s="48"/>
      <c r="BL28" s="49"/>
      <c r="BM28" s="48"/>
      <c r="BN28" s="49"/>
      <c r="BO28" s="48"/>
      <c r="BP28" s="49"/>
      <c r="BQ28" s="48"/>
      <c r="BR28" s="49"/>
      <c r="BS28" s="48"/>
      <c r="BT28" s="76" t="str">
        <f>REPLACE(INDEX(GroupVertices[Group],MATCH(Vertices[[#This Row],[Vertex]],GroupVertices[Vertex],0)),1,1,"")</f>
        <v>1</v>
      </c>
    </row>
    <row r="29" spans="1:72" ht="41.45" customHeight="1">
      <c r="A29" s="62" t="s">
        <v>409</v>
      </c>
      <c r="B29" s="77"/>
      <c r="C29" s="63"/>
      <c r="D29" s="63" t="s">
        <v>64</v>
      </c>
      <c r="E29" s="64">
        <v>162.3851962350874</v>
      </c>
      <c r="F29" s="103">
        <v>99.99723304084618</v>
      </c>
      <c r="G29" s="85" t="s">
        <v>494</v>
      </c>
      <c r="H29" s="104"/>
      <c r="I29" s="67" t="s">
        <v>409</v>
      </c>
      <c r="J29" s="68"/>
      <c r="K29" s="105"/>
      <c r="L29" s="67" t="s">
        <v>757</v>
      </c>
      <c r="M29" s="106">
        <v>1.922135253994273</v>
      </c>
      <c r="N29" s="72">
        <v>2057.9501953125</v>
      </c>
      <c r="O29" s="72">
        <v>8999.099609375</v>
      </c>
      <c r="P29" s="73"/>
      <c r="Q29" s="74"/>
      <c r="R29" s="74"/>
      <c r="S29" s="107"/>
      <c r="T29" s="48">
        <v>0</v>
      </c>
      <c r="U29" s="48">
        <v>1</v>
      </c>
      <c r="V29" s="49">
        <v>0</v>
      </c>
      <c r="W29" s="49">
        <v>0.017544</v>
      </c>
      <c r="X29" s="49">
        <v>0.020949</v>
      </c>
      <c r="Y29" s="49">
        <v>0.360049</v>
      </c>
      <c r="Z29" s="49">
        <v>0</v>
      </c>
      <c r="AA29" s="49">
        <v>0</v>
      </c>
      <c r="AB29" s="69">
        <v>29</v>
      </c>
      <c r="AC29" s="69"/>
      <c r="AD29" s="70"/>
      <c r="AE29" s="77">
        <v>5716</v>
      </c>
      <c r="AF29" s="77">
        <v>6271</v>
      </c>
      <c r="AG29" s="77">
        <v>41355</v>
      </c>
      <c r="AH29" s="77">
        <v>7669</v>
      </c>
      <c r="AI29" s="77"/>
      <c r="AJ29" s="77" t="s">
        <v>628</v>
      </c>
      <c r="AK29" s="77" t="s">
        <v>644</v>
      </c>
      <c r="AL29" s="82" t="s">
        <v>667</v>
      </c>
      <c r="AM29" s="77"/>
      <c r="AN29" s="79">
        <v>39647.637777777774</v>
      </c>
      <c r="AO29" s="77" t="s">
        <v>209</v>
      </c>
      <c r="AP29" s="82" t="s">
        <v>732</v>
      </c>
      <c r="AQ29" s="108" t="s">
        <v>66</v>
      </c>
      <c r="AR29" s="48" t="s">
        <v>822</v>
      </c>
      <c r="AS29" s="48" t="s">
        <v>822</v>
      </c>
      <c r="AT29" s="48" t="s">
        <v>475</v>
      </c>
      <c r="AU29" s="48" t="s">
        <v>827</v>
      </c>
      <c r="AV29" s="48" t="s">
        <v>482</v>
      </c>
      <c r="AW29" s="48" t="s">
        <v>482</v>
      </c>
      <c r="AX29" s="102" t="s">
        <v>842</v>
      </c>
      <c r="AY29" s="102" t="s">
        <v>847</v>
      </c>
      <c r="AZ29" s="102" t="s">
        <v>858</v>
      </c>
      <c r="BA29" s="102" t="s">
        <v>859</v>
      </c>
      <c r="BB29" s="115" t="s">
        <v>602</v>
      </c>
      <c r="BC29" s="82" t="s">
        <v>692</v>
      </c>
      <c r="BD29" s="77" t="b">
        <v>0</v>
      </c>
      <c r="BE29" s="77" t="b">
        <v>0</v>
      </c>
      <c r="BF29" s="77" t="b">
        <v>1</v>
      </c>
      <c r="BG29" s="77"/>
      <c r="BH29" s="77">
        <v>767</v>
      </c>
      <c r="BI29" s="82" t="s">
        <v>340</v>
      </c>
      <c r="BJ29" s="108" t="b">
        <v>0</v>
      </c>
      <c r="BK29" s="48">
        <v>0</v>
      </c>
      <c r="BL29" s="49">
        <v>0</v>
      </c>
      <c r="BM29" s="48">
        <v>0</v>
      </c>
      <c r="BN29" s="49">
        <v>0</v>
      </c>
      <c r="BO29" s="48">
        <v>0</v>
      </c>
      <c r="BP29" s="49">
        <v>0</v>
      </c>
      <c r="BQ29" s="48">
        <v>46</v>
      </c>
      <c r="BR29" s="49">
        <v>100</v>
      </c>
      <c r="BS29" s="48">
        <v>46</v>
      </c>
      <c r="BT29" s="76" t="str">
        <f>REPLACE(INDEX(GroupVertices[Group],MATCH(Vertices[[#This Row],[Vertex]],GroupVertices[Vertex],0)),1,1,"")</f>
        <v>1</v>
      </c>
    </row>
    <row r="30" spans="1:34" ht="41.45" customHeight="1">
      <c r="A30"/>
      <c r="J30"/>
      <c r="AA30"/>
      <c r="AB30"/>
      <c r="AC30"/>
      <c r="AD30"/>
      <c r="AE30"/>
      <c r="AF30"/>
      <c r="AG30"/>
      <c r="AH30"/>
    </row>
    <row r="31" spans="1:34" ht="41.45" customHeight="1">
      <c r="A31"/>
      <c r="J31"/>
      <c r="AA31"/>
      <c r="AB31"/>
      <c r="AC31"/>
      <c r="AD31"/>
      <c r="AE31"/>
      <c r="AF31"/>
      <c r="AG31"/>
      <c r="AH31"/>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58" ht="41.45" customHeight="1">
      <c r="A580"/>
      <c r="J580"/>
      <c r="AA580"/>
      <c r="AB580"/>
      <c r="AC580"/>
      <c r="AD580"/>
      <c r="AE580"/>
      <c r="AF580"/>
      <c r="AG580"/>
      <c r="AH580"/>
      <c r="BB580" s="2"/>
      <c r="BC580" s="3"/>
      <c r="BD580" s="3"/>
      <c r="BE580" s="3"/>
      <c r="BF580" s="3"/>
    </row>
    <row r="581" spans="1:58" ht="41.45" customHeight="1">
      <c r="A581"/>
      <c r="J581"/>
      <c r="AA581"/>
      <c r="AB581"/>
      <c r="AC581"/>
      <c r="AD581"/>
      <c r="AE581"/>
      <c r="AF581"/>
      <c r="AG581"/>
      <c r="AH581"/>
      <c r="BB581" s="2"/>
      <c r="BC581" s="3"/>
      <c r="BD581" s="3"/>
      <c r="BE581" s="3"/>
      <c r="BF581" s="3"/>
    </row>
    <row r="582" spans="1:58" ht="41.45" customHeight="1">
      <c r="A582"/>
      <c r="J582"/>
      <c r="AA582"/>
      <c r="AB582"/>
      <c r="AC582"/>
      <c r="AD582"/>
      <c r="AE582"/>
      <c r="AF582"/>
      <c r="AG582"/>
      <c r="AH582"/>
      <c r="BB582" s="2"/>
      <c r="BC582" s="3"/>
      <c r="BD582" s="3"/>
      <c r="BE582" s="3"/>
      <c r="BF582" s="3"/>
    </row>
    <row r="583" spans="1:58" ht="41.45" customHeight="1">
      <c r="A583"/>
      <c r="J583"/>
      <c r="AA583"/>
      <c r="AB583"/>
      <c r="AC583"/>
      <c r="AD583"/>
      <c r="AE583"/>
      <c r="AF583"/>
      <c r="AG583"/>
      <c r="AH583"/>
      <c r="BB583" s="2"/>
      <c r="BC583" s="3"/>
      <c r="BD583" s="3"/>
      <c r="BE583" s="3"/>
      <c r="BF583" s="3"/>
    </row>
    <row r="584" spans="1:58" ht="41.45" customHeight="1">
      <c r="A584"/>
      <c r="J584"/>
      <c r="AA584"/>
      <c r="AB584"/>
      <c r="AC584"/>
      <c r="AD584"/>
      <c r="AE584"/>
      <c r="AF584"/>
      <c r="AG584"/>
      <c r="AH584"/>
      <c r="BB584" s="2"/>
      <c r="BC584" s="3"/>
      <c r="BD584" s="3"/>
      <c r="BE584" s="3"/>
      <c r="BF584" s="3"/>
    </row>
    <row r="585" spans="1:58" ht="41.45" customHeight="1">
      <c r="A585"/>
      <c r="J585"/>
      <c r="AA585"/>
      <c r="AB585"/>
      <c r="AC585"/>
      <c r="AD585"/>
      <c r="AE585"/>
      <c r="AF585"/>
      <c r="AG585"/>
      <c r="AH585"/>
      <c r="BB585" s="2"/>
      <c r="BC585" s="3"/>
      <c r="BD585" s="3"/>
      <c r="BE585" s="3"/>
      <c r="BF585" s="3"/>
    </row>
    <row r="586" spans="1:58" ht="41.45" customHeight="1">
      <c r="A586"/>
      <c r="J586"/>
      <c r="AA586"/>
      <c r="AB586"/>
      <c r="AC586"/>
      <c r="AD586"/>
      <c r="AE586"/>
      <c r="AF586"/>
      <c r="AG586"/>
      <c r="AH586"/>
      <c r="BB586" s="2"/>
      <c r="BC586" s="3"/>
      <c r="BD586" s="3"/>
      <c r="BE586" s="3"/>
      <c r="BF586" s="3"/>
    </row>
    <row r="587" spans="1:58" ht="41.45" customHeight="1">
      <c r="A587"/>
      <c r="J587"/>
      <c r="AA587"/>
      <c r="AB587"/>
      <c r="AC587"/>
      <c r="AD587"/>
      <c r="AE587"/>
      <c r="AF587"/>
      <c r="AG587"/>
      <c r="AH587"/>
      <c r="BB587" s="2"/>
      <c r="BC587" s="3"/>
      <c r="BD587" s="3"/>
      <c r="BE587" s="3"/>
      <c r="BF587" s="3"/>
    </row>
    <row r="588" spans="1:58" ht="41.45" customHeight="1">
      <c r="A588"/>
      <c r="J588"/>
      <c r="AA588"/>
      <c r="AB588"/>
      <c r="AC588"/>
      <c r="AD588"/>
      <c r="AE588"/>
      <c r="AF588"/>
      <c r="AG588"/>
      <c r="AH588"/>
      <c r="BB588" s="2"/>
      <c r="BC588" s="3"/>
      <c r="BD588" s="3"/>
      <c r="BE588" s="3"/>
      <c r="BF588" s="3"/>
    </row>
    <row r="589" spans="1:58" ht="41.45" customHeight="1">
      <c r="A589"/>
      <c r="J589"/>
      <c r="AA589"/>
      <c r="AB589"/>
      <c r="AC589"/>
      <c r="AD589"/>
      <c r="AE589"/>
      <c r="AF589"/>
      <c r="AG589"/>
      <c r="AH589"/>
      <c r="BB589" s="2"/>
      <c r="BC589" s="3"/>
      <c r="BD589" s="3"/>
      <c r="BE589" s="3"/>
      <c r="BF589" s="3"/>
    </row>
    <row r="590" spans="1:58" ht="41.45" customHeight="1">
      <c r="A590"/>
      <c r="J590"/>
      <c r="AA590"/>
      <c r="AB590"/>
      <c r="AC590"/>
      <c r="AD590"/>
      <c r="AE590"/>
      <c r="AF590"/>
      <c r="AG590"/>
      <c r="AH590"/>
      <c r="BB590" s="2"/>
      <c r="BC590" s="3"/>
      <c r="BD590" s="3"/>
      <c r="BE590" s="3"/>
      <c r="BF590" s="3"/>
    </row>
    <row r="591" spans="1:58" ht="41.45" customHeight="1">
      <c r="A591"/>
      <c r="J591"/>
      <c r="AA591"/>
      <c r="AB591"/>
      <c r="AC591"/>
      <c r="AD591"/>
      <c r="AE591"/>
      <c r="AF591"/>
      <c r="AG591"/>
      <c r="AH591"/>
      <c r="BB591" s="2"/>
      <c r="BC591" s="3"/>
      <c r="BD591" s="3"/>
      <c r="BE591" s="3"/>
      <c r="BF591" s="3"/>
    </row>
    <row r="592" spans="1:58" ht="41.45" customHeight="1">
      <c r="A592"/>
      <c r="J592"/>
      <c r="AA592"/>
      <c r="AB592"/>
      <c r="AC592"/>
      <c r="AD592"/>
      <c r="AE592"/>
      <c r="AF592"/>
      <c r="AG592"/>
      <c r="AH592"/>
      <c r="BB592" s="2"/>
      <c r="BC592" s="3"/>
      <c r="BD592" s="3"/>
      <c r="BE592" s="3"/>
      <c r="BF592" s="3"/>
    </row>
    <row r="593" spans="1:58" ht="41.45" customHeight="1">
      <c r="A593"/>
      <c r="J593"/>
      <c r="AA593"/>
      <c r="AB593"/>
      <c r="AC593"/>
      <c r="AD593"/>
      <c r="AE593"/>
      <c r="AF593"/>
      <c r="AG593"/>
      <c r="AH593"/>
      <c r="BB593" s="2"/>
      <c r="BC593" s="3"/>
      <c r="BD593" s="3"/>
      <c r="BE593" s="3"/>
      <c r="BF593" s="3"/>
    </row>
    <row r="594" spans="1:58" ht="41.45" customHeight="1">
      <c r="A594"/>
      <c r="J594"/>
      <c r="AA594"/>
      <c r="AB594"/>
      <c r="AC594"/>
      <c r="AD594"/>
      <c r="AE594"/>
      <c r="AF594"/>
      <c r="AG594"/>
      <c r="AH594"/>
      <c r="BB594" s="2"/>
      <c r="BC594" s="3"/>
      <c r="BD594" s="3"/>
      <c r="BE594" s="3"/>
      <c r="BF594" s="3"/>
    </row>
    <row r="595" spans="1:58" ht="41.45" customHeight="1">
      <c r="A595"/>
      <c r="J595"/>
      <c r="AA595"/>
      <c r="AB595"/>
      <c r="AC595"/>
      <c r="AD595"/>
      <c r="AE595"/>
      <c r="AF595"/>
      <c r="AG595"/>
      <c r="AH595"/>
      <c r="BB595" s="2"/>
      <c r="BC595" s="3"/>
      <c r="BD595" s="3"/>
      <c r="BE595" s="3"/>
      <c r="BF595" s="3"/>
    </row>
    <row r="596" spans="1:58" ht="41.45" customHeight="1">
      <c r="A596"/>
      <c r="J596"/>
      <c r="AA596"/>
      <c r="AB596"/>
      <c r="AC596"/>
      <c r="AD596"/>
      <c r="AE596"/>
      <c r="AF596"/>
      <c r="AG596"/>
      <c r="AH596"/>
      <c r="BB596" s="2"/>
      <c r="BC596" s="3"/>
      <c r="BD596" s="3"/>
      <c r="BE596" s="3"/>
      <c r="BF596" s="3"/>
    </row>
    <row r="597" spans="1:58" ht="41.45" customHeight="1">
      <c r="A597"/>
      <c r="J597"/>
      <c r="AA597"/>
      <c r="AB597"/>
      <c r="AC597"/>
      <c r="AD597"/>
      <c r="AE597"/>
      <c r="AF597"/>
      <c r="AG597"/>
      <c r="AH597"/>
      <c r="BB597" s="2"/>
      <c r="BC597" s="3"/>
      <c r="BD597" s="3"/>
      <c r="BE597" s="3"/>
      <c r="BF597" s="3"/>
    </row>
    <row r="598" spans="1:58" ht="41.45" customHeight="1">
      <c r="A598"/>
      <c r="J598"/>
      <c r="AA598"/>
      <c r="AB598"/>
      <c r="AC598"/>
      <c r="AD598"/>
      <c r="AE598"/>
      <c r="AF598"/>
      <c r="AG598"/>
      <c r="AH598"/>
      <c r="BB598" s="2"/>
      <c r="BC598" s="3"/>
      <c r="BD598" s="3"/>
      <c r="BE598" s="3"/>
      <c r="BF598" s="3"/>
    </row>
    <row r="599" spans="1:58" ht="41.45" customHeight="1">
      <c r="A599"/>
      <c r="J599"/>
      <c r="AA599"/>
      <c r="AB599"/>
      <c r="AC599"/>
      <c r="AD599"/>
      <c r="AE599"/>
      <c r="AF599"/>
      <c r="AG599"/>
      <c r="AH599"/>
      <c r="BB599" s="2"/>
      <c r="BC599" s="3"/>
      <c r="BD599" s="3"/>
      <c r="BE599" s="3"/>
      <c r="BF599" s="3"/>
    </row>
    <row r="600" spans="1:58" ht="41.45" customHeight="1">
      <c r="A600"/>
      <c r="J600"/>
      <c r="AA600"/>
      <c r="AB600"/>
      <c r="AC600"/>
      <c r="AD600"/>
      <c r="AE600"/>
      <c r="AF600"/>
      <c r="AG600"/>
      <c r="AH600"/>
      <c r="BB600" s="2"/>
      <c r="BC600" s="3"/>
      <c r="BD600" s="3"/>
      <c r="BE600" s="3"/>
      <c r="BF600" s="3"/>
    </row>
    <row r="601" spans="1:58" ht="41.45" customHeight="1">
      <c r="A601"/>
      <c r="J601"/>
      <c r="AA601"/>
      <c r="AB601"/>
      <c r="AC601"/>
      <c r="AD601"/>
      <c r="AE601"/>
      <c r="AF601"/>
      <c r="AG601"/>
      <c r="AH601"/>
      <c r="BB601" s="2"/>
      <c r="BC601" s="3"/>
      <c r="BD601" s="3"/>
      <c r="BE601" s="3"/>
      <c r="BF601" s="3"/>
    </row>
    <row r="602" spans="1:58" ht="41.45" customHeight="1">
      <c r="A602"/>
      <c r="J602"/>
      <c r="AA602"/>
      <c r="AB602"/>
      <c r="AC602"/>
      <c r="AD602"/>
      <c r="AE602"/>
      <c r="AF602"/>
      <c r="AG602"/>
      <c r="AH602"/>
      <c r="BB602" s="2"/>
      <c r="BC602" s="3"/>
      <c r="BD602" s="3"/>
      <c r="BE602" s="3"/>
      <c r="BF602" s="3"/>
    </row>
    <row r="603" spans="1:58" ht="41.45" customHeight="1">
      <c r="A603"/>
      <c r="J603"/>
      <c r="AA603"/>
      <c r="AB603"/>
      <c r="AC603"/>
      <c r="AD603"/>
      <c r="AE603"/>
      <c r="AF603"/>
      <c r="AG603"/>
      <c r="AH603"/>
      <c r="BB603" s="2"/>
      <c r="BC603" s="3"/>
      <c r="BD603" s="3"/>
      <c r="BE603" s="3"/>
      <c r="BF603" s="3"/>
    </row>
    <row r="604" spans="1:58" ht="41.45" customHeight="1">
      <c r="A604"/>
      <c r="J604"/>
      <c r="AA604"/>
      <c r="AB604"/>
      <c r="AC604"/>
      <c r="AD604"/>
      <c r="AE604"/>
      <c r="AF604"/>
      <c r="AG604"/>
      <c r="AH604"/>
      <c r="BB604" s="2"/>
      <c r="BC604" s="3"/>
      <c r="BD604" s="3"/>
      <c r="BE604" s="3"/>
      <c r="BF604" s="3"/>
    </row>
    <row r="605" spans="1:58" ht="41.45" customHeight="1">
      <c r="A605"/>
      <c r="J605"/>
      <c r="AA605"/>
      <c r="AB605"/>
      <c r="AC605"/>
      <c r="AD605"/>
      <c r="AE605"/>
      <c r="AF605"/>
      <c r="AG605"/>
      <c r="AH605"/>
      <c r="BB605" s="2"/>
      <c r="BC605" s="3"/>
      <c r="BD605" s="3"/>
      <c r="BE605" s="3"/>
      <c r="BF605" s="3"/>
    </row>
    <row r="606" spans="1:58" ht="41.45" customHeight="1">
      <c r="A606"/>
      <c r="J606"/>
      <c r="AA606"/>
      <c r="AB606"/>
      <c r="AC606"/>
      <c r="AD606"/>
      <c r="AE606"/>
      <c r="AF606"/>
      <c r="AG606"/>
      <c r="AH606"/>
      <c r="BB606" s="2"/>
      <c r="BC606" s="3"/>
      <c r="BD606" s="3"/>
      <c r="BE606" s="3"/>
      <c r="BF606" s="3"/>
    </row>
    <row r="607" spans="1:58" ht="41.45" customHeight="1">
      <c r="A607"/>
      <c r="J607"/>
      <c r="AA607"/>
      <c r="AB607"/>
      <c r="AC607"/>
      <c r="AD607"/>
      <c r="AE607"/>
      <c r="AF607"/>
      <c r="AG607"/>
      <c r="AH607"/>
      <c r="BB607" s="2"/>
      <c r="BC607" s="3"/>
      <c r="BD607" s="3"/>
      <c r="BE607" s="3"/>
      <c r="BF607" s="3"/>
    </row>
    <row r="608" spans="1:58" ht="41.45" customHeight="1">
      <c r="A608"/>
      <c r="J608"/>
      <c r="AA608"/>
      <c r="AB608"/>
      <c r="AC608"/>
      <c r="AD608"/>
      <c r="AE608"/>
      <c r="AF608"/>
      <c r="AG608"/>
      <c r="AH608"/>
      <c r="BB608" s="2"/>
      <c r="BC608" s="3"/>
      <c r="BD608" s="3"/>
      <c r="BE608" s="3"/>
      <c r="BF608" s="3"/>
    </row>
    <row r="609" spans="1:58" ht="41.45" customHeight="1">
      <c r="A609"/>
      <c r="J609"/>
      <c r="AA609"/>
      <c r="AB609"/>
      <c r="AC609"/>
      <c r="AD609"/>
      <c r="AE609"/>
      <c r="AF609"/>
      <c r="AG609"/>
      <c r="AH609"/>
      <c r="BB609" s="2"/>
      <c r="BC609" s="3"/>
      <c r="BD609" s="3"/>
      <c r="BE609" s="3"/>
      <c r="BF609" s="3"/>
    </row>
    <row r="610" spans="1:58" ht="41.45" customHeight="1">
      <c r="A610"/>
      <c r="J610"/>
      <c r="AA610"/>
      <c r="AB610"/>
      <c r="AC610"/>
      <c r="AD610"/>
      <c r="AE610"/>
      <c r="AF610"/>
      <c r="AG610"/>
      <c r="AH610"/>
      <c r="BB610" s="2"/>
      <c r="BC610" s="3"/>
      <c r="BD610" s="3"/>
      <c r="BE610" s="3"/>
      <c r="BF610" s="3"/>
    </row>
    <row r="611" spans="1:58" ht="41.45" customHeight="1">
      <c r="A611"/>
      <c r="J611"/>
      <c r="AA611"/>
      <c r="AB611"/>
      <c r="AC611"/>
      <c r="AD611"/>
      <c r="AE611"/>
      <c r="AF611"/>
      <c r="AG611"/>
      <c r="AH611"/>
      <c r="BB611" s="2"/>
      <c r="BC611" s="3"/>
      <c r="BD611" s="3"/>
      <c r="BE611" s="3"/>
      <c r="BF611" s="3"/>
    </row>
    <row r="612" spans="1:58" ht="41.45" customHeight="1">
      <c r="A612"/>
      <c r="J612"/>
      <c r="AA612"/>
      <c r="AB612"/>
      <c r="AC612"/>
      <c r="AD612"/>
      <c r="AE612"/>
      <c r="AF612"/>
      <c r="AG612"/>
      <c r="AH612"/>
      <c r="BB612" s="2"/>
      <c r="BC612" s="3"/>
      <c r="BD612" s="3"/>
      <c r="BE612" s="3"/>
      <c r="BF612" s="3"/>
    </row>
    <row r="613" spans="1:58" ht="41.45" customHeight="1">
      <c r="A613"/>
      <c r="J613"/>
      <c r="AA613"/>
      <c r="AB613"/>
      <c r="AC613"/>
      <c r="AD613"/>
      <c r="AE613"/>
      <c r="AF613"/>
      <c r="AG613"/>
      <c r="AH613"/>
      <c r="BB613" s="2"/>
      <c r="BC613" s="3"/>
      <c r="BD613" s="3"/>
      <c r="BE613" s="3"/>
      <c r="BF613" s="3"/>
    </row>
    <row r="614" spans="1:58" ht="41.45" customHeight="1">
      <c r="A614"/>
      <c r="J614"/>
      <c r="AA614"/>
      <c r="AB614"/>
      <c r="AC614"/>
      <c r="AD614"/>
      <c r="AE614"/>
      <c r="AF614"/>
      <c r="AG614"/>
      <c r="AH614"/>
      <c r="BB614" s="2"/>
      <c r="BC614" s="3"/>
      <c r="BD614" s="3"/>
      <c r="BE614" s="3"/>
      <c r="BF614" s="3"/>
    </row>
    <row r="615" spans="1:58" ht="41.45" customHeight="1">
      <c r="A615"/>
      <c r="J615"/>
      <c r="AA615"/>
      <c r="AB615"/>
      <c r="AC615"/>
      <c r="AD615"/>
      <c r="AE615"/>
      <c r="AF615"/>
      <c r="AG615"/>
      <c r="AH615"/>
      <c r="BB615" s="2"/>
      <c r="BC615" s="3"/>
      <c r="BD615" s="3"/>
      <c r="BE615" s="3"/>
      <c r="BF615" s="3"/>
    </row>
    <row r="616" spans="1:58" ht="41.45" customHeight="1">
      <c r="A616"/>
      <c r="J616"/>
      <c r="AA616"/>
      <c r="AB616"/>
      <c r="AC616"/>
      <c r="AD616"/>
      <c r="AE616"/>
      <c r="AF616"/>
      <c r="AG616"/>
      <c r="AH616"/>
      <c r="BB616" s="2"/>
      <c r="BC616" s="3"/>
      <c r="BD616" s="3"/>
      <c r="BE616" s="3"/>
      <c r="BF616" s="3"/>
    </row>
    <row r="617" spans="1:58" ht="41.45" customHeight="1">
      <c r="A617"/>
      <c r="J617"/>
      <c r="AA617"/>
      <c r="AB617"/>
      <c r="AC617"/>
      <c r="AD617"/>
      <c r="AE617"/>
      <c r="AF617"/>
      <c r="AG617"/>
      <c r="AH617"/>
      <c r="BB617" s="2"/>
      <c r="BC617" s="3"/>
      <c r="BD617" s="3"/>
      <c r="BE617" s="3"/>
      <c r="BF617" s="3"/>
    </row>
    <row r="618" spans="1:58" ht="41.45" customHeight="1">
      <c r="A618"/>
      <c r="J618"/>
      <c r="AA618"/>
      <c r="AB618"/>
      <c r="AC618"/>
      <c r="AD618"/>
      <c r="AE618"/>
      <c r="AF618"/>
      <c r="AG618"/>
      <c r="AH618"/>
      <c r="BB618" s="2"/>
      <c r="BC618" s="3"/>
      <c r="BD618" s="3"/>
      <c r="BE618" s="3"/>
      <c r="BF618" s="3"/>
    </row>
    <row r="619" spans="1:58" ht="41.45" customHeight="1">
      <c r="A619"/>
      <c r="J619"/>
      <c r="AA619"/>
      <c r="AB619"/>
      <c r="AC619"/>
      <c r="AD619"/>
      <c r="AE619"/>
      <c r="AF619"/>
      <c r="AG619"/>
      <c r="AH619"/>
      <c r="BB619" s="2"/>
      <c r="BC619" s="3"/>
      <c r="BD619" s="3"/>
      <c r="BE619" s="3"/>
      <c r="BF619" s="3"/>
    </row>
    <row r="620" spans="1:58" ht="41.45" customHeight="1">
      <c r="A620"/>
      <c r="J620"/>
      <c r="AA620"/>
      <c r="AB620"/>
      <c r="AC620"/>
      <c r="AD620"/>
      <c r="AE620"/>
      <c r="AF620"/>
      <c r="AG620"/>
      <c r="AH620"/>
      <c r="BB620" s="2"/>
      <c r="BC620" s="3"/>
      <c r="BD620" s="3"/>
      <c r="BE620" s="3"/>
      <c r="BF620" s="3"/>
    </row>
    <row r="621" spans="1:58" ht="41.45" customHeight="1">
      <c r="A621"/>
      <c r="J621"/>
      <c r="AA621"/>
      <c r="AB621"/>
      <c r="AC621"/>
      <c r="AD621"/>
      <c r="AE621"/>
      <c r="AF621"/>
      <c r="AG621"/>
      <c r="AH621"/>
      <c r="BB621" s="2"/>
      <c r="BC621" s="3"/>
      <c r="BD621" s="3"/>
      <c r="BE621" s="3"/>
      <c r="BF621" s="3"/>
    </row>
    <row r="622" spans="1:58" ht="41.45" customHeight="1">
      <c r="A622"/>
      <c r="J622"/>
      <c r="AA622"/>
      <c r="AB622"/>
      <c r="AC622"/>
      <c r="AD622"/>
      <c r="AE622"/>
      <c r="AF622"/>
      <c r="AG622"/>
      <c r="AH622"/>
      <c r="BB622" s="2"/>
      <c r="BC622" s="3"/>
      <c r="BD622" s="3"/>
      <c r="BE622" s="3"/>
      <c r="BF622" s="3"/>
    </row>
    <row r="623" spans="1:58" ht="41.45" customHeight="1">
      <c r="A623"/>
      <c r="J623"/>
      <c r="AA623"/>
      <c r="AB623"/>
      <c r="AC623"/>
      <c r="AD623"/>
      <c r="AE623"/>
      <c r="AF623"/>
      <c r="AG623"/>
      <c r="AH623"/>
      <c r="BB623" s="2"/>
      <c r="BC623" s="3"/>
      <c r="BD623" s="3"/>
      <c r="BE623" s="3"/>
      <c r="BF623" s="3"/>
    </row>
    <row r="624" spans="1:58" ht="41.45" customHeight="1">
      <c r="A624"/>
      <c r="J624"/>
      <c r="AA624"/>
      <c r="AB624"/>
      <c r="AC624"/>
      <c r="AD624"/>
      <c r="AE624"/>
      <c r="AF624"/>
      <c r="AG624"/>
      <c r="AH624"/>
      <c r="BB624" s="2"/>
      <c r="BC624" s="3"/>
      <c r="BD624" s="3"/>
      <c r="BE624" s="3"/>
      <c r="BF624" s="3"/>
    </row>
    <row r="625" spans="1:58" ht="41.45" customHeight="1">
      <c r="A625"/>
      <c r="J625"/>
      <c r="AA625"/>
      <c r="AB625"/>
      <c r="AC625"/>
      <c r="AD625"/>
      <c r="AE625"/>
      <c r="AF625"/>
      <c r="AG625"/>
      <c r="AH625"/>
      <c r="BB625" s="2"/>
      <c r="BC625" s="3"/>
      <c r="BD625" s="3"/>
      <c r="BE625" s="3"/>
      <c r="BF625" s="3"/>
    </row>
    <row r="626" spans="1:58" ht="41.45" customHeight="1">
      <c r="A626"/>
      <c r="J626"/>
      <c r="AA626"/>
      <c r="AB626"/>
      <c r="AC626"/>
      <c r="AD626"/>
      <c r="AE626"/>
      <c r="AF626"/>
      <c r="AG626"/>
      <c r="AH626"/>
      <c r="BB626" s="2"/>
      <c r="BC626" s="3"/>
      <c r="BD626" s="3"/>
      <c r="BE626" s="3"/>
      <c r="BF626" s="3"/>
    </row>
    <row r="627" spans="1:58" ht="41.45" customHeight="1">
      <c r="A627"/>
      <c r="J627"/>
      <c r="AA627"/>
      <c r="AB627"/>
      <c r="AC627"/>
      <c r="AD627"/>
      <c r="AE627"/>
      <c r="AF627"/>
      <c r="AG627"/>
      <c r="AH627"/>
      <c r="BB627" s="2"/>
      <c r="BC627" s="3"/>
      <c r="BD627" s="3"/>
      <c r="BE627" s="3"/>
      <c r="BF627" s="3"/>
    </row>
    <row r="628" spans="1:58" ht="41.45" customHeight="1">
      <c r="A628"/>
      <c r="J628"/>
      <c r="AA628"/>
      <c r="AB628"/>
      <c r="AC628"/>
      <c r="AD628"/>
      <c r="AE628"/>
      <c r="AF628"/>
      <c r="AG628"/>
      <c r="AH628"/>
      <c r="BB628" s="2"/>
      <c r="BC628" s="3"/>
      <c r="BD628" s="3"/>
      <c r="BE628" s="3"/>
      <c r="BF628" s="3"/>
    </row>
    <row r="629" spans="1:58" ht="41.45" customHeight="1">
      <c r="A629"/>
      <c r="J629"/>
      <c r="AA629"/>
      <c r="AB629"/>
      <c r="AC629"/>
      <c r="AD629"/>
      <c r="AE629"/>
      <c r="AF629"/>
      <c r="AG629"/>
      <c r="AH629"/>
      <c r="BB629" s="2"/>
      <c r="BC629" s="3"/>
      <c r="BD629" s="3"/>
      <c r="BE629" s="3"/>
      <c r="BF629" s="3"/>
    </row>
    <row r="630" spans="1:58" ht="41.45" customHeight="1">
      <c r="A630"/>
      <c r="J630"/>
      <c r="AA630"/>
      <c r="AB630"/>
      <c r="AC630"/>
      <c r="AD630"/>
      <c r="AE630"/>
      <c r="AF630"/>
      <c r="AG630"/>
      <c r="AH630"/>
      <c r="BB630" s="2"/>
      <c r="BC630" s="3"/>
      <c r="BD630" s="3"/>
      <c r="BE630" s="3"/>
      <c r="BF630" s="3"/>
    </row>
    <row r="631" spans="1:58" ht="41.45" customHeight="1">
      <c r="A631"/>
      <c r="J631"/>
      <c r="AA631"/>
      <c r="AB631"/>
      <c r="AC631"/>
      <c r="AD631"/>
      <c r="AE631"/>
      <c r="AF631"/>
      <c r="AG631"/>
      <c r="AH631"/>
      <c r="BB631" s="2"/>
      <c r="BC631" s="3"/>
      <c r="BD631" s="3"/>
      <c r="BE631" s="3"/>
      <c r="BF631" s="3"/>
    </row>
    <row r="632" spans="1:58" ht="41.45" customHeight="1">
      <c r="A632"/>
      <c r="J632"/>
      <c r="AA632"/>
      <c r="AB632"/>
      <c r="AC632"/>
      <c r="AD632"/>
      <c r="AE632"/>
      <c r="AF632"/>
      <c r="AG632"/>
      <c r="AH632"/>
      <c r="BB632" s="2"/>
      <c r="BC632" s="3"/>
      <c r="BD632" s="3"/>
      <c r="BE632" s="3"/>
      <c r="BF632" s="3"/>
    </row>
    <row r="633" spans="1:58" ht="41.45" customHeight="1">
      <c r="A633"/>
      <c r="J633"/>
      <c r="AA633"/>
      <c r="AB633"/>
      <c r="AC633"/>
      <c r="AD633"/>
      <c r="AE633"/>
      <c r="AF633"/>
      <c r="AG633"/>
      <c r="AH633"/>
      <c r="BB633" s="2"/>
      <c r="BC633" s="3"/>
      <c r="BD633" s="3"/>
      <c r="BE633" s="3"/>
      <c r="BF633" s="3"/>
    </row>
    <row r="634" spans="1:58" ht="41.45" customHeight="1">
      <c r="A634"/>
      <c r="J634"/>
      <c r="AA634"/>
      <c r="AB634"/>
      <c r="AC634"/>
      <c r="AD634"/>
      <c r="AE634"/>
      <c r="AF634"/>
      <c r="AG634"/>
      <c r="AH634"/>
      <c r="BB634" s="2"/>
      <c r="BC634" s="3"/>
      <c r="BD634" s="3"/>
      <c r="BE634" s="3"/>
      <c r="BF634" s="3"/>
    </row>
    <row r="635" spans="1:58" ht="41.45" customHeight="1">
      <c r="A635"/>
      <c r="J635"/>
      <c r="AA635"/>
      <c r="AB635"/>
      <c r="AC635"/>
      <c r="AD635"/>
      <c r="AE635"/>
      <c r="AF635"/>
      <c r="AG635"/>
      <c r="AH635"/>
      <c r="BB635" s="2"/>
      <c r="BC635" s="3"/>
      <c r="BD635" s="3"/>
      <c r="BE635" s="3"/>
      <c r="BF635" s="3"/>
    </row>
    <row r="636" spans="1:58" ht="41.45" customHeight="1">
      <c r="A636"/>
      <c r="J636"/>
      <c r="AA636"/>
      <c r="AB636"/>
      <c r="AC636"/>
      <c r="AD636"/>
      <c r="AE636"/>
      <c r="AF636"/>
      <c r="AG636"/>
      <c r="AH636"/>
      <c r="BB636" s="2"/>
      <c r="BC636" s="3"/>
      <c r="BD636" s="3"/>
      <c r="BE636" s="3"/>
      <c r="BF636" s="3"/>
    </row>
    <row r="637" spans="1:58" ht="41.45" customHeight="1">
      <c r="A637"/>
      <c r="J637"/>
      <c r="AA637"/>
      <c r="AB637"/>
      <c r="AC637"/>
      <c r="AD637"/>
      <c r="AE637"/>
      <c r="AF637"/>
      <c r="AG637"/>
      <c r="AH637"/>
      <c r="BB637" s="2"/>
      <c r="BC637" s="3"/>
      <c r="BD637" s="3"/>
      <c r="BE637" s="3"/>
      <c r="BF637" s="3"/>
    </row>
    <row r="638" spans="1:58" ht="41.45" customHeight="1">
      <c r="A638"/>
      <c r="J638"/>
      <c r="AA638"/>
      <c r="AB638"/>
      <c r="AC638"/>
      <c r="AD638"/>
      <c r="AE638"/>
      <c r="AF638"/>
      <c r="AG638"/>
      <c r="AH638"/>
      <c r="BB638" s="2"/>
      <c r="BC638" s="3"/>
      <c r="BD638" s="3"/>
      <c r="BE638" s="3"/>
      <c r="BF638" s="3"/>
    </row>
    <row r="639" spans="1:58" ht="41.45" customHeight="1">
      <c r="A639"/>
      <c r="J639"/>
      <c r="AA639"/>
      <c r="AB639"/>
      <c r="AC639"/>
      <c r="AD639"/>
      <c r="AE639"/>
      <c r="AF639"/>
      <c r="AG639"/>
      <c r="AH639"/>
      <c r="BB639" s="2"/>
      <c r="BC639" s="3"/>
      <c r="BD639" s="3"/>
      <c r="BE639" s="3"/>
      <c r="BF639" s="3"/>
    </row>
    <row r="640" spans="1:58" ht="41.45" customHeight="1">
      <c r="A640"/>
      <c r="J640"/>
      <c r="AA640"/>
      <c r="AB640"/>
      <c r="AC640"/>
      <c r="AD640"/>
      <c r="AE640"/>
      <c r="AF640"/>
      <c r="AG640"/>
      <c r="AH640"/>
      <c r="BB640" s="2"/>
      <c r="BC640" s="3"/>
      <c r="BD640" s="3"/>
      <c r="BE640" s="3"/>
      <c r="BF640" s="3"/>
    </row>
    <row r="641" spans="1:58" ht="41.45" customHeight="1">
      <c r="A641"/>
      <c r="J641"/>
      <c r="AA641"/>
      <c r="AB641"/>
      <c r="AC641"/>
      <c r="AD641"/>
      <c r="AE641"/>
      <c r="AF641"/>
      <c r="AG641"/>
      <c r="AH641"/>
      <c r="BB641" s="2"/>
      <c r="BC641" s="3"/>
      <c r="BD641" s="3"/>
      <c r="BE641" s="3"/>
      <c r="BF641" s="3"/>
    </row>
    <row r="642" spans="1:58" ht="41.45" customHeight="1">
      <c r="A642"/>
      <c r="J642"/>
      <c r="AA642"/>
      <c r="AB642"/>
      <c r="AC642"/>
      <c r="AD642"/>
      <c r="AE642"/>
      <c r="AF642"/>
      <c r="AG642"/>
      <c r="AH642"/>
      <c r="BB642" s="2"/>
      <c r="BC642" s="3"/>
      <c r="BD642" s="3"/>
      <c r="BE642" s="3"/>
      <c r="BF642" s="3"/>
    </row>
    <row r="643" spans="1:58" ht="41.45" customHeight="1">
      <c r="A643"/>
      <c r="J643"/>
      <c r="AA643"/>
      <c r="AB643"/>
      <c r="AC643"/>
      <c r="AD643"/>
      <c r="AE643"/>
      <c r="AF643"/>
      <c r="AG643"/>
      <c r="AH643"/>
      <c r="BB643" s="2"/>
      <c r="BC643" s="3"/>
      <c r="BD643" s="3"/>
      <c r="BE643" s="3"/>
      <c r="BF643" s="3"/>
    </row>
    <row r="644" spans="1:58" ht="41.45" customHeight="1">
      <c r="A644"/>
      <c r="J644"/>
      <c r="AA644"/>
      <c r="AB644"/>
      <c r="AC644"/>
      <c r="AD644"/>
      <c r="AE644"/>
      <c r="AF644"/>
      <c r="AG644"/>
      <c r="AH644"/>
      <c r="BB644" s="2"/>
      <c r="BC644" s="3"/>
      <c r="BD644" s="3"/>
      <c r="BE644" s="3"/>
      <c r="BF644" s="3"/>
    </row>
    <row r="645" spans="1:58" ht="41.45" customHeight="1">
      <c r="A645"/>
      <c r="J645"/>
      <c r="AA645"/>
      <c r="AB645"/>
      <c r="AC645"/>
      <c r="AD645"/>
      <c r="AE645"/>
      <c r="AF645"/>
      <c r="AG645"/>
      <c r="AH645"/>
      <c r="BB645" s="2"/>
      <c r="BC645" s="3"/>
      <c r="BD645" s="3"/>
      <c r="BE645" s="3"/>
      <c r="BF645" s="3"/>
    </row>
    <row r="646" spans="1:58" ht="41.45" customHeight="1">
      <c r="A646"/>
      <c r="J646"/>
      <c r="AA646"/>
      <c r="AB646"/>
      <c r="AC646"/>
      <c r="AD646"/>
      <c r="AE646"/>
      <c r="AF646"/>
      <c r="AG646"/>
      <c r="AH646"/>
      <c r="BB646" s="2"/>
      <c r="BC646" s="3"/>
      <c r="BD646" s="3"/>
      <c r="BE646" s="3"/>
      <c r="BF646" s="3"/>
    </row>
    <row r="647" spans="1:58" ht="41.45" customHeight="1">
      <c r="A647"/>
      <c r="J647"/>
      <c r="AA647"/>
      <c r="AB647"/>
      <c r="AC647"/>
      <c r="AD647"/>
      <c r="AE647"/>
      <c r="AF647"/>
      <c r="AG647"/>
      <c r="AH647"/>
      <c r="BB647" s="2"/>
      <c r="BC647" s="3"/>
      <c r="BD647" s="3"/>
      <c r="BE647" s="3"/>
      <c r="BF647" s="3"/>
    </row>
    <row r="648" spans="1:58" ht="41.45" customHeight="1">
      <c r="A648"/>
      <c r="J648"/>
      <c r="AA648"/>
      <c r="AB648"/>
      <c r="AC648"/>
      <c r="AD648"/>
      <c r="AE648"/>
      <c r="AF648"/>
      <c r="AG648"/>
      <c r="AH648"/>
      <c r="BB648" s="2"/>
      <c r="BC648" s="3"/>
      <c r="BD648" s="3"/>
      <c r="BE648" s="3"/>
      <c r="BF648" s="3"/>
    </row>
    <row r="649" spans="1:58" ht="41.45" customHeight="1">
      <c r="A649"/>
      <c r="J649"/>
      <c r="AA649"/>
      <c r="AB649"/>
      <c r="AC649"/>
      <c r="AD649"/>
      <c r="AE649"/>
      <c r="AF649"/>
      <c r="AG649"/>
      <c r="AH649"/>
      <c r="BB649" s="2"/>
      <c r="BC649" s="3"/>
      <c r="BD649" s="3"/>
      <c r="BE649" s="3"/>
      <c r="BF649" s="3"/>
    </row>
    <row r="650" spans="1:58" ht="41.45" customHeight="1">
      <c r="A650"/>
      <c r="J650"/>
      <c r="AA650"/>
      <c r="AB650"/>
      <c r="AC650"/>
      <c r="AD650"/>
      <c r="AE650"/>
      <c r="AF650"/>
      <c r="AG650"/>
      <c r="AH650"/>
      <c r="BB650" s="2"/>
      <c r="BC650" s="3"/>
      <c r="BD650" s="3"/>
      <c r="BE650" s="3"/>
      <c r="BF650" s="3"/>
    </row>
    <row r="651" spans="1:58" ht="41.45" customHeight="1">
      <c r="A651"/>
      <c r="J651"/>
      <c r="AA651"/>
      <c r="AB651"/>
      <c r="AC651"/>
      <c r="AD651"/>
      <c r="AE651"/>
      <c r="AF651"/>
      <c r="AG651"/>
      <c r="AH651"/>
      <c r="BB651" s="2"/>
      <c r="BC651" s="3"/>
      <c r="BD651" s="3"/>
      <c r="BE651" s="3"/>
      <c r="BF651" s="3"/>
    </row>
    <row r="652" spans="1:58" ht="41.45" customHeight="1">
      <c r="A652"/>
      <c r="J652"/>
      <c r="AA652"/>
      <c r="AB652"/>
      <c r="AC652"/>
      <c r="AD652"/>
      <c r="AE652"/>
      <c r="AF652"/>
      <c r="AG652"/>
      <c r="AH652"/>
      <c r="BB652" s="2"/>
      <c r="BC652" s="3"/>
      <c r="BD652" s="3"/>
      <c r="BE652" s="3"/>
      <c r="BF652" s="3"/>
    </row>
    <row r="653" spans="1:58" ht="41.45" customHeight="1">
      <c r="A653"/>
      <c r="J653"/>
      <c r="AA653"/>
      <c r="AB653"/>
      <c r="AC653"/>
      <c r="AD653"/>
      <c r="AE653"/>
      <c r="AF653"/>
      <c r="AG653"/>
      <c r="AH653"/>
      <c r="BB653" s="2"/>
      <c r="BC653" s="3"/>
      <c r="BD653" s="3"/>
      <c r="BE653" s="3"/>
      <c r="BF653" s="3"/>
    </row>
    <row r="654" spans="1:58" ht="41.45" customHeight="1">
      <c r="A654"/>
      <c r="J654"/>
      <c r="AA654"/>
      <c r="AB654"/>
      <c r="AC654"/>
      <c r="AD654"/>
      <c r="AE654"/>
      <c r="AF654"/>
      <c r="AG654"/>
      <c r="AH654"/>
      <c r="BB654" s="2"/>
      <c r="BC654" s="3"/>
      <c r="BD654" s="3"/>
      <c r="BE654" s="3"/>
      <c r="BF654" s="3"/>
    </row>
    <row r="655" spans="1:58" ht="41.45" customHeight="1">
      <c r="A655"/>
      <c r="J655"/>
      <c r="AA655"/>
      <c r="AB655"/>
      <c r="AC655"/>
      <c r="AD655"/>
      <c r="AE655"/>
      <c r="AF655"/>
      <c r="AG655"/>
      <c r="AH655"/>
      <c r="BB655" s="2"/>
      <c r="BC655" s="3"/>
      <c r="BD655" s="3"/>
      <c r="BE655" s="3"/>
      <c r="BF655" s="3"/>
    </row>
    <row r="656" spans="1:58" ht="41.45" customHeight="1">
      <c r="A656"/>
      <c r="J656"/>
      <c r="AA656"/>
      <c r="AB656"/>
      <c r="AC656"/>
      <c r="AD656"/>
      <c r="AE656"/>
      <c r="AF656"/>
      <c r="AG656"/>
      <c r="AH656"/>
      <c r="BB656" s="2"/>
      <c r="BC656" s="3"/>
      <c r="BD656" s="3"/>
      <c r="BE656" s="3"/>
      <c r="BF656" s="3"/>
    </row>
    <row r="657" spans="1:58" ht="41.45" customHeight="1">
      <c r="A657"/>
      <c r="J657"/>
      <c r="AA657"/>
      <c r="AB657"/>
      <c r="AC657"/>
      <c r="AD657"/>
      <c r="AE657"/>
      <c r="AF657"/>
      <c r="AG657"/>
      <c r="AH657"/>
      <c r="BB657" s="2"/>
      <c r="BC657" s="3"/>
      <c r="BD657" s="3"/>
      <c r="BE657" s="3"/>
      <c r="BF657" s="3"/>
    </row>
    <row r="658" spans="1:58" ht="41.45" customHeight="1">
      <c r="A658"/>
      <c r="J658"/>
      <c r="AA658"/>
      <c r="AB658"/>
      <c r="AC658"/>
      <c r="AD658"/>
      <c r="AE658"/>
      <c r="AF658"/>
      <c r="AG658"/>
      <c r="AH658"/>
      <c r="BB658" s="2"/>
      <c r="BC658" s="3"/>
      <c r="BD658" s="3"/>
      <c r="BE658" s="3"/>
      <c r="BF658" s="3"/>
    </row>
    <row r="659" spans="1:58" ht="41.45" customHeight="1">
      <c r="A659"/>
      <c r="J659"/>
      <c r="AA659"/>
      <c r="AB659"/>
      <c r="AC659"/>
      <c r="AD659"/>
      <c r="AE659"/>
      <c r="AF659"/>
      <c r="AG659"/>
      <c r="AH659"/>
      <c r="BB659" s="2"/>
      <c r="BC659" s="3"/>
      <c r="BD659" s="3"/>
      <c r="BE659" s="3"/>
      <c r="BF659" s="3"/>
    </row>
    <row r="660" spans="1:58" ht="41.45" customHeight="1">
      <c r="A660"/>
      <c r="J660"/>
      <c r="AA660"/>
      <c r="AB660"/>
      <c r="AC660"/>
      <c r="AD660"/>
      <c r="AE660"/>
      <c r="AF660"/>
      <c r="AG660"/>
      <c r="AH660"/>
      <c r="BB660" s="2"/>
      <c r="BC660" s="3"/>
      <c r="BD660" s="3"/>
      <c r="BE660" s="3"/>
      <c r="BF660" s="3"/>
    </row>
    <row r="661" spans="1:58" ht="41.45" customHeight="1">
      <c r="A661"/>
      <c r="J661"/>
      <c r="AA661"/>
      <c r="AB661"/>
      <c r="AC661"/>
      <c r="AD661"/>
      <c r="AE661"/>
      <c r="AF661"/>
      <c r="AG661"/>
      <c r="AH661"/>
      <c r="BB661" s="2"/>
      <c r="BC661" s="3"/>
      <c r="BD661" s="3"/>
      <c r="BE661" s="3"/>
      <c r="BF661" s="3"/>
    </row>
    <row r="662" spans="1:58" ht="41.45" customHeight="1">
      <c r="A662"/>
      <c r="J662"/>
      <c r="AA662"/>
      <c r="AB662"/>
      <c r="AC662"/>
      <c r="AD662"/>
      <c r="AE662"/>
      <c r="AF662"/>
      <c r="AG662"/>
      <c r="AH662"/>
      <c r="BB662" s="2"/>
      <c r="BC662" s="3"/>
      <c r="BD662" s="3"/>
      <c r="BE662" s="3"/>
      <c r="BF662" s="3"/>
    </row>
    <row r="663" spans="1:58" ht="41.45" customHeight="1">
      <c r="A663"/>
      <c r="J663"/>
      <c r="AA663"/>
      <c r="AB663"/>
      <c r="AC663"/>
      <c r="AD663"/>
      <c r="AE663"/>
      <c r="AF663"/>
      <c r="AG663"/>
      <c r="AH663"/>
      <c r="BB663" s="2"/>
      <c r="BC663" s="3"/>
      <c r="BD663" s="3"/>
      <c r="BE663" s="3"/>
      <c r="BF663" s="3"/>
    </row>
    <row r="664" spans="1:58" ht="41.45" customHeight="1">
      <c r="A664"/>
      <c r="J664"/>
      <c r="AA664"/>
      <c r="AB664"/>
      <c r="AC664"/>
      <c r="AD664"/>
      <c r="AE664"/>
      <c r="AF664"/>
      <c r="AG664"/>
      <c r="AH664"/>
      <c r="BB664" s="2"/>
      <c r="BC664" s="3"/>
      <c r="BD664" s="3"/>
      <c r="BE664" s="3"/>
      <c r="BF664" s="3"/>
    </row>
    <row r="665" spans="1:58" ht="41.45" customHeight="1">
      <c r="A665"/>
      <c r="J665"/>
      <c r="AA665"/>
      <c r="AB665"/>
      <c r="AC665"/>
      <c r="AD665"/>
      <c r="AE665"/>
      <c r="AF665"/>
      <c r="AG665"/>
      <c r="AH665"/>
      <c r="BB665" s="2"/>
      <c r="BC665" s="3"/>
      <c r="BD665" s="3"/>
      <c r="BE665" s="3"/>
      <c r="BF665" s="3"/>
    </row>
    <row r="666" spans="1:58" ht="41.45" customHeight="1">
      <c r="A666"/>
      <c r="J666"/>
      <c r="AA666"/>
      <c r="AB666"/>
      <c r="AC666"/>
      <c r="AD666"/>
      <c r="AE666"/>
      <c r="AF666"/>
      <c r="AG666"/>
      <c r="AH666"/>
      <c r="BB666" s="2"/>
      <c r="BC666" s="3"/>
      <c r="BD666" s="3"/>
      <c r="BE666" s="3"/>
      <c r="BF666" s="3"/>
    </row>
    <row r="667" spans="1:58" ht="41.45" customHeight="1">
      <c r="A667"/>
      <c r="J667"/>
      <c r="AA667"/>
      <c r="AB667"/>
      <c r="AC667"/>
      <c r="AD667"/>
      <c r="AE667"/>
      <c r="AF667"/>
      <c r="AG667"/>
      <c r="AH667"/>
      <c r="BB667" s="2"/>
      <c r="BC667" s="3"/>
      <c r="BD667" s="3"/>
      <c r="BE667" s="3"/>
      <c r="BF667" s="3"/>
    </row>
    <row r="668" spans="1:58" ht="41.45" customHeight="1">
      <c r="A668"/>
      <c r="J668"/>
      <c r="AA668"/>
      <c r="AB668"/>
      <c r="AC668"/>
      <c r="AD668"/>
      <c r="AE668"/>
      <c r="AF668"/>
      <c r="AG668"/>
      <c r="AH668"/>
      <c r="BB668" s="2"/>
      <c r="BC668" s="3"/>
      <c r="BD668" s="3"/>
      <c r="BE668" s="3"/>
      <c r="BF668" s="3"/>
    </row>
    <row r="669" spans="1:58" ht="41.45" customHeight="1">
      <c r="A669"/>
      <c r="J669"/>
      <c r="AA669"/>
      <c r="AB669"/>
      <c r="AC669"/>
      <c r="AD669"/>
      <c r="AE669"/>
      <c r="AF669"/>
      <c r="AG669"/>
      <c r="AH669"/>
      <c r="BB669" s="2"/>
      <c r="BC669" s="3"/>
      <c r="BD669" s="3"/>
      <c r="BE669" s="3"/>
      <c r="BF669" s="3"/>
    </row>
    <row r="670" spans="1:58" ht="41.45" customHeight="1">
      <c r="A670"/>
      <c r="J670"/>
      <c r="AA670"/>
      <c r="AB670"/>
      <c r="AC670"/>
      <c r="AD670"/>
      <c r="AE670"/>
      <c r="AF670"/>
      <c r="AG670"/>
      <c r="AH670"/>
      <c r="BB670" s="2"/>
      <c r="BC670" s="3"/>
      <c r="BD670" s="3"/>
      <c r="BE670" s="3"/>
      <c r="BF670" s="3"/>
    </row>
    <row r="671" spans="1:58" ht="41.45" customHeight="1">
      <c r="A671"/>
      <c r="J671"/>
      <c r="AA671"/>
      <c r="AB671"/>
      <c r="AC671"/>
      <c r="AD671"/>
      <c r="AE671"/>
      <c r="AF671"/>
      <c r="AG671"/>
      <c r="AH671"/>
      <c r="BB671" s="2"/>
      <c r="BC671" s="3"/>
      <c r="BD671" s="3"/>
      <c r="BE671" s="3"/>
      <c r="BF671" s="3"/>
    </row>
    <row r="672" spans="1:58" ht="41.45" customHeight="1">
      <c r="A672"/>
      <c r="J672"/>
      <c r="AA672"/>
      <c r="AB672"/>
      <c r="AC672"/>
      <c r="AD672"/>
      <c r="AE672"/>
      <c r="AF672"/>
      <c r="AG672"/>
      <c r="AH672"/>
      <c r="BB672" s="2"/>
      <c r="BC672" s="3"/>
      <c r="BD672" s="3"/>
      <c r="BE672" s="3"/>
      <c r="BF672" s="3"/>
    </row>
    <row r="673" spans="1:58" ht="41.45" customHeight="1">
      <c r="A673"/>
      <c r="J673"/>
      <c r="AA673"/>
      <c r="AB673"/>
      <c r="AC673"/>
      <c r="AD673"/>
      <c r="AE673"/>
      <c r="AF673"/>
      <c r="AG673"/>
      <c r="AH673"/>
      <c r="BB673" s="2"/>
      <c r="BC673" s="3"/>
      <c r="BD673" s="3"/>
      <c r="BE673" s="3"/>
      <c r="BF673" s="3"/>
    </row>
    <row r="674" spans="1:58" ht="41.45" customHeight="1">
      <c r="A674"/>
      <c r="J674"/>
      <c r="AA674"/>
      <c r="AB674"/>
      <c r="AC674"/>
      <c r="AD674"/>
      <c r="AE674"/>
      <c r="AF674"/>
      <c r="AG674"/>
      <c r="AH674"/>
      <c r="BB674" s="2"/>
      <c r="BC674" s="3"/>
      <c r="BD674" s="3"/>
      <c r="BE674" s="3"/>
      <c r="BF674" s="3"/>
    </row>
    <row r="675" spans="1:58" ht="41.45" customHeight="1">
      <c r="A675"/>
      <c r="J675"/>
      <c r="AA675"/>
      <c r="AB675"/>
      <c r="AC675"/>
      <c r="AD675"/>
      <c r="AE675"/>
      <c r="AF675"/>
      <c r="AG675"/>
      <c r="AH675"/>
      <c r="BB675" s="2"/>
      <c r="BC675" s="3"/>
      <c r="BD675" s="3"/>
      <c r="BE675" s="3"/>
      <c r="BF675" s="3"/>
    </row>
    <row r="676" spans="1:58" ht="41.45" customHeight="1">
      <c r="A676"/>
      <c r="J676"/>
      <c r="AA676"/>
      <c r="AB676"/>
      <c r="AC676"/>
      <c r="AD676"/>
      <c r="AE676"/>
      <c r="AF676"/>
      <c r="AG676"/>
      <c r="AH676"/>
      <c r="BB676" s="2"/>
      <c r="BC676" s="3"/>
      <c r="BD676" s="3"/>
      <c r="BE676" s="3"/>
      <c r="BF676" s="3"/>
    </row>
    <row r="677" spans="1:58" ht="41.45" customHeight="1">
      <c r="A677"/>
      <c r="J677"/>
      <c r="AA677"/>
      <c r="AB677"/>
      <c r="AC677"/>
      <c r="AD677"/>
      <c r="AE677"/>
      <c r="AF677"/>
      <c r="AG677"/>
      <c r="AH677"/>
      <c r="BB677" s="2"/>
      <c r="BC677" s="3"/>
      <c r="BD677" s="3"/>
      <c r="BE677" s="3"/>
      <c r="BF677" s="3"/>
    </row>
    <row r="678" spans="1:58" ht="41.45" customHeight="1">
      <c r="A678"/>
      <c r="J678"/>
      <c r="AA678"/>
      <c r="AB678"/>
      <c r="AC678"/>
      <c r="AD678"/>
      <c r="AE678"/>
      <c r="AF678"/>
      <c r="AG678"/>
      <c r="AH678"/>
      <c r="BB678" s="2"/>
      <c r="BC678" s="3"/>
      <c r="BD678" s="3"/>
      <c r="BE678" s="3"/>
      <c r="BF678" s="3"/>
    </row>
    <row r="679" spans="1:58" ht="41.45" customHeight="1">
      <c r="A679"/>
      <c r="J679"/>
      <c r="AA679"/>
      <c r="AB679"/>
      <c r="AC679"/>
      <c r="AD679"/>
      <c r="AE679"/>
      <c r="AF679"/>
      <c r="AG679"/>
      <c r="AH679"/>
      <c r="BB679" s="2"/>
      <c r="BC679" s="3"/>
      <c r="BD679" s="3"/>
      <c r="BE679" s="3"/>
      <c r="BF679" s="3"/>
    </row>
    <row r="680" spans="1:58" ht="41.45" customHeight="1">
      <c r="A680"/>
      <c r="J680"/>
      <c r="AA680"/>
      <c r="AB680"/>
      <c r="AC680"/>
      <c r="AD680"/>
      <c r="AE680"/>
      <c r="AF680"/>
      <c r="AG680"/>
      <c r="AH680"/>
      <c r="BB680" s="2"/>
      <c r="BC680" s="3"/>
      <c r="BD680" s="3"/>
      <c r="BE680" s="3"/>
      <c r="BF680" s="3"/>
    </row>
    <row r="681" spans="1:58" ht="41.45" customHeight="1">
      <c r="A681"/>
      <c r="J681"/>
      <c r="AA681"/>
      <c r="AB681"/>
      <c r="AC681"/>
      <c r="AD681"/>
      <c r="AE681"/>
      <c r="AF681"/>
      <c r="AG681"/>
      <c r="AH681"/>
      <c r="BB681" s="2"/>
      <c r="BC681" s="3"/>
      <c r="BD681" s="3"/>
      <c r="BE681" s="3"/>
      <c r="BF681" s="3"/>
    </row>
    <row r="682" spans="1:58" ht="41.45" customHeight="1">
      <c r="A682"/>
      <c r="J682"/>
      <c r="AA682"/>
      <c r="AB682"/>
      <c r="AC682"/>
      <c r="AD682"/>
      <c r="AE682"/>
      <c r="AF682"/>
      <c r="AG682"/>
      <c r="AH682"/>
      <c r="BB682" s="2"/>
      <c r="BC682" s="3"/>
      <c r="BD682" s="3"/>
      <c r="BE682" s="3"/>
      <c r="BF682" s="3"/>
    </row>
    <row r="683" spans="1:58" ht="41.45" customHeight="1">
      <c r="A683"/>
      <c r="J683"/>
      <c r="AA683"/>
      <c r="AB683"/>
      <c r="AC683"/>
      <c r="AD683"/>
      <c r="AE683"/>
      <c r="AF683"/>
      <c r="AG683"/>
      <c r="AH683"/>
      <c r="BB683" s="2"/>
      <c r="BC683" s="3"/>
      <c r="BD683" s="3"/>
      <c r="BE683" s="3"/>
      <c r="BF683" s="3"/>
    </row>
    <row r="684" spans="1:58" ht="41.45" customHeight="1">
      <c r="A684"/>
      <c r="J684"/>
      <c r="AA684"/>
      <c r="AB684"/>
      <c r="AC684"/>
      <c r="AD684"/>
      <c r="AE684"/>
      <c r="AF684"/>
      <c r="AG684"/>
      <c r="AH684"/>
      <c r="BB684" s="2"/>
      <c r="BC684" s="3"/>
      <c r="BD684" s="3"/>
      <c r="BE684" s="3"/>
      <c r="BF684" s="3"/>
    </row>
    <row r="685" spans="1:58" ht="41.45" customHeight="1">
      <c r="A685"/>
      <c r="J685"/>
      <c r="AA685"/>
      <c r="AB685"/>
      <c r="AC685"/>
      <c r="AD685"/>
      <c r="AE685"/>
      <c r="AF685"/>
      <c r="AG685"/>
      <c r="AH685"/>
      <c r="BB685" s="2"/>
      <c r="BC685" s="3"/>
      <c r="BD685" s="3"/>
      <c r="BE685" s="3"/>
      <c r="BF685" s="3"/>
    </row>
    <row r="686" spans="1:58" ht="41.45" customHeight="1">
      <c r="A686"/>
      <c r="J686"/>
      <c r="AA686"/>
      <c r="AB686"/>
      <c r="AC686"/>
      <c r="AD686"/>
      <c r="AE686"/>
      <c r="AF686"/>
      <c r="AG686"/>
      <c r="AH686"/>
      <c r="BB686" s="2"/>
      <c r="BC686" s="3"/>
      <c r="BD686" s="3"/>
      <c r="BE686" s="3"/>
      <c r="BF686" s="3"/>
    </row>
    <row r="687" spans="1:58" ht="41.45" customHeight="1">
      <c r="A687"/>
      <c r="J687"/>
      <c r="AA687"/>
      <c r="AB687"/>
      <c r="AC687"/>
      <c r="AD687"/>
      <c r="AE687"/>
      <c r="AF687"/>
      <c r="AG687"/>
      <c r="AH687"/>
      <c r="BB687" s="2"/>
      <c r="BC687" s="3"/>
      <c r="BD687" s="3"/>
      <c r="BE687" s="3"/>
      <c r="BF687" s="3"/>
    </row>
    <row r="688" spans="1:58" ht="41.45" customHeight="1">
      <c r="A688"/>
      <c r="J688"/>
      <c r="AA688"/>
      <c r="AB688"/>
      <c r="AC688"/>
      <c r="AD688"/>
      <c r="AE688"/>
      <c r="AF688"/>
      <c r="AG688"/>
      <c r="AH688"/>
      <c r="BB688" s="2"/>
      <c r="BC688" s="3"/>
      <c r="BD688" s="3"/>
      <c r="BE688" s="3"/>
      <c r="BF688" s="3"/>
    </row>
    <row r="689" spans="1:58" ht="41.45" customHeight="1">
      <c r="A689"/>
      <c r="J689"/>
      <c r="AA689"/>
      <c r="AB689"/>
      <c r="AC689"/>
      <c r="AD689"/>
      <c r="AE689"/>
      <c r="AF689"/>
      <c r="AG689"/>
      <c r="AH689"/>
      <c r="BB689" s="2"/>
      <c r="BC689" s="3"/>
      <c r="BD689" s="3"/>
      <c r="BE689" s="3"/>
      <c r="BF689" s="3"/>
    </row>
    <row r="690" spans="1:58" ht="41.45" customHeight="1">
      <c r="A690"/>
      <c r="J690"/>
      <c r="AA690"/>
      <c r="AB690"/>
      <c r="AC690"/>
      <c r="AD690"/>
      <c r="AE690"/>
      <c r="AF690"/>
      <c r="AG690"/>
      <c r="AH690"/>
      <c r="BB690" s="2"/>
      <c r="BC690" s="3"/>
      <c r="BD690" s="3"/>
      <c r="BE690" s="3"/>
      <c r="BF690" s="3"/>
    </row>
    <row r="691" spans="1:58" ht="41.45" customHeight="1">
      <c r="A691"/>
      <c r="J691"/>
      <c r="AA691"/>
      <c r="AB691"/>
      <c r="AC691"/>
      <c r="AD691"/>
      <c r="AE691"/>
      <c r="AF691"/>
      <c r="AG691"/>
      <c r="AH691"/>
      <c r="BB691" s="2"/>
      <c r="BC691" s="3"/>
      <c r="BD691" s="3"/>
      <c r="BE691" s="3"/>
      <c r="BF691" s="3"/>
    </row>
    <row r="692" spans="1:58" ht="41.45" customHeight="1">
      <c r="A692"/>
      <c r="J692"/>
      <c r="AA692"/>
      <c r="AB692"/>
      <c r="AC692"/>
      <c r="AD692"/>
      <c r="AE692"/>
      <c r="AF692"/>
      <c r="AG692"/>
      <c r="AH692"/>
      <c r="BB692" s="2"/>
      <c r="BC692" s="3"/>
      <c r="BD692" s="3"/>
      <c r="BE692" s="3"/>
      <c r="BF692" s="3"/>
    </row>
    <row r="693" spans="1:58" ht="41.45" customHeight="1">
      <c r="A693"/>
      <c r="J693"/>
      <c r="AA693"/>
      <c r="AB693"/>
      <c r="AC693"/>
      <c r="AD693"/>
      <c r="AE693"/>
      <c r="AF693"/>
      <c r="AG693"/>
      <c r="AH693"/>
      <c r="BB693" s="2"/>
      <c r="BC693" s="3"/>
      <c r="BD693" s="3"/>
      <c r="BE693" s="3"/>
      <c r="BF693" s="3"/>
    </row>
    <row r="694" spans="1:58" ht="41.45" customHeight="1">
      <c r="A694"/>
      <c r="J694"/>
      <c r="AA694"/>
      <c r="AB694"/>
      <c r="AC694"/>
      <c r="AD694"/>
      <c r="AE694"/>
      <c r="AF694"/>
      <c r="AG694"/>
      <c r="AH694"/>
      <c r="BB694" s="2"/>
      <c r="BC694" s="3"/>
      <c r="BD694" s="3"/>
      <c r="BE694" s="3"/>
      <c r="BF694" s="3"/>
    </row>
    <row r="695" spans="1:58" ht="41.45" customHeight="1">
      <c r="A695"/>
      <c r="J695"/>
      <c r="AA695"/>
      <c r="AB695"/>
      <c r="AC695"/>
      <c r="AD695"/>
      <c r="AE695"/>
      <c r="AF695"/>
      <c r="AG695"/>
      <c r="AH695"/>
      <c r="BB695" s="2"/>
      <c r="BC695" s="3"/>
      <c r="BD695" s="3"/>
      <c r="BE695" s="3"/>
      <c r="BF695" s="3"/>
    </row>
    <row r="696" spans="1:58" ht="41.45" customHeight="1">
      <c r="A696"/>
      <c r="J696"/>
      <c r="AA696"/>
      <c r="AB696"/>
      <c r="AC696"/>
      <c r="AD696"/>
      <c r="AE696"/>
      <c r="AF696"/>
      <c r="AG696"/>
      <c r="AH696"/>
      <c r="BB696" s="2"/>
      <c r="BC696" s="3"/>
      <c r="BD696" s="3"/>
      <c r="BE696" s="3"/>
      <c r="BF696" s="3"/>
    </row>
    <row r="697" spans="1:58" ht="41.45" customHeight="1">
      <c r="A697"/>
      <c r="J697"/>
      <c r="AA697"/>
      <c r="AB697"/>
      <c r="AC697"/>
      <c r="AD697"/>
      <c r="AE697"/>
      <c r="AF697"/>
      <c r="AG697"/>
      <c r="AH697"/>
      <c r="BB697" s="2"/>
      <c r="BC697" s="3"/>
      <c r="BD697" s="3"/>
      <c r="BE697" s="3"/>
      <c r="BF697" s="3"/>
    </row>
    <row r="698" spans="1:58" ht="41.45" customHeight="1">
      <c r="A698"/>
      <c r="J698"/>
      <c r="AA698"/>
      <c r="AB698"/>
      <c r="AC698"/>
      <c r="AD698"/>
      <c r="AE698"/>
      <c r="AF698"/>
      <c r="AG698"/>
      <c r="AH698"/>
      <c r="BB698" s="2"/>
      <c r="BC698" s="3"/>
      <c r="BD698" s="3"/>
      <c r="BE698" s="3"/>
      <c r="BF698" s="3"/>
    </row>
    <row r="699" spans="1:58" ht="41.45" customHeight="1">
      <c r="A699"/>
      <c r="J699"/>
      <c r="AA699"/>
      <c r="AB699"/>
      <c r="AC699"/>
      <c r="AD699"/>
      <c r="AE699"/>
      <c r="AF699"/>
      <c r="AG699"/>
      <c r="AH699"/>
      <c r="BB699" s="2"/>
      <c r="BC699" s="3"/>
      <c r="BD699" s="3"/>
      <c r="BE699" s="3"/>
      <c r="BF699" s="3"/>
    </row>
    <row r="700" spans="1:58" ht="41.45" customHeight="1">
      <c r="A700"/>
      <c r="J700"/>
      <c r="AA700"/>
      <c r="AB700"/>
      <c r="AC700"/>
      <c r="AD700"/>
      <c r="AE700"/>
      <c r="AF700"/>
      <c r="AG700"/>
      <c r="AH700"/>
      <c r="BB700" s="2"/>
      <c r="BC700" s="3"/>
      <c r="BD700" s="3"/>
      <c r="BE700" s="3"/>
      <c r="BF700" s="3"/>
    </row>
    <row r="701" spans="1:58" ht="41.45" customHeight="1">
      <c r="A701"/>
      <c r="J701"/>
      <c r="AA701"/>
      <c r="AB701"/>
      <c r="AC701"/>
      <c r="AD701"/>
      <c r="AE701"/>
      <c r="AF701"/>
      <c r="AG701"/>
      <c r="AH701"/>
      <c r="BB701" s="2"/>
      <c r="BC701" s="3"/>
      <c r="BD701" s="3"/>
      <c r="BE701" s="3"/>
      <c r="BF701" s="3"/>
    </row>
    <row r="702" spans="1:58" ht="41.45" customHeight="1">
      <c r="A702"/>
      <c r="J702"/>
      <c r="AA702"/>
      <c r="AB702"/>
      <c r="AC702"/>
      <c r="AD702"/>
      <c r="AE702"/>
      <c r="AF702"/>
      <c r="AG702"/>
      <c r="AH702"/>
      <c r="BB702" s="2"/>
      <c r="BC702" s="3"/>
      <c r="BD702" s="3"/>
      <c r="BE702" s="3"/>
      <c r="BF702" s="3"/>
    </row>
    <row r="703" spans="1:58" ht="41.45" customHeight="1">
      <c r="A703"/>
      <c r="J703"/>
      <c r="AA703"/>
      <c r="AB703"/>
      <c r="AC703"/>
      <c r="AD703"/>
      <c r="AE703"/>
      <c r="AF703"/>
      <c r="AG703"/>
      <c r="AH703"/>
      <c r="BB703" s="2"/>
      <c r="BC703" s="3"/>
      <c r="BD703" s="3"/>
      <c r="BE703" s="3"/>
      <c r="BF703" s="3"/>
    </row>
    <row r="704" spans="1:58" ht="41.45" customHeight="1">
      <c r="A704"/>
      <c r="J704"/>
      <c r="AA704"/>
      <c r="AB704"/>
      <c r="AC704"/>
      <c r="AD704"/>
      <c r="AE704"/>
      <c r="AF704"/>
      <c r="AG704"/>
      <c r="AH704"/>
      <c r="BB704" s="2"/>
      <c r="BC704" s="3"/>
      <c r="BD704" s="3"/>
      <c r="BE704" s="3"/>
      <c r="BF704" s="3"/>
    </row>
    <row r="705" spans="1:58" ht="41.45" customHeight="1">
      <c r="A705"/>
      <c r="J705"/>
      <c r="AA705"/>
      <c r="AB705"/>
      <c r="AC705"/>
      <c r="AD705"/>
      <c r="AE705"/>
      <c r="AF705"/>
      <c r="AG705"/>
      <c r="AH705"/>
      <c r="BB705" s="2"/>
      <c r="BC705" s="3"/>
      <c r="BD705" s="3"/>
      <c r="BE705" s="3"/>
      <c r="BF705" s="3"/>
    </row>
    <row r="706" spans="1:58" ht="41.45" customHeight="1">
      <c r="A706"/>
      <c r="J706"/>
      <c r="AA706"/>
      <c r="AB706"/>
      <c r="AC706"/>
      <c r="AD706"/>
      <c r="AE706"/>
      <c r="AF706"/>
      <c r="AG706"/>
      <c r="AH706"/>
      <c r="BB706" s="2"/>
      <c r="BC706" s="3"/>
      <c r="BD706" s="3"/>
      <c r="BE706" s="3"/>
      <c r="BF706" s="3"/>
    </row>
    <row r="707" spans="1:58" ht="41.45" customHeight="1">
      <c r="A707"/>
      <c r="J707"/>
      <c r="AA707"/>
      <c r="AB707"/>
      <c r="AC707"/>
      <c r="AD707"/>
      <c r="AE707"/>
      <c r="AF707"/>
      <c r="AG707"/>
      <c r="AH707"/>
      <c r="BB707" s="2"/>
      <c r="BC707" s="3"/>
      <c r="BD707" s="3"/>
      <c r="BE707" s="3"/>
      <c r="BF707" s="3"/>
    </row>
    <row r="708" spans="1:58" ht="41.45" customHeight="1">
      <c r="A708"/>
      <c r="J708"/>
      <c r="AA708"/>
      <c r="AB708"/>
      <c r="AC708"/>
      <c r="AD708"/>
      <c r="AE708"/>
      <c r="AF708"/>
      <c r="AG708"/>
      <c r="AH708"/>
      <c r="BB708" s="2"/>
      <c r="BC708" s="3"/>
      <c r="BD708" s="3"/>
      <c r="BE708" s="3"/>
      <c r="BF708" s="3"/>
    </row>
    <row r="709" spans="1:58" ht="41.45" customHeight="1">
      <c r="A709"/>
      <c r="J709"/>
      <c r="AA709"/>
      <c r="AB709"/>
      <c r="AC709"/>
      <c r="AD709"/>
      <c r="AE709"/>
      <c r="AF709"/>
      <c r="AG709"/>
      <c r="AH709"/>
      <c r="BB709" s="2"/>
      <c r="BC709" s="3"/>
      <c r="BD709" s="3"/>
      <c r="BE709" s="3"/>
      <c r="BF709" s="3"/>
    </row>
    <row r="710" spans="1:58" ht="41.45" customHeight="1">
      <c r="A710"/>
      <c r="J710"/>
      <c r="AA710"/>
      <c r="AB710"/>
      <c r="AC710"/>
      <c r="AD710"/>
      <c r="AE710"/>
      <c r="AF710"/>
      <c r="AG710"/>
      <c r="AH710"/>
      <c r="BB710" s="2"/>
      <c r="BC710" s="3"/>
      <c r="BD710" s="3"/>
      <c r="BE710" s="3"/>
      <c r="BF710" s="3"/>
    </row>
    <row r="711" spans="1:58" ht="41.45" customHeight="1">
      <c r="A711"/>
      <c r="J711"/>
      <c r="AA711"/>
      <c r="AB711"/>
      <c r="AC711"/>
      <c r="AD711"/>
      <c r="AE711"/>
      <c r="AF711"/>
      <c r="AG711"/>
      <c r="AH711"/>
      <c r="BB711" s="2"/>
      <c r="BC711" s="3"/>
      <c r="BD711" s="3"/>
      <c r="BE711" s="3"/>
      <c r="BF711" s="3"/>
    </row>
    <row r="712" spans="1:58" ht="41.45" customHeight="1">
      <c r="A712"/>
      <c r="J712"/>
      <c r="AA712"/>
      <c r="AB712"/>
      <c r="AC712"/>
      <c r="AD712"/>
      <c r="AE712"/>
      <c r="AF712"/>
      <c r="AG712"/>
      <c r="AH712"/>
      <c r="BB712" s="2"/>
      <c r="BC712" s="3"/>
      <c r="BD712" s="3"/>
      <c r="BE712" s="3"/>
      <c r="BF712" s="3"/>
    </row>
    <row r="713" spans="1:58" ht="41.45" customHeight="1">
      <c r="A713"/>
      <c r="J713"/>
      <c r="AA713"/>
      <c r="AB713"/>
      <c r="AC713"/>
      <c r="AD713"/>
      <c r="AE713"/>
      <c r="AF713"/>
      <c r="AG713"/>
      <c r="AH713"/>
      <c r="BB713" s="2"/>
      <c r="BC713" s="3"/>
      <c r="BD713" s="3"/>
      <c r="BE713" s="3"/>
      <c r="BF713" s="3"/>
    </row>
    <row r="714" spans="1:58" ht="41.45" customHeight="1">
      <c r="A714"/>
      <c r="J714"/>
      <c r="AA714"/>
      <c r="AB714"/>
      <c r="AC714"/>
      <c r="AD714"/>
      <c r="AE714"/>
      <c r="AF714"/>
      <c r="AG714"/>
      <c r="AH714"/>
      <c r="BB714" s="2"/>
      <c r="BC714" s="3"/>
      <c r="BD714" s="3"/>
      <c r="BE714" s="3"/>
      <c r="BF714" s="3"/>
    </row>
    <row r="715" spans="1:58" ht="41.45" customHeight="1">
      <c r="A715"/>
      <c r="J715"/>
      <c r="AA715"/>
      <c r="AB715"/>
      <c r="AC715"/>
      <c r="AD715"/>
      <c r="AE715"/>
      <c r="AF715"/>
      <c r="AG715"/>
      <c r="AH715"/>
      <c r="BB715" s="2"/>
      <c r="BC715" s="3"/>
      <c r="BD715" s="3"/>
      <c r="BE715" s="3"/>
      <c r="BF715" s="3"/>
    </row>
    <row r="716" spans="1:58" ht="41.45" customHeight="1">
      <c r="A716"/>
      <c r="J716"/>
      <c r="AA716"/>
      <c r="AB716"/>
      <c r="AC716"/>
      <c r="AD716"/>
      <c r="AE716"/>
      <c r="AF716"/>
      <c r="AG716"/>
      <c r="AH716"/>
      <c r="BB716" s="2"/>
      <c r="BC716" s="3"/>
      <c r="BD716" s="3"/>
      <c r="BE716" s="3"/>
      <c r="BF716" s="3"/>
    </row>
    <row r="717" spans="1:58" ht="41.45" customHeight="1">
      <c r="A717"/>
      <c r="J717"/>
      <c r="AA717"/>
      <c r="AB717"/>
      <c r="AC717"/>
      <c r="AD717"/>
      <c r="AE717"/>
      <c r="AF717"/>
      <c r="AG717"/>
      <c r="AH717"/>
      <c r="BB717" s="2"/>
      <c r="BC717" s="3"/>
      <c r="BD717" s="3"/>
      <c r="BE717" s="3"/>
      <c r="BF717" s="3"/>
    </row>
    <row r="718" spans="1:58" ht="41.45" customHeight="1">
      <c r="A718"/>
      <c r="J718"/>
      <c r="AA718"/>
      <c r="AB718"/>
      <c r="AC718"/>
      <c r="AD718"/>
      <c r="AE718"/>
      <c r="AF718"/>
      <c r="AG718"/>
      <c r="AH718"/>
      <c r="BB718" s="2"/>
      <c r="BC718" s="3"/>
      <c r="BD718" s="3"/>
      <c r="BE718" s="3"/>
      <c r="BF718" s="3"/>
    </row>
    <row r="719" spans="1:58" ht="41.45" customHeight="1">
      <c r="A719"/>
      <c r="J719"/>
      <c r="AA719"/>
      <c r="AB719"/>
      <c r="AC719"/>
      <c r="AD719"/>
      <c r="AE719"/>
      <c r="AF719"/>
      <c r="AG719"/>
      <c r="AH719"/>
      <c r="BB719" s="2"/>
      <c r="BC719" s="3"/>
      <c r="BD719" s="3"/>
      <c r="BE719" s="3"/>
      <c r="BF719" s="3"/>
    </row>
    <row r="720" spans="1:58" ht="41.45" customHeight="1">
      <c r="A720"/>
      <c r="J720"/>
      <c r="AA720"/>
      <c r="AB720"/>
      <c r="AC720"/>
      <c r="AD720"/>
      <c r="AE720"/>
      <c r="AF720"/>
      <c r="AG720"/>
      <c r="AH720"/>
      <c r="BB720" s="2"/>
      <c r="BC720" s="3"/>
      <c r="BD720" s="3"/>
      <c r="BE720" s="3"/>
      <c r="BF720" s="3"/>
    </row>
    <row r="721" spans="1:58" ht="41.45" customHeight="1">
      <c r="A721"/>
      <c r="J721"/>
      <c r="AA721"/>
      <c r="AB721"/>
      <c r="AC721"/>
      <c r="AD721"/>
      <c r="AE721"/>
      <c r="AF721"/>
      <c r="AG721"/>
      <c r="AH721"/>
      <c r="BB721" s="2"/>
      <c r="BC721" s="3"/>
      <c r="BD721" s="3"/>
      <c r="BE721" s="3"/>
      <c r="BF721" s="3"/>
    </row>
    <row r="722" spans="1:58" ht="41.45" customHeight="1">
      <c r="A722"/>
      <c r="J722"/>
      <c r="AA722"/>
      <c r="AB722"/>
      <c r="AC722"/>
      <c r="AD722"/>
      <c r="AE722"/>
      <c r="AF722"/>
      <c r="AG722"/>
      <c r="AH722"/>
      <c r="BB722" s="2"/>
      <c r="BC722" s="3"/>
      <c r="BD722" s="3"/>
      <c r="BE722" s="3"/>
      <c r="BF722" s="3"/>
    </row>
    <row r="723" spans="1:58" ht="41.45" customHeight="1">
      <c r="A723"/>
      <c r="J723"/>
      <c r="AA723"/>
      <c r="AB723"/>
      <c r="AC723"/>
      <c r="AD723"/>
      <c r="AE723"/>
      <c r="AF723"/>
      <c r="AG723"/>
      <c r="AH723"/>
      <c r="BB723" s="2"/>
      <c r="BC723" s="3"/>
      <c r="BD723" s="3"/>
      <c r="BE723" s="3"/>
      <c r="BF723" s="3"/>
    </row>
    <row r="724" spans="1:58" ht="41.45" customHeight="1">
      <c r="A724"/>
      <c r="J724"/>
      <c r="AA724"/>
      <c r="AB724"/>
      <c r="AC724"/>
      <c r="AD724"/>
      <c r="AE724"/>
      <c r="AF724"/>
      <c r="AG724"/>
      <c r="AH724"/>
      <c r="BB724" s="2"/>
      <c r="BC724" s="3"/>
      <c r="BD724" s="3"/>
      <c r="BE724" s="3"/>
      <c r="BF724" s="3"/>
    </row>
    <row r="725" spans="1:58" ht="41.45" customHeight="1">
      <c r="A725"/>
      <c r="J725"/>
      <c r="AA725"/>
      <c r="AB725"/>
      <c r="AC725"/>
      <c r="AD725"/>
      <c r="AE725"/>
      <c r="AF725"/>
      <c r="AG725"/>
      <c r="AH725"/>
      <c r="BB725" s="2"/>
      <c r="BC725" s="3"/>
      <c r="BD725" s="3"/>
      <c r="BE725" s="3"/>
      <c r="BF725" s="3"/>
    </row>
    <row r="726" spans="1:58" ht="41.45" customHeight="1">
      <c r="A726"/>
      <c r="J726"/>
      <c r="AA726"/>
      <c r="AB726"/>
      <c r="AC726"/>
      <c r="AD726"/>
      <c r="AE726"/>
      <c r="AF726"/>
      <c r="AG726"/>
      <c r="AH726"/>
      <c r="BB726" s="2"/>
      <c r="BC726" s="3"/>
      <c r="BD726" s="3"/>
      <c r="BE726" s="3"/>
      <c r="BF726" s="3"/>
    </row>
    <row r="727" spans="1:58" ht="41.45" customHeight="1">
      <c r="A727"/>
      <c r="J727"/>
      <c r="AA727"/>
      <c r="AB727"/>
      <c r="AC727"/>
      <c r="AD727"/>
      <c r="AE727"/>
      <c r="AF727"/>
      <c r="AG727"/>
      <c r="AH727"/>
      <c r="BB727" s="2"/>
      <c r="BC727" s="3"/>
      <c r="BD727" s="3"/>
      <c r="BE727" s="3"/>
      <c r="BF727" s="3"/>
    </row>
    <row r="728" spans="1:58" ht="41.45" customHeight="1">
      <c r="A728"/>
      <c r="J728"/>
      <c r="AA728"/>
      <c r="AB728"/>
      <c r="AC728"/>
      <c r="AD728"/>
      <c r="AE728"/>
      <c r="AF728"/>
      <c r="AG728"/>
      <c r="AH728"/>
      <c r="BB728" s="2"/>
      <c r="BC728" s="3"/>
      <c r="BD728" s="3"/>
      <c r="BE728" s="3"/>
      <c r="BF728" s="3"/>
    </row>
    <row r="729" spans="1:58" ht="41.45" customHeight="1">
      <c r="A729"/>
      <c r="J729"/>
      <c r="AA729"/>
      <c r="AB729"/>
      <c r="AC729"/>
      <c r="AD729"/>
      <c r="AE729"/>
      <c r="AF729"/>
      <c r="AG729"/>
      <c r="AH729"/>
      <c r="BB729" s="2"/>
      <c r="BC729" s="3"/>
      <c r="BD729" s="3"/>
      <c r="BE729" s="3"/>
      <c r="BF729" s="3"/>
    </row>
    <row r="730" spans="1:58" ht="41.45" customHeight="1">
      <c r="A730"/>
      <c r="J730"/>
      <c r="AA730"/>
      <c r="AB730"/>
      <c r="AC730"/>
      <c r="AD730"/>
      <c r="AE730"/>
      <c r="AF730"/>
      <c r="AG730"/>
      <c r="AH730"/>
      <c r="BB730" s="2"/>
      <c r="BC730" s="3"/>
      <c r="BD730" s="3"/>
      <c r="BE730" s="3"/>
      <c r="BF730" s="3"/>
    </row>
    <row r="731" spans="1:58" ht="41.45" customHeight="1">
      <c r="A731"/>
      <c r="J731"/>
      <c r="AA731"/>
      <c r="AB731"/>
      <c r="AC731"/>
      <c r="AD731"/>
      <c r="AE731"/>
      <c r="AF731"/>
      <c r="AG731"/>
      <c r="AH731"/>
      <c r="BB731" s="2"/>
      <c r="BC731" s="3"/>
      <c r="BD731" s="3"/>
      <c r="BE731" s="3"/>
      <c r="BF731" s="3"/>
    </row>
    <row r="732" spans="1:58" ht="41.45" customHeight="1">
      <c r="A732"/>
      <c r="J732"/>
      <c r="AA732"/>
      <c r="AB732"/>
      <c r="AC732"/>
      <c r="AD732"/>
      <c r="AE732"/>
      <c r="AF732"/>
      <c r="AG732"/>
      <c r="AH732"/>
      <c r="BB732" s="2"/>
      <c r="BC732" s="3"/>
      <c r="BD732" s="3"/>
      <c r="BE732" s="3"/>
      <c r="BF732" s="3"/>
    </row>
    <row r="733" spans="1:58" ht="41.45" customHeight="1">
      <c r="A733"/>
      <c r="J733"/>
      <c r="AA733"/>
      <c r="AB733"/>
      <c r="AC733"/>
      <c r="AD733"/>
      <c r="AE733"/>
      <c r="AF733"/>
      <c r="AG733"/>
      <c r="AH733"/>
      <c r="BB733" s="2"/>
      <c r="BC733" s="3"/>
      <c r="BD733" s="3"/>
      <c r="BE733" s="3"/>
      <c r="BF733" s="3"/>
    </row>
    <row r="734" spans="1:58" ht="41.45" customHeight="1">
      <c r="A734"/>
      <c r="J734"/>
      <c r="AA734"/>
      <c r="AB734"/>
      <c r="AC734"/>
      <c r="AD734"/>
      <c r="AE734"/>
      <c r="AF734"/>
      <c r="AG734"/>
      <c r="AH734"/>
      <c r="BB734" s="2"/>
      <c r="BC734" s="3"/>
      <c r="BD734" s="3"/>
      <c r="BE734" s="3"/>
      <c r="BF734" s="3"/>
    </row>
    <row r="735" spans="1:58" ht="41.45" customHeight="1">
      <c r="A735"/>
      <c r="J735"/>
      <c r="AA735"/>
      <c r="AB735"/>
      <c r="AC735"/>
      <c r="AD735"/>
      <c r="AE735"/>
      <c r="AF735"/>
      <c r="AG735"/>
      <c r="AH735"/>
      <c r="BB735" s="2"/>
      <c r="BC735" s="3"/>
      <c r="BD735" s="3"/>
      <c r="BE735" s="3"/>
      <c r="BF735" s="3"/>
    </row>
    <row r="736" spans="1:58" ht="41.45" customHeight="1">
      <c r="A736"/>
      <c r="J736"/>
      <c r="AA736"/>
      <c r="AB736"/>
      <c r="AC736"/>
      <c r="AD736"/>
      <c r="AE736"/>
      <c r="AF736"/>
      <c r="AG736"/>
      <c r="AH736"/>
      <c r="BB736" s="2"/>
      <c r="BC736" s="3"/>
      <c r="BD736" s="3"/>
      <c r="BE736" s="3"/>
      <c r="BF736" s="3"/>
    </row>
    <row r="737" spans="1:58" ht="41.45" customHeight="1">
      <c r="A737"/>
      <c r="J737"/>
      <c r="AA737"/>
      <c r="AB737"/>
      <c r="AC737"/>
      <c r="AD737"/>
      <c r="AE737"/>
      <c r="AF737"/>
      <c r="AG737"/>
      <c r="AH737"/>
      <c r="BB737" s="2"/>
      <c r="BC737" s="3"/>
      <c r="BD737" s="3"/>
      <c r="BE737" s="3"/>
      <c r="BF737" s="3"/>
    </row>
    <row r="738" spans="1:58" ht="41.45" customHeight="1">
      <c r="A738"/>
      <c r="J738"/>
      <c r="AA738"/>
      <c r="AB738"/>
      <c r="AC738"/>
      <c r="AD738"/>
      <c r="AE738"/>
      <c r="AF738"/>
      <c r="AG738"/>
      <c r="AH738"/>
      <c r="BB738" s="2"/>
      <c r="BC738" s="3"/>
      <c r="BD738" s="3"/>
      <c r="BE738" s="3"/>
      <c r="BF738" s="3"/>
    </row>
    <row r="739" spans="1:58" ht="41.45" customHeight="1">
      <c r="A739"/>
      <c r="J739"/>
      <c r="AA739"/>
      <c r="AB739"/>
      <c r="AC739"/>
      <c r="AD739"/>
      <c r="AE739"/>
      <c r="AF739"/>
      <c r="AG739"/>
      <c r="AH739"/>
      <c r="BB739" s="2"/>
      <c r="BC739" s="3"/>
      <c r="BD739" s="3"/>
      <c r="BE739" s="3"/>
      <c r="BF739" s="3"/>
    </row>
    <row r="740" spans="1:58" ht="41.45" customHeight="1">
      <c r="A740"/>
      <c r="J740"/>
      <c r="AA740"/>
      <c r="AB740"/>
      <c r="AC740"/>
      <c r="AD740"/>
      <c r="AE740"/>
      <c r="AF740"/>
      <c r="AG740"/>
      <c r="AH740"/>
      <c r="BB740" s="2"/>
      <c r="BC740" s="3"/>
      <c r="BD740" s="3"/>
      <c r="BE740" s="3"/>
      <c r="BF740" s="3"/>
    </row>
    <row r="741" spans="1:58" ht="41.45" customHeight="1">
      <c r="A741"/>
      <c r="J741"/>
      <c r="AA741"/>
      <c r="AB741"/>
      <c r="AC741"/>
      <c r="AD741"/>
      <c r="AE741"/>
      <c r="AF741"/>
      <c r="AG741"/>
      <c r="AH741"/>
      <c r="BB741" s="2"/>
      <c r="BC741" s="3"/>
      <c r="BD741" s="3"/>
      <c r="BE741" s="3"/>
      <c r="BF741" s="3"/>
    </row>
    <row r="742" spans="1:58" ht="41.45" customHeight="1">
      <c r="A742"/>
      <c r="J742"/>
      <c r="AA742"/>
      <c r="AB742"/>
      <c r="AC742"/>
      <c r="AD742"/>
      <c r="AE742"/>
      <c r="AF742"/>
      <c r="AG742"/>
      <c r="AH742"/>
      <c r="BB742" s="2"/>
      <c r="BC742" s="3"/>
      <c r="BD742" s="3"/>
      <c r="BE742" s="3"/>
      <c r="BF742" s="3"/>
    </row>
    <row r="743" spans="1:58" ht="41.45" customHeight="1">
      <c r="A743"/>
      <c r="J743"/>
      <c r="AA743"/>
      <c r="AB743"/>
      <c r="AC743"/>
      <c r="AD743"/>
      <c r="AE743"/>
      <c r="AF743"/>
      <c r="AG743"/>
      <c r="AH743"/>
      <c r="BB743" s="2"/>
      <c r="BC743" s="3"/>
      <c r="BD743" s="3"/>
      <c r="BE743" s="3"/>
      <c r="BF743" s="3"/>
    </row>
    <row r="744" spans="1:58" ht="41.45" customHeight="1">
      <c r="A744"/>
      <c r="J744"/>
      <c r="AA744"/>
      <c r="AB744"/>
      <c r="AC744"/>
      <c r="AD744"/>
      <c r="AE744"/>
      <c r="AF744"/>
      <c r="AG744"/>
      <c r="AH744"/>
      <c r="BB744" s="2"/>
      <c r="BC744" s="3"/>
      <c r="BD744" s="3"/>
      <c r="BE744" s="3"/>
      <c r="BF744" s="3"/>
    </row>
    <row r="745" spans="1:58" ht="41.45" customHeight="1">
      <c r="A745"/>
      <c r="J745"/>
      <c r="AA745"/>
      <c r="AB745"/>
      <c r="AC745"/>
      <c r="AD745"/>
      <c r="AE745"/>
      <c r="AF745"/>
      <c r="AG745"/>
      <c r="AH745"/>
      <c r="BB745" s="2"/>
      <c r="BC745" s="3"/>
      <c r="BD745" s="3"/>
      <c r="BE745" s="3"/>
      <c r="BF745" s="3"/>
    </row>
    <row r="746" spans="1:58" ht="41.45" customHeight="1">
      <c r="A746"/>
      <c r="J746"/>
      <c r="AA746"/>
      <c r="AB746"/>
      <c r="AC746"/>
      <c r="AD746"/>
      <c r="AE746"/>
      <c r="AF746"/>
      <c r="AG746"/>
      <c r="AH746"/>
      <c r="BB746" s="2"/>
      <c r="BC746" s="3"/>
      <c r="BD746" s="3"/>
      <c r="BE746" s="3"/>
      <c r="BF746" s="3"/>
    </row>
    <row r="747" spans="1:58" ht="41.45" customHeight="1">
      <c r="A747"/>
      <c r="J747"/>
      <c r="AA747"/>
      <c r="AB747"/>
      <c r="AC747"/>
      <c r="AD747"/>
      <c r="AE747"/>
      <c r="AF747"/>
      <c r="AG747"/>
      <c r="AH747"/>
      <c r="BB747" s="2"/>
      <c r="BC747" s="3"/>
      <c r="BD747" s="3"/>
      <c r="BE747" s="3"/>
      <c r="BF747" s="3"/>
    </row>
    <row r="748" spans="1:58" ht="41.45" customHeight="1">
      <c r="A748"/>
      <c r="J748"/>
      <c r="AA748"/>
      <c r="AB748"/>
      <c r="AC748"/>
      <c r="AD748"/>
      <c r="AE748"/>
      <c r="AF748"/>
      <c r="AG748"/>
      <c r="AH748"/>
      <c r="BB748" s="2"/>
      <c r="BC748" s="3"/>
      <c r="BD748" s="3"/>
      <c r="BE748" s="3"/>
      <c r="BF748" s="3"/>
    </row>
    <row r="749" spans="1:58" ht="41.45" customHeight="1">
      <c r="A749"/>
      <c r="J749"/>
      <c r="AA749"/>
      <c r="AB749"/>
      <c r="AC749"/>
      <c r="AD749"/>
      <c r="AE749"/>
      <c r="AF749"/>
      <c r="AG749"/>
      <c r="AH749"/>
      <c r="BB749" s="2"/>
      <c r="BC749" s="3"/>
      <c r="BD749" s="3"/>
      <c r="BE749" s="3"/>
      <c r="BF749" s="3"/>
    </row>
    <row r="750" spans="1:58" ht="41.45" customHeight="1">
      <c r="A750"/>
      <c r="J750"/>
      <c r="AA750"/>
      <c r="AB750"/>
      <c r="AC750"/>
      <c r="AD750"/>
      <c r="AE750"/>
      <c r="AF750"/>
      <c r="AG750"/>
      <c r="AH750"/>
      <c r="BB750" s="2"/>
      <c r="BC750" s="3"/>
      <c r="BD750" s="3"/>
      <c r="BE750" s="3"/>
      <c r="BF750" s="3"/>
    </row>
    <row r="751" spans="1:58" ht="41.45" customHeight="1">
      <c r="A751"/>
      <c r="J751"/>
      <c r="AA751"/>
      <c r="AB751"/>
      <c r="AC751"/>
      <c r="AD751"/>
      <c r="AE751"/>
      <c r="AF751"/>
      <c r="AG751"/>
      <c r="AH751"/>
      <c r="BB751" s="2"/>
      <c r="BC751" s="3"/>
      <c r="BD751" s="3"/>
      <c r="BE751" s="3"/>
      <c r="BF751" s="3"/>
    </row>
    <row r="752" spans="1:58" ht="41.45" customHeight="1">
      <c r="A752"/>
      <c r="J752"/>
      <c r="AA752"/>
      <c r="AB752"/>
      <c r="AC752"/>
      <c r="AD752"/>
      <c r="AE752"/>
      <c r="AF752"/>
      <c r="AG752"/>
      <c r="AH752"/>
      <c r="BB752" s="2"/>
      <c r="BC752" s="3"/>
      <c r="BD752" s="3"/>
      <c r="BE752" s="3"/>
      <c r="BF752" s="3"/>
    </row>
    <row r="753" spans="1:58" ht="41.45" customHeight="1">
      <c r="A753"/>
      <c r="J753"/>
      <c r="AA753"/>
      <c r="AB753"/>
      <c r="AC753"/>
      <c r="AD753"/>
      <c r="AE753"/>
      <c r="AF753"/>
      <c r="AG753"/>
      <c r="AH753"/>
      <c r="BB753" s="2"/>
      <c r="BC753" s="3"/>
      <c r="BD753" s="3"/>
      <c r="BE753" s="3"/>
      <c r="BF753" s="3"/>
    </row>
    <row r="754" spans="1:58" ht="41.45" customHeight="1">
      <c r="A754"/>
      <c r="J754"/>
      <c r="AA754"/>
      <c r="AB754"/>
      <c r="AC754"/>
      <c r="AD754"/>
      <c r="AE754"/>
      <c r="AF754"/>
      <c r="AG754"/>
      <c r="AH754"/>
      <c r="BB754" s="2"/>
      <c r="BC754" s="3"/>
      <c r="BD754" s="3"/>
      <c r="BE754" s="3"/>
      <c r="BF754" s="3"/>
    </row>
    <row r="755" spans="1:58" ht="41.45" customHeight="1">
      <c r="A755"/>
      <c r="J755"/>
      <c r="AA755"/>
      <c r="AB755"/>
      <c r="AC755"/>
      <c r="AD755"/>
      <c r="AE755"/>
      <c r="AF755"/>
      <c r="AG755"/>
      <c r="AH755"/>
      <c r="BB755" s="2"/>
      <c r="BC755" s="3"/>
      <c r="BD755" s="3"/>
      <c r="BE755" s="3"/>
      <c r="BF755" s="3"/>
    </row>
    <row r="756" spans="1:58" ht="41.45" customHeight="1">
      <c r="A756"/>
      <c r="J756"/>
      <c r="AA756"/>
      <c r="AB756"/>
      <c r="AC756"/>
      <c r="AD756"/>
      <c r="AE756"/>
      <c r="AF756"/>
      <c r="AG756"/>
      <c r="AH756"/>
      <c r="BB756" s="2"/>
      <c r="BC756" s="3"/>
      <c r="BD756" s="3"/>
      <c r="BE756" s="3"/>
      <c r="BF756" s="3"/>
    </row>
    <row r="757" spans="1:58" ht="41.45" customHeight="1">
      <c r="A757"/>
      <c r="J757"/>
      <c r="AA757"/>
      <c r="AB757"/>
      <c r="AC757"/>
      <c r="AD757"/>
      <c r="AE757"/>
      <c r="AF757"/>
      <c r="AG757"/>
      <c r="AH757"/>
      <c r="BB757" s="2"/>
      <c r="BC757" s="3"/>
      <c r="BD757" s="3"/>
      <c r="BE757" s="3"/>
      <c r="BF757" s="3"/>
    </row>
    <row r="758" spans="1:58" ht="41.45" customHeight="1">
      <c r="A758"/>
      <c r="J758"/>
      <c r="AA758"/>
      <c r="AB758"/>
      <c r="AC758"/>
      <c r="AD758"/>
      <c r="AE758"/>
      <c r="AF758"/>
      <c r="AG758"/>
      <c r="AH758"/>
      <c r="BB758" s="2"/>
      <c r="BC758" s="3"/>
      <c r="BD758" s="3"/>
      <c r="BE758" s="3"/>
      <c r="BF758" s="3"/>
    </row>
    <row r="759" spans="1:58" ht="41.45" customHeight="1">
      <c r="A759"/>
      <c r="J759"/>
      <c r="AA759"/>
      <c r="AB759"/>
      <c r="AC759"/>
      <c r="AD759"/>
      <c r="AE759"/>
      <c r="AF759"/>
      <c r="AG759"/>
      <c r="AH759"/>
      <c r="BB759" s="2"/>
      <c r="BC759" s="3"/>
      <c r="BD759" s="3"/>
      <c r="BE759" s="3"/>
      <c r="BF759" s="3"/>
    </row>
    <row r="760" spans="1:58" ht="41.45" customHeight="1">
      <c r="A760"/>
      <c r="J760"/>
      <c r="AA760"/>
      <c r="AB760"/>
      <c r="AC760"/>
      <c r="AD760"/>
      <c r="AE760"/>
      <c r="AF760"/>
      <c r="AG760"/>
      <c r="AH760"/>
      <c r="BB760" s="2"/>
      <c r="BC760" s="3"/>
      <c r="BD760" s="3"/>
      <c r="BE760" s="3"/>
      <c r="BF760" s="3"/>
    </row>
    <row r="761" spans="1:58" ht="41.45" customHeight="1">
      <c r="A761"/>
      <c r="J761"/>
      <c r="AA761"/>
      <c r="AB761"/>
      <c r="AC761"/>
      <c r="AD761"/>
      <c r="AE761"/>
      <c r="AF761"/>
      <c r="AG761"/>
      <c r="AH761"/>
      <c r="BB761" s="2"/>
      <c r="BC761" s="3"/>
      <c r="BD761" s="3"/>
      <c r="BE761" s="3"/>
      <c r="BF761" s="3"/>
    </row>
    <row r="762" spans="1:58" ht="41.45" customHeight="1">
      <c r="A762"/>
      <c r="J762"/>
      <c r="AA762"/>
      <c r="AB762"/>
      <c r="AC762"/>
      <c r="AD762"/>
      <c r="AE762"/>
      <c r="AF762"/>
      <c r="AG762"/>
      <c r="AH762"/>
      <c r="BB762" s="2"/>
      <c r="BC762" s="3"/>
      <c r="BD762" s="3"/>
      <c r="BE762" s="3"/>
      <c r="BF762" s="3"/>
    </row>
    <row r="763" spans="1:58" ht="41.45" customHeight="1">
      <c r="A763"/>
      <c r="J763"/>
      <c r="AA763"/>
      <c r="AB763"/>
      <c r="AC763"/>
      <c r="AD763"/>
      <c r="AE763"/>
      <c r="AF763"/>
      <c r="AG763"/>
      <c r="AH763"/>
      <c r="BB763" s="2"/>
      <c r="BC763" s="3"/>
      <c r="BD763" s="3"/>
      <c r="BE763" s="3"/>
      <c r="BF763" s="3"/>
    </row>
    <row r="764" spans="1:58" ht="41.45" customHeight="1">
      <c r="A764"/>
      <c r="J764"/>
      <c r="AA764"/>
      <c r="AB764"/>
      <c r="AC764"/>
      <c r="AD764"/>
      <c r="AE764"/>
      <c r="AF764"/>
      <c r="AG764"/>
      <c r="AH764"/>
      <c r="BB764" s="2"/>
      <c r="BC764" s="3"/>
      <c r="BD764" s="3"/>
      <c r="BE764" s="3"/>
      <c r="BF764" s="3"/>
    </row>
    <row r="765" spans="1:58" ht="41.45" customHeight="1">
      <c r="A765"/>
      <c r="J765"/>
      <c r="AA765"/>
      <c r="AB765"/>
      <c r="AC765"/>
      <c r="AD765"/>
      <c r="AE765"/>
      <c r="AF765"/>
      <c r="AG765"/>
      <c r="AH765"/>
      <c r="BB765" s="2"/>
      <c r="BC765" s="3"/>
      <c r="BD765" s="3"/>
      <c r="BE765" s="3"/>
      <c r="BF765" s="3"/>
    </row>
    <row r="766" spans="1:58" ht="41.45" customHeight="1">
      <c r="A766"/>
      <c r="J766"/>
      <c r="AA766"/>
      <c r="AB766"/>
      <c r="AC766"/>
      <c r="AD766"/>
      <c r="AE766"/>
      <c r="AF766"/>
      <c r="AG766"/>
      <c r="AH766"/>
      <c r="BB766" s="2"/>
      <c r="BC766" s="3"/>
      <c r="BD766" s="3"/>
      <c r="BE766" s="3"/>
      <c r="BF766" s="3"/>
    </row>
    <row r="767" spans="1:58" ht="41.45" customHeight="1">
      <c r="A767"/>
      <c r="J767"/>
      <c r="AA767"/>
      <c r="AB767"/>
      <c r="AC767"/>
      <c r="AD767"/>
      <c r="AE767"/>
      <c r="AF767"/>
      <c r="AG767"/>
      <c r="AH767"/>
      <c r="BB767" s="2"/>
      <c r="BC767" s="3"/>
      <c r="BD767" s="3"/>
      <c r="BE767" s="3"/>
      <c r="BF767" s="3"/>
    </row>
    <row r="768" spans="1:58" ht="41.45" customHeight="1">
      <c r="A768"/>
      <c r="J768"/>
      <c r="AA768"/>
      <c r="AB768"/>
      <c r="AC768"/>
      <c r="AD768"/>
      <c r="AE768"/>
      <c r="AF768"/>
      <c r="AG768"/>
      <c r="AH768"/>
      <c r="BB768" s="2"/>
      <c r="BC768" s="3"/>
      <c r="BD768" s="3"/>
      <c r="BE768" s="3"/>
      <c r="BF768" s="3"/>
    </row>
    <row r="769" spans="1:58" ht="41.45" customHeight="1">
      <c r="A769"/>
      <c r="J769"/>
      <c r="AA769"/>
      <c r="AB769"/>
      <c r="AC769"/>
      <c r="AD769"/>
      <c r="AE769"/>
      <c r="AF769"/>
      <c r="AG769"/>
      <c r="AH769"/>
      <c r="BB769" s="2"/>
      <c r="BC769" s="3"/>
      <c r="BD769" s="3"/>
      <c r="BE769" s="3"/>
      <c r="BF769" s="3"/>
    </row>
    <row r="770" spans="1:58" ht="41.45" customHeight="1">
      <c r="A770"/>
      <c r="J770"/>
      <c r="AA770"/>
      <c r="AB770"/>
      <c r="AC770"/>
      <c r="AD770"/>
      <c r="AE770"/>
      <c r="AF770"/>
      <c r="AG770"/>
      <c r="AH770"/>
      <c r="BB770" s="2"/>
      <c r="BC770" s="3"/>
      <c r="BD770" s="3"/>
      <c r="BE770" s="3"/>
      <c r="BF770" s="3"/>
    </row>
    <row r="771" spans="1:58" ht="41.45" customHeight="1">
      <c r="A771"/>
      <c r="J771"/>
      <c r="AA771"/>
      <c r="AB771"/>
      <c r="AC771"/>
      <c r="AD771"/>
      <c r="AE771"/>
      <c r="AF771"/>
      <c r="AG771"/>
      <c r="AH771"/>
      <c r="BB771" s="2"/>
      <c r="BC771" s="3"/>
      <c r="BD771" s="3"/>
      <c r="BE771" s="3"/>
      <c r="BF771" s="3"/>
    </row>
    <row r="772" spans="1:58" ht="41.45" customHeight="1">
      <c r="A772"/>
      <c r="J772"/>
      <c r="AA772"/>
      <c r="AB772"/>
      <c r="AC772"/>
      <c r="AD772"/>
      <c r="AE772"/>
      <c r="AF772"/>
      <c r="AG772"/>
      <c r="AH772"/>
      <c r="BB772" s="2"/>
      <c r="BC772" s="3"/>
      <c r="BD772" s="3"/>
      <c r="BE772" s="3"/>
      <c r="BF772" s="3"/>
    </row>
    <row r="773" spans="1:58" ht="41.45" customHeight="1">
      <c r="A773"/>
      <c r="J773"/>
      <c r="AA773"/>
      <c r="AB773"/>
      <c r="AC773"/>
      <c r="AD773"/>
      <c r="AE773"/>
      <c r="AF773"/>
      <c r="AG773"/>
      <c r="AH773"/>
      <c r="BB773" s="2"/>
      <c r="BC773" s="3"/>
      <c r="BD773" s="3"/>
      <c r="BE773" s="3"/>
      <c r="BF773" s="3"/>
    </row>
    <row r="774" spans="1:58" ht="41.45" customHeight="1">
      <c r="A774"/>
      <c r="J774"/>
      <c r="AA774"/>
      <c r="AB774"/>
      <c r="AC774"/>
      <c r="AD774"/>
      <c r="AE774"/>
      <c r="AF774"/>
      <c r="AG774"/>
      <c r="AH774"/>
      <c r="BB774" s="2"/>
      <c r="BC774" s="3"/>
      <c r="BD774" s="3"/>
      <c r="BE774" s="3"/>
      <c r="BF774" s="3"/>
    </row>
    <row r="775" spans="1:58" ht="41.45" customHeight="1">
      <c r="A775"/>
      <c r="J775"/>
      <c r="AA775"/>
      <c r="AB775"/>
      <c r="AC775"/>
      <c r="AD775"/>
      <c r="AE775"/>
      <c r="AF775"/>
      <c r="AG775"/>
      <c r="AH775"/>
      <c r="BB775" s="2"/>
      <c r="BC775" s="3"/>
      <c r="BD775" s="3"/>
      <c r="BE775" s="3"/>
      <c r="BF775" s="3"/>
    </row>
    <row r="776" spans="1:58" ht="41.45" customHeight="1">
      <c r="A776"/>
      <c r="J776"/>
      <c r="AA776"/>
      <c r="AB776"/>
      <c r="AC776"/>
      <c r="AD776"/>
      <c r="AE776"/>
      <c r="AF776"/>
      <c r="AG776"/>
      <c r="AH776"/>
      <c r="BB776" s="2"/>
      <c r="BC776" s="3"/>
      <c r="BD776" s="3"/>
      <c r="BE776" s="3"/>
      <c r="BF776" s="3"/>
    </row>
    <row r="777" spans="1:58" ht="41.45" customHeight="1">
      <c r="A777"/>
      <c r="J777"/>
      <c r="AA777"/>
      <c r="AB777"/>
      <c r="AC777"/>
      <c r="AD777"/>
      <c r="AE777"/>
      <c r="AF777"/>
      <c r="AG777"/>
      <c r="AH777"/>
      <c r="BB777" s="2"/>
      <c r="BC777" s="3"/>
      <c r="BD777" s="3"/>
      <c r="BE777" s="3"/>
      <c r="BF777" s="3"/>
    </row>
    <row r="778" spans="1:58" ht="41.45" customHeight="1">
      <c r="A778"/>
      <c r="J778"/>
      <c r="AA778"/>
      <c r="AB778"/>
      <c r="AC778"/>
      <c r="AD778"/>
      <c r="AE778"/>
      <c r="AF778"/>
      <c r="AG778"/>
      <c r="AH778"/>
      <c r="BB778" s="2"/>
      <c r="BC778" s="3"/>
      <c r="BD778" s="3"/>
      <c r="BE778" s="3"/>
      <c r="BF778" s="3"/>
    </row>
    <row r="779" spans="1:58" ht="41.45" customHeight="1">
      <c r="A779"/>
      <c r="J779"/>
      <c r="AA779"/>
      <c r="AB779"/>
      <c r="AC779"/>
      <c r="AD779"/>
      <c r="AE779"/>
      <c r="AF779"/>
      <c r="AG779"/>
      <c r="AH779"/>
      <c r="BB779" s="2"/>
      <c r="BC779" s="3"/>
      <c r="BD779" s="3"/>
      <c r="BE779" s="3"/>
      <c r="BF779" s="3"/>
    </row>
    <row r="780" spans="1:58" ht="41.45" customHeight="1">
      <c r="A780"/>
      <c r="J780"/>
      <c r="AA780"/>
      <c r="AB780"/>
      <c r="AC780"/>
      <c r="AD780"/>
      <c r="AE780"/>
      <c r="AF780"/>
      <c r="AG780"/>
      <c r="AH780"/>
      <c r="BB780" s="2"/>
      <c r="BC780" s="3"/>
      <c r="BD780" s="3"/>
      <c r="BE780" s="3"/>
      <c r="BF780" s="3"/>
    </row>
    <row r="781" spans="1:58" ht="41.45" customHeight="1">
      <c r="A781"/>
      <c r="J781"/>
      <c r="AA781"/>
      <c r="AB781"/>
      <c r="AC781"/>
      <c r="AD781"/>
      <c r="AE781"/>
      <c r="AF781"/>
      <c r="AG781"/>
      <c r="AH781"/>
      <c r="BB781" s="2"/>
      <c r="BC781" s="3"/>
      <c r="BD781" s="3"/>
      <c r="BE781" s="3"/>
      <c r="BF781" s="3"/>
    </row>
    <row r="782" spans="1:58" ht="41.45" customHeight="1">
      <c r="A782"/>
      <c r="J782"/>
      <c r="AA782"/>
      <c r="AB782"/>
      <c r="AC782"/>
      <c r="AD782"/>
      <c r="AE782"/>
      <c r="AF782"/>
      <c r="AG782"/>
      <c r="AH782"/>
      <c r="BB782" s="2"/>
      <c r="BC782" s="3"/>
      <c r="BD782" s="3"/>
      <c r="BE782" s="3"/>
      <c r="BF782" s="3"/>
    </row>
    <row r="783" spans="1:58" ht="41.45" customHeight="1">
      <c r="A783"/>
      <c r="J783"/>
      <c r="AA783"/>
      <c r="AB783"/>
      <c r="AC783"/>
      <c r="AD783"/>
      <c r="AE783"/>
      <c r="AF783"/>
      <c r="AG783"/>
      <c r="AH783"/>
      <c r="BB783" s="2"/>
      <c r="BC783" s="3"/>
      <c r="BD783" s="3"/>
      <c r="BE783" s="3"/>
      <c r="BF783" s="3"/>
    </row>
    <row r="784" spans="1:58" ht="41.45" customHeight="1">
      <c r="A784"/>
      <c r="J784"/>
      <c r="AA784"/>
      <c r="AB784"/>
      <c r="AC784"/>
      <c r="AD784"/>
      <c r="AE784"/>
      <c r="AF784"/>
      <c r="AG784"/>
      <c r="AH784"/>
      <c r="BB784" s="2"/>
      <c r="BC784" s="3"/>
      <c r="BD784" s="3"/>
      <c r="BE784" s="3"/>
      <c r="BF784" s="3"/>
    </row>
    <row r="785" spans="1:58" ht="41.45" customHeight="1">
      <c r="A785"/>
      <c r="J785"/>
      <c r="AA785"/>
      <c r="AB785"/>
      <c r="AC785"/>
      <c r="AD785"/>
      <c r="AE785"/>
      <c r="AF785"/>
      <c r="AG785"/>
      <c r="AH785"/>
      <c r="BB785" s="2"/>
      <c r="BC785" s="3"/>
      <c r="BD785" s="3"/>
      <c r="BE785" s="3"/>
      <c r="BF785" s="3"/>
    </row>
    <row r="786" spans="1:58" ht="41.45" customHeight="1">
      <c r="A786"/>
      <c r="J786"/>
      <c r="AA786"/>
      <c r="AB786"/>
      <c r="AC786"/>
      <c r="AD786"/>
      <c r="AE786"/>
      <c r="AF786"/>
      <c r="AG786"/>
      <c r="AH786"/>
      <c r="BB786" s="2"/>
      <c r="BC786" s="3"/>
      <c r="BD786" s="3"/>
      <c r="BE786" s="3"/>
      <c r="BF786" s="3"/>
    </row>
    <row r="787" spans="1:58" ht="41.45" customHeight="1">
      <c r="A787"/>
      <c r="J787"/>
      <c r="AA787"/>
      <c r="AB787"/>
      <c r="AC787"/>
      <c r="AD787"/>
      <c r="AE787"/>
      <c r="AF787"/>
      <c r="AG787"/>
      <c r="AH787"/>
      <c r="BB787" s="2"/>
      <c r="BC787" s="3"/>
      <c r="BD787" s="3"/>
      <c r="BE787" s="3"/>
      <c r="BF787" s="3"/>
    </row>
    <row r="788" spans="1:58" ht="41.45" customHeight="1">
      <c r="A788"/>
      <c r="J788"/>
      <c r="AA788"/>
      <c r="AB788"/>
      <c r="AC788"/>
      <c r="AD788"/>
      <c r="AE788"/>
      <c r="AF788"/>
      <c r="AG788"/>
      <c r="AH788"/>
      <c r="BB788" s="2"/>
      <c r="BC788" s="3"/>
      <c r="BD788" s="3"/>
      <c r="BE788" s="3"/>
      <c r="BF788" s="3"/>
    </row>
    <row r="789" spans="1:58" ht="41.45" customHeight="1">
      <c r="A789"/>
      <c r="J789"/>
      <c r="AA789"/>
      <c r="AB789"/>
      <c r="AC789"/>
      <c r="AD789"/>
      <c r="AE789"/>
      <c r="AF789"/>
      <c r="AG789"/>
      <c r="AH789"/>
      <c r="BB789" s="2"/>
      <c r="BC789" s="3"/>
      <c r="BD789" s="3"/>
      <c r="BE789" s="3"/>
      <c r="BF789" s="3"/>
    </row>
    <row r="790" spans="1:58" ht="41.45" customHeight="1">
      <c r="A790"/>
      <c r="J790"/>
      <c r="AA790"/>
      <c r="AB790"/>
      <c r="AC790"/>
      <c r="AD790"/>
      <c r="AE790"/>
      <c r="AF790"/>
      <c r="AG790"/>
      <c r="AH790"/>
      <c r="BB790" s="2"/>
      <c r="BC790" s="3"/>
      <c r="BD790" s="3"/>
      <c r="BE790" s="3"/>
      <c r="BF790" s="3"/>
    </row>
    <row r="791" spans="1:58" ht="41.45" customHeight="1">
      <c r="A791"/>
      <c r="J791"/>
      <c r="AA791"/>
      <c r="AB791"/>
      <c r="AC791"/>
      <c r="AD791"/>
      <c r="AE791"/>
      <c r="AF791"/>
      <c r="AG791"/>
      <c r="AH791"/>
      <c r="BB791" s="2"/>
      <c r="BC791" s="3"/>
      <c r="BD791" s="3"/>
      <c r="BE791" s="3"/>
      <c r="BF791" s="3"/>
    </row>
    <row r="792" spans="1:58" ht="41.45" customHeight="1">
      <c r="A792"/>
      <c r="J792"/>
      <c r="AA792"/>
      <c r="AB792"/>
      <c r="AC792"/>
      <c r="AD792"/>
      <c r="AE792"/>
      <c r="AF792"/>
      <c r="AG792"/>
      <c r="AH792"/>
      <c r="BB792" s="2"/>
      <c r="BC792" s="3"/>
      <c r="BD792" s="3"/>
      <c r="BE792" s="3"/>
      <c r="BF792" s="3"/>
    </row>
    <row r="793" spans="1:58" ht="41.45" customHeight="1">
      <c r="A793"/>
      <c r="J793"/>
      <c r="AA793"/>
      <c r="AB793"/>
      <c r="AC793"/>
      <c r="AD793"/>
      <c r="AE793"/>
      <c r="AF793"/>
      <c r="AG793"/>
      <c r="AH793"/>
      <c r="BB793" s="2"/>
      <c r="BC793" s="3"/>
      <c r="BD793" s="3"/>
      <c r="BE793" s="3"/>
      <c r="BF793" s="3"/>
    </row>
    <row r="794" spans="1:58" ht="41.45" customHeight="1">
      <c r="A794"/>
      <c r="J794"/>
      <c r="AA794"/>
      <c r="AB794"/>
      <c r="AC794"/>
      <c r="AD794"/>
      <c r="AE794"/>
      <c r="AF794"/>
      <c r="AG794"/>
      <c r="AH794"/>
      <c r="BB794" s="2"/>
      <c r="BC794" s="3"/>
      <c r="BD794" s="3"/>
      <c r="BE794" s="3"/>
      <c r="BF794" s="3"/>
    </row>
    <row r="795" spans="1:58" ht="41.45" customHeight="1">
      <c r="A795"/>
      <c r="J795"/>
      <c r="AA795"/>
      <c r="AB795"/>
      <c r="AC795"/>
      <c r="AD795"/>
      <c r="AE795"/>
      <c r="AF795"/>
      <c r="AG795"/>
      <c r="AH795"/>
      <c r="BB795" s="2"/>
      <c r="BC795" s="3"/>
      <c r="BD795" s="3"/>
      <c r="BE795" s="3"/>
      <c r="BF795" s="3"/>
    </row>
    <row r="796" spans="1:58" ht="41.45" customHeight="1">
      <c r="A796"/>
      <c r="J796"/>
      <c r="AA796"/>
      <c r="AB796"/>
      <c r="AC796"/>
      <c r="AD796"/>
      <c r="AE796"/>
      <c r="AF796"/>
      <c r="AG796"/>
      <c r="AH796"/>
      <c r="BB796" s="2"/>
      <c r="BC796" s="3"/>
      <c r="BD796" s="3"/>
      <c r="BE796" s="3"/>
      <c r="BF796" s="3"/>
    </row>
    <row r="797" spans="1:58" ht="41.45" customHeight="1">
      <c r="A797"/>
      <c r="J797"/>
      <c r="AA797"/>
      <c r="AB797"/>
      <c r="AC797"/>
      <c r="AD797"/>
      <c r="AE797"/>
      <c r="AF797"/>
      <c r="AG797"/>
      <c r="AH797"/>
      <c r="BB797" s="2"/>
      <c r="BC797" s="3"/>
      <c r="BD797" s="3"/>
      <c r="BE797" s="3"/>
      <c r="BF797" s="3"/>
    </row>
    <row r="798" spans="1:58" ht="41.45" customHeight="1">
      <c r="A798"/>
      <c r="J798"/>
      <c r="AA798"/>
      <c r="AB798"/>
      <c r="AC798"/>
      <c r="AD798"/>
      <c r="AE798"/>
      <c r="AF798"/>
      <c r="AG798"/>
      <c r="AH798"/>
      <c r="BB798" s="2"/>
      <c r="BC798" s="3"/>
      <c r="BD798" s="3"/>
      <c r="BE798" s="3"/>
      <c r="BF798" s="3"/>
    </row>
    <row r="799" spans="1:58" ht="41.45" customHeight="1">
      <c r="A799"/>
      <c r="J799"/>
      <c r="AA799"/>
      <c r="AB799"/>
      <c r="AC799"/>
      <c r="AD799"/>
      <c r="AE799"/>
      <c r="AF799"/>
      <c r="AG799"/>
      <c r="AH799"/>
      <c r="BB799" s="2"/>
      <c r="BC799" s="3"/>
      <c r="BD799" s="3"/>
      <c r="BE799" s="3"/>
      <c r="BF799" s="3"/>
    </row>
    <row r="800" spans="1:58" ht="41.45" customHeight="1">
      <c r="A800"/>
      <c r="J800"/>
      <c r="AA800"/>
      <c r="AB800"/>
      <c r="AC800"/>
      <c r="AD800"/>
      <c r="AE800"/>
      <c r="AF800"/>
      <c r="AG800"/>
      <c r="AH800"/>
      <c r="BB800" s="2"/>
      <c r="BC800" s="3"/>
      <c r="BD800" s="3"/>
      <c r="BE800" s="3"/>
      <c r="BF800" s="3"/>
    </row>
    <row r="801" spans="1:58" ht="41.45" customHeight="1">
      <c r="A801"/>
      <c r="J801"/>
      <c r="AA801"/>
      <c r="AB801"/>
      <c r="AC801"/>
      <c r="AD801"/>
      <c r="AE801"/>
      <c r="AF801"/>
      <c r="AG801"/>
      <c r="AH801"/>
      <c r="BB801" s="2"/>
      <c r="BC801" s="3"/>
      <c r="BD801" s="3"/>
      <c r="BE801" s="3"/>
      <c r="BF801" s="3"/>
    </row>
    <row r="802" spans="1:58" ht="41.45" customHeight="1">
      <c r="A802"/>
      <c r="J802"/>
      <c r="AA802"/>
      <c r="AB802"/>
      <c r="AC802"/>
      <c r="AD802"/>
      <c r="AE802"/>
      <c r="AF802"/>
      <c r="AG802"/>
      <c r="AH802"/>
      <c r="BB802" s="2"/>
      <c r="BC802" s="3"/>
      <c r="BD802" s="3"/>
      <c r="BE802" s="3"/>
      <c r="BF802" s="3"/>
    </row>
    <row r="803" spans="1:58" ht="41.45" customHeight="1">
      <c r="A803"/>
      <c r="J803"/>
      <c r="AA803"/>
      <c r="AB803"/>
      <c r="AC803"/>
      <c r="AD803"/>
      <c r="AE803"/>
      <c r="AF803"/>
      <c r="AG803"/>
      <c r="AH803"/>
      <c r="BB803" s="2"/>
      <c r="BC803" s="3"/>
      <c r="BD803" s="3"/>
      <c r="BE803" s="3"/>
      <c r="BF803" s="3"/>
    </row>
    <row r="804" spans="1:58" ht="41.45" customHeight="1">
      <c r="A804"/>
      <c r="J804"/>
      <c r="AA804"/>
      <c r="AB804"/>
      <c r="AC804"/>
      <c r="AD804"/>
      <c r="AE804"/>
      <c r="AF804"/>
      <c r="AG804"/>
      <c r="AH804"/>
      <c r="BB804" s="2"/>
      <c r="BC804" s="3"/>
      <c r="BD804" s="3"/>
      <c r="BE804" s="3"/>
      <c r="BF804" s="3"/>
    </row>
    <row r="805" spans="1:58" ht="41.45" customHeight="1">
      <c r="A805"/>
      <c r="J805"/>
      <c r="AA805"/>
      <c r="AB805"/>
      <c r="AC805"/>
      <c r="AD805"/>
      <c r="AE805"/>
      <c r="AF805"/>
      <c r="AG805"/>
      <c r="AH805"/>
      <c r="BB805" s="2"/>
      <c r="BC805" s="3"/>
      <c r="BD805" s="3"/>
      <c r="BE805" s="3"/>
      <c r="BF805" s="3"/>
    </row>
    <row r="806" spans="1:58" ht="41.45" customHeight="1">
      <c r="A806"/>
      <c r="J806"/>
      <c r="AA806"/>
      <c r="AB806"/>
      <c r="AC806"/>
      <c r="AD806"/>
      <c r="AE806"/>
      <c r="AF806"/>
      <c r="AG806"/>
      <c r="AH806"/>
      <c r="BB806" s="2"/>
      <c r="BC806" s="3"/>
      <c r="BD806" s="3"/>
      <c r="BE806" s="3"/>
      <c r="BF806" s="3"/>
    </row>
    <row r="807" spans="1:58" ht="41.45" customHeight="1">
      <c r="A807"/>
      <c r="J807"/>
      <c r="AA807"/>
      <c r="AB807"/>
      <c r="AC807"/>
      <c r="AD807"/>
      <c r="AE807"/>
      <c r="AF807"/>
      <c r="AG807"/>
      <c r="AH807"/>
      <c r="BB807" s="2"/>
      <c r="BC807" s="3"/>
      <c r="BD807" s="3"/>
      <c r="BE807" s="3"/>
      <c r="BF807" s="3"/>
    </row>
    <row r="808" spans="1:58" ht="41.45" customHeight="1">
      <c r="A808"/>
      <c r="J808"/>
      <c r="AA808"/>
      <c r="AB808"/>
      <c r="AC808"/>
      <c r="AD808"/>
      <c r="AE808"/>
      <c r="AF808"/>
      <c r="AG808"/>
      <c r="AH808"/>
      <c r="BB808" s="2"/>
      <c r="BC808" s="3"/>
      <c r="BD808" s="3"/>
      <c r="BE808" s="3"/>
      <c r="BF808" s="3"/>
    </row>
    <row r="809" spans="1:58" ht="41.45" customHeight="1">
      <c r="A809"/>
      <c r="J809"/>
      <c r="AA809"/>
      <c r="AB809"/>
      <c r="AC809"/>
      <c r="AD809"/>
      <c r="AE809"/>
      <c r="AF809"/>
      <c r="AG809"/>
      <c r="AH809"/>
      <c r="BB809" s="2"/>
      <c r="BC809" s="3"/>
      <c r="BD809" s="3"/>
      <c r="BE809" s="3"/>
      <c r="BF809" s="3"/>
    </row>
    <row r="810" spans="1:58" ht="41.45" customHeight="1">
      <c r="A810"/>
      <c r="J810"/>
      <c r="AA810"/>
      <c r="AB810"/>
      <c r="AC810"/>
      <c r="AD810"/>
      <c r="AE810"/>
      <c r="AF810"/>
      <c r="AG810"/>
      <c r="AH810"/>
      <c r="BB810" s="2"/>
      <c r="BC810" s="3"/>
      <c r="BD810" s="3"/>
      <c r="BE810" s="3"/>
      <c r="BF810" s="3"/>
    </row>
    <row r="811" spans="1:58" ht="41.45" customHeight="1">
      <c r="A811"/>
      <c r="J811"/>
      <c r="AA811"/>
      <c r="AB811"/>
      <c r="AC811"/>
      <c r="AD811"/>
      <c r="AE811"/>
      <c r="AF811"/>
      <c r="AG811"/>
      <c r="AH811"/>
      <c r="BB811" s="2"/>
      <c r="BC811" s="3"/>
      <c r="BD811" s="3"/>
      <c r="BE811" s="3"/>
      <c r="BF811" s="3"/>
    </row>
    <row r="812" spans="1:58" ht="41.45" customHeight="1">
      <c r="A812"/>
      <c r="J812"/>
      <c r="AA812"/>
      <c r="AB812"/>
      <c r="AC812"/>
      <c r="AD812"/>
      <c r="AE812"/>
      <c r="AF812"/>
      <c r="AG812"/>
      <c r="AH812"/>
      <c r="BB812" s="2"/>
      <c r="BC812" s="3"/>
      <c r="BD812" s="3"/>
      <c r="BE812" s="3"/>
      <c r="BF812" s="3"/>
    </row>
    <row r="813" spans="1:58" ht="41.45" customHeight="1">
      <c r="A813"/>
      <c r="J813"/>
      <c r="AA813"/>
      <c r="AB813"/>
      <c r="AC813"/>
      <c r="AD813"/>
      <c r="AE813"/>
      <c r="AF813"/>
      <c r="AG813"/>
      <c r="AH813"/>
      <c r="BB813" s="2"/>
      <c r="BC813" s="3"/>
      <c r="BD813" s="3"/>
      <c r="BE813" s="3"/>
      <c r="BF813" s="3"/>
    </row>
    <row r="814" spans="1:58" ht="41.45" customHeight="1">
      <c r="A814"/>
      <c r="J814"/>
      <c r="AA814"/>
      <c r="AB814"/>
      <c r="AC814"/>
      <c r="AD814"/>
      <c r="AE814"/>
      <c r="AF814"/>
      <c r="AG814"/>
      <c r="AH814"/>
      <c r="BB814" s="2"/>
      <c r="BC814" s="3"/>
      <c r="BD814" s="3"/>
      <c r="BE814" s="3"/>
      <c r="BF814" s="3"/>
    </row>
    <row r="815" spans="1:58" ht="41.45" customHeight="1">
      <c r="A815"/>
      <c r="J815"/>
      <c r="AA815"/>
      <c r="AB815"/>
      <c r="AC815"/>
      <c r="AD815"/>
      <c r="AE815"/>
      <c r="AF815"/>
      <c r="AG815"/>
      <c r="AH815"/>
      <c r="BB815" s="2"/>
      <c r="BC815" s="3"/>
      <c r="BD815" s="3"/>
      <c r="BE815" s="3"/>
      <c r="BF815" s="3"/>
    </row>
    <row r="816" spans="1:58" ht="41.45" customHeight="1">
      <c r="A816"/>
      <c r="J816"/>
      <c r="AA816"/>
      <c r="AB816"/>
      <c r="AC816"/>
      <c r="AD816"/>
      <c r="AE816"/>
      <c r="AF816"/>
      <c r="AG816"/>
      <c r="AH816"/>
      <c r="BB816" s="2"/>
      <c r="BC816" s="3"/>
      <c r="BD816" s="3"/>
      <c r="BE816" s="3"/>
      <c r="BF816" s="3"/>
    </row>
    <row r="817" spans="1:58" ht="41.45" customHeight="1">
      <c r="A817"/>
      <c r="J817"/>
      <c r="AA817"/>
      <c r="AB817"/>
      <c r="AC817"/>
      <c r="AD817"/>
      <c r="AE817"/>
      <c r="AF817"/>
      <c r="AG817"/>
      <c r="AH817"/>
      <c r="BB817" s="2"/>
      <c r="BC817" s="3"/>
      <c r="BD817" s="3"/>
      <c r="BE817" s="3"/>
      <c r="BF817" s="3"/>
    </row>
    <row r="818" spans="1:58" ht="41.45" customHeight="1">
      <c r="A818"/>
      <c r="J818"/>
      <c r="AA818"/>
      <c r="AB818"/>
      <c r="AC818"/>
      <c r="AD818"/>
      <c r="AE818"/>
      <c r="AF818"/>
      <c r="AG818"/>
      <c r="AH818"/>
      <c r="BB818" s="2"/>
      <c r="BC818" s="3"/>
      <c r="BD818" s="3"/>
      <c r="BE818" s="3"/>
      <c r="BF818" s="3"/>
    </row>
    <row r="819" spans="1:58" ht="41.45" customHeight="1">
      <c r="A819"/>
      <c r="J819"/>
      <c r="AA819"/>
      <c r="AB819"/>
      <c r="AC819"/>
      <c r="AD819"/>
      <c r="AE819"/>
      <c r="AF819"/>
      <c r="AG819"/>
      <c r="AH819"/>
      <c r="BB819" s="2"/>
      <c r="BC819" s="3"/>
      <c r="BD819" s="3"/>
      <c r="BE819" s="3"/>
      <c r="BF819" s="3"/>
    </row>
    <row r="820" spans="1:58" ht="41.45" customHeight="1">
      <c r="A820"/>
      <c r="J820"/>
      <c r="AA820"/>
      <c r="AB820"/>
      <c r="AC820"/>
      <c r="AD820"/>
      <c r="AE820"/>
      <c r="AF820"/>
      <c r="AG820"/>
      <c r="AH820"/>
      <c r="BB820" s="2"/>
      <c r="BC820" s="3"/>
      <c r="BD820" s="3"/>
      <c r="BE820" s="3"/>
      <c r="BF820" s="3"/>
    </row>
    <row r="821" spans="1:58" ht="41.45" customHeight="1">
      <c r="A821"/>
      <c r="J821"/>
      <c r="AA821"/>
      <c r="AB821"/>
      <c r="AC821"/>
      <c r="AD821"/>
      <c r="AE821"/>
      <c r="AF821"/>
      <c r="AG821"/>
      <c r="AH821"/>
      <c r="BB821" s="2"/>
      <c r="BC821" s="3"/>
      <c r="BD821" s="3"/>
      <c r="BE821" s="3"/>
      <c r="BF821" s="3"/>
    </row>
    <row r="822" spans="1:58" ht="41.45" customHeight="1">
      <c r="A822"/>
      <c r="J822"/>
      <c r="AA822"/>
      <c r="AB822"/>
      <c r="AC822"/>
      <c r="AD822"/>
      <c r="AE822"/>
      <c r="AF822"/>
      <c r="AG822"/>
      <c r="AH822"/>
      <c r="BB822" s="2"/>
      <c r="BC822" s="3"/>
      <c r="BD822" s="3"/>
      <c r="BE822" s="3"/>
      <c r="BF822" s="3"/>
    </row>
    <row r="823" spans="1:58" ht="41.45" customHeight="1">
      <c r="A823"/>
      <c r="J823"/>
      <c r="AA823"/>
      <c r="AB823"/>
      <c r="AC823"/>
      <c r="AD823"/>
      <c r="AE823"/>
      <c r="AF823"/>
      <c r="AG823"/>
      <c r="AH823"/>
      <c r="BB823" s="2"/>
      <c r="BC823" s="3"/>
      <c r="BD823" s="3"/>
      <c r="BE823" s="3"/>
      <c r="BF823" s="3"/>
    </row>
    <row r="824" spans="1:58" ht="41.45" customHeight="1">
      <c r="A824"/>
      <c r="J824"/>
      <c r="AA824"/>
      <c r="AB824"/>
      <c r="AC824"/>
      <c r="AD824"/>
      <c r="AE824"/>
      <c r="AF824"/>
      <c r="AG824"/>
      <c r="AH824"/>
      <c r="BB824" s="2"/>
      <c r="BC824" s="3"/>
      <c r="BD824" s="3"/>
      <c r="BE824" s="3"/>
      <c r="BF824" s="3"/>
    </row>
    <row r="825" spans="1:58" ht="41.45" customHeight="1">
      <c r="A825"/>
      <c r="J825"/>
      <c r="AA825"/>
      <c r="AB825"/>
      <c r="AC825"/>
      <c r="AD825"/>
      <c r="AE825"/>
      <c r="AF825"/>
      <c r="AG825"/>
      <c r="AH825"/>
      <c r="BB825" s="2"/>
      <c r="BC825" s="3"/>
      <c r="BD825" s="3"/>
      <c r="BE825" s="3"/>
      <c r="BF825" s="3"/>
    </row>
    <row r="826" spans="1:58" ht="41.45" customHeight="1">
      <c r="A826"/>
      <c r="J826"/>
      <c r="AA826"/>
      <c r="AB826"/>
      <c r="AC826"/>
      <c r="AD826"/>
      <c r="AE826"/>
      <c r="AF826"/>
      <c r="AG826"/>
      <c r="AH826"/>
      <c r="BB826" s="2"/>
      <c r="BC826" s="3"/>
      <c r="BD826" s="3"/>
      <c r="BE826" s="3"/>
      <c r="BF826" s="3"/>
    </row>
    <row r="827" spans="1:58" ht="41.45" customHeight="1">
      <c r="A827"/>
      <c r="J827"/>
      <c r="AA827"/>
      <c r="AB827"/>
      <c r="AC827"/>
      <c r="AD827"/>
      <c r="AE827"/>
      <c r="AF827"/>
      <c r="AG827"/>
      <c r="AH827"/>
      <c r="BB827" s="2"/>
      <c r="BC827" s="3"/>
      <c r="BD827" s="3"/>
      <c r="BE827" s="3"/>
      <c r="BF827" s="3"/>
    </row>
    <row r="828" spans="1:58" ht="41.45" customHeight="1">
      <c r="A828"/>
      <c r="J828"/>
      <c r="AA828"/>
      <c r="AB828"/>
      <c r="AC828"/>
      <c r="AD828"/>
      <c r="AE828"/>
      <c r="AF828"/>
      <c r="AG828"/>
      <c r="AH828"/>
      <c r="BB828" s="2"/>
      <c r="BC828" s="3"/>
      <c r="BD828" s="3"/>
      <c r="BE828" s="3"/>
      <c r="BF828" s="3"/>
    </row>
    <row r="829" spans="1:58" ht="41.45" customHeight="1">
      <c r="A829"/>
      <c r="J829"/>
      <c r="AA829"/>
      <c r="AB829"/>
      <c r="AC829"/>
      <c r="AD829"/>
      <c r="AE829"/>
      <c r="AF829"/>
      <c r="AG829"/>
      <c r="AH829"/>
      <c r="BB829" s="2"/>
      <c r="BC829" s="3"/>
      <c r="BD829" s="3"/>
      <c r="BE829" s="3"/>
      <c r="BF829" s="3"/>
    </row>
    <row r="830" spans="1:58" ht="41.45" customHeight="1">
      <c r="A830"/>
      <c r="J830"/>
      <c r="AA830"/>
      <c r="AB830"/>
      <c r="AC830"/>
      <c r="AD830"/>
      <c r="AE830"/>
      <c r="AF830"/>
      <c r="AG830"/>
      <c r="AH830"/>
      <c r="BB830" s="2"/>
      <c r="BC830" s="3"/>
      <c r="BD830" s="3"/>
      <c r="BE830" s="3"/>
      <c r="BF830" s="3"/>
    </row>
    <row r="831" spans="1:58" ht="41.45" customHeight="1">
      <c r="A831"/>
      <c r="J831"/>
      <c r="AA831"/>
      <c r="AB831"/>
      <c r="AC831"/>
      <c r="AD831"/>
      <c r="AE831"/>
      <c r="AF831"/>
      <c r="AG831"/>
      <c r="AH831"/>
      <c r="BB831" s="2"/>
      <c r="BC831" s="3"/>
      <c r="BD831" s="3"/>
      <c r="BE831" s="3"/>
      <c r="BF831" s="3"/>
    </row>
    <row r="832" spans="1:58" ht="41.45" customHeight="1">
      <c r="A832"/>
      <c r="J832"/>
      <c r="AA832"/>
      <c r="AB832"/>
      <c r="AC832"/>
      <c r="AD832"/>
      <c r="AE832"/>
      <c r="AF832"/>
      <c r="AG832"/>
      <c r="AH832"/>
      <c r="BB832" s="2"/>
      <c r="BC832" s="3"/>
      <c r="BD832" s="3"/>
      <c r="BE832" s="3"/>
      <c r="BF832" s="3"/>
    </row>
    <row r="833" spans="1:58" ht="41.45" customHeight="1">
      <c r="A833"/>
      <c r="J833"/>
      <c r="AA833"/>
      <c r="AB833"/>
      <c r="AC833"/>
      <c r="AD833"/>
      <c r="AE833"/>
      <c r="AF833"/>
      <c r="AG833"/>
      <c r="AH833"/>
      <c r="BB833" s="2"/>
      <c r="BC833" s="3"/>
      <c r="BD833" s="3"/>
      <c r="BE833" s="3"/>
      <c r="BF833" s="3"/>
    </row>
    <row r="834" spans="1:58" ht="41.45" customHeight="1">
      <c r="A834"/>
      <c r="J834"/>
      <c r="AA834"/>
      <c r="AB834"/>
      <c r="AC834"/>
      <c r="AD834"/>
      <c r="AE834"/>
      <c r="AF834"/>
      <c r="AG834"/>
      <c r="AH834"/>
      <c r="BB834" s="2"/>
      <c r="BC834" s="3"/>
      <c r="BD834" s="3"/>
      <c r="BE834" s="3"/>
      <c r="BF834" s="3"/>
    </row>
    <row r="835" spans="1:58" ht="41.45" customHeight="1">
      <c r="A835"/>
      <c r="J835"/>
      <c r="AA835"/>
      <c r="AB835"/>
      <c r="AC835"/>
      <c r="AD835"/>
      <c r="AE835"/>
      <c r="AF835"/>
      <c r="AG835"/>
      <c r="AH835"/>
      <c r="BB835" s="2"/>
      <c r="BC835" s="3"/>
      <c r="BD835" s="3"/>
      <c r="BE835" s="3"/>
      <c r="BF835" s="3"/>
    </row>
    <row r="836" spans="1:58" ht="41.45" customHeight="1">
      <c r="A836"/>
      <c r="J836"/>
      <c r="AA836"/>
      <c r="AB836"/>
      <c r="AC836"/>
      <c r="AD836"/>
      <c r="AE836"/>
      <c r="AF836"/>
      <c r="AG836"/>
      <c r="AH836"/>
      <c r="BB836" s="2"/>
      <c r="BC836" s="3"/>
      <c r="BD836" s="3"/>
      <c r="BE836" s="3"/>
      <c r="BF836" s="3"/>
    </row>
    <row r="837" spans="1:58" ht="41.45" customHeight="1">
      <c r="A837"/>
      <c r="J837"/>
      <c r="AA837"/>
      <c r="AB837"/>
      <c r="AC837"/>
      <c r="AD837"/>
      <c r="AE837"/>
      <c r="AF837"/>
      <c r="AG837"/>
      <c r="AH837"/>
      <c r="BB837" s="2"/>
      <c r="BC837" s="3"/>
      <c r="BD837" s="3"/>
      <c r="BE837" s="3"/>
      <c r="BF837" s="3"/>
    </row>
    <row r="838" spans="1:58" ht="41.45" customHeight="1">
      <c r="A838"/>
      <c r="J838"/>
      <c r="AA838"/>
      <c r="AB838"/>
      <c r="AC838"/>
      <c r="AD838"/>
      <c r="AE838"/>
      <c r="AF838"/>
      <c r="AG838"/>
      <c r="AH838"/>
      <c r="BB838" s="2"/>
      <c r="BC838" s="3"/>
      <c r="BD838" s="3"/>
      <c r="BE838" s="3"/>
      <c r="BF838" s="3"/>
    </row>
    <row r="839" spans="1:58" ht="41.45" customHeight="1">
      <c r="A839"/>
      <c r="J839"/>
      <c r="AA839"/>
      <c r="AB839"/>
      <c r="AC839"/>
      <c r="AD839"/>
      <c r="AE839"/>
      <c r="AF839"/>
      <c r="AG839"/>
      <c r="AH839"/>
      <c r="BB839" s="2"/>
      <c r="BC839" s="3"/>
      <c r="BD839" s="3"/>
      <c r="BE839" s="3"/>
      <c r="BF839" s="3"/>
    </row>
    <row r="840" spans="1:58" ht="41.45" customHeight="1">
      <c r="A840"/>
      <c r="J840"/>
      <c r="AA840"/>
      <c r="AB840"/>
      <c r="AC840"/>
      <c r="AD840"/>
      <c r="AE840"/>
      <c r="AF840"/>
      <c r="AG840"/>
      <c r="AH840"/>
      <c r="BB840" s="2"/>
      <c r="BC840" s="3"/>
      <c r="BD840" s="3"/>
      <c r="BE840" s="3"/>
      <c r="BF840" s="3"/>
    </row>
    <row r="841" spans="1:58" ht="41.45" customHeight="1">
      <c r="A841"/>
      <c r="J841"/>
      <c r="AA841"/>
      <c r="AB841"/>
      <c r="AC841"/>
      <c r="AD841"/>
      <c r="AE841"/>
      <c r="AF841"/>
      <c r="AG841"/>
      <c r="AH841"/>
      <c r="BB841" s="2"/>
      <c r="BC841" s="3"/>
      <c r="BD841" s="3"/>
      <c r="BE841" s="3"/>
      <c r="BF841" s="3"/>
    </row>
    <row r="842" spans="1:58" ht="41.45" customHeight="1">
      <c r="A842"/>
      <c r="J842"/>
      <c r="AA842"/>
      <c r="AB842"/>
      <c r="AC842"/>
      <c r="AD842"/>
      <c r="AE842"/>
      <c r="AF842"/>
      <c r="AG842"/>
      <c r="AH842"/>
      <c r="BB842" s="2"/>
      <c r="BC842" s="3"/>
      <c r="BD842" s="3"/>
      <c r="BE842" s="3"/>
      <c r="BF842" s="3"/>
    </row>
    <row r="843" spans="1:58" ht="41.45" customHeight="1">
      <c r="A843"/>
      <c r="J843"/>
      <c r="AA843"/>
      <c r="AB843"/>
      <c r="AC843"/>
      <c r="AD843"/>
      <c r="AE843"/>
      <c r="AF843"/>
      <c r="AG843"/>
      <c r="AH843"/>
      <c r="BB843" s="2"/>
      <c r="BC843" s="3"/>
      <c r="BD843" s="3"/>
      <c r="BE843" s="3"/>
      <c r="BF843" s="3"/>
    </row>
    <row r="844" spans="1:58" ht="41.45" customHeight="1">
      <c r="A844"/>
      <c r="J844"/>
      <c r="AA844"/>
      <c r="AB844"/>
      <c r="AC844"/>
      <c r="AD844"/>
      <c r="AE844"/>
      <c r="AF844"/>
      <c r="AG844"/>
      <c r="AH844"/>
      <c r="BB844" s="2"/>
      <c r="BC844" s="3"/>
      <c r="BD844" s="3"/>
      <c r="BE844" s="3"/>
      <c r="BF844" s="3"/>
    </row>
    <row r="845" spans="1:58" ht="41.45" customHeight="1">
      <c r="A845"/>
      <c r="J845"/>
      <c r="AA845"/>
      <c r="AB845"/>
      <c r="AC845"/>
      <c r="AD845"/>
      <c r="AE845"/>
      <c r="AF845"/>
      <c r="AG845"/>
      <c r="AH845"/>
      <c r="BB845" s="2"/>
      <c r="BC845" s="3"/>
      <c r="BD845" s="3"/>
      <c r="BE845" s="3"/>
      <c r="BF845" s="3"/>
    </row>
    <row r="846" spans="1:58" ht="41.45" customHeight="1">
      <c r="A846"/>
      <c r="J846"/>
      <c r="AA846"/>
      <c r="AB846"/>
      <c r="AC846"/>
      <c r="AD846"/>
      <c r="AE846"/>
      <c r="AF846"/>
      <c r="AG846"/>
      <c r="AH846"/>
      <c r="BB846" s="2"/>
      <c r="BC846" s="3"/>
      <c r="BD846" s="3"/>
      <c r="BE846" s="3"/>
      <c r="BF846" s="3"/>
    </row>
    <row r="847" spans="1:58" ht="41.45" customHeight="1">
      <c r="A847"/>
      <c r="J847"/>
      <c r="AA847"/>
      <c r="AB847"/>
      <c r="AC847"/>
      <c r="AD847"/>
      <c r="AE847"/>
      <c r="AF847"/>
      <c r="AG847"/>
      <c r="AH847"/>
      <c r="BB847" s="2"/>
      <c r="BC847" s="3"/>
      <c r="BD847" s="3"/>
      <c r="BE847" s="3"/>
      <c r="BF847" s="3"/>
    </row>
    <row r="848" spans="1:58" ht="41.45" customHeight="1">
      <c r="A848"/>
      <c r="J848"/>
      <c r="AA848"/>
      <c r="AB848"/>
      <c r="AC848"/>
      <c r="AD848"/>
      <c r="AE848"/>
      <c r="AF848"/>
      <c r="AG848"/>
      <c r="AH848"/>
      <c r="BB848" s="2"/>
      <c r="BC848" s="3"/>
      <c r="BD848" s="3"/>
      <c r="BE848" s="3"/>
      <c r="BF848" s="3"/>
    </row>
    <row r="849" spans="1:58" ht="41.45" customHeight="1">
      <c r="A849"/>
      <c r="J849"/>
      <c r="AA849"/>
      <c r="AB849"/>
      <c r="AC849"/>
      <c r="AD849"/>
      <c r="AE849"/>
      <c r="AF849"/>
      <c r="AG849"/>
      <c r="AH849"/>
      <c r="BB849" s="2"/>
      <c r="BC849" s="3"/>
      <c r="BD849" s="3"/>
      <c r="BE849" s="3"/>
      <c r="BF849" s="3"/>
    </row>
    <row r="850" spans="1:58" ht="41.45" customHeight="1">
      <c r="A850"/>
      <c r="J850"/>
      <c r="AA850"/>
      <c r="AB850"/>
      <c r="AC850"/>
      <c r="AD850"/>
      <c r="AE850"/>
      <c r="AF850"/>
      <c r="AG850"/>
      <c r="AH850"/>
      <c r="BB850" s="2"/>
      <c r="BC850" s="3"/>
      <c r="BD850" s="3"/>
      <c r="BE850" s="3"/>
      <c r="BF850" s="3"/>
    </row>
    <row r="851" spans="1:58" ht="41.45" customHeight="1">
      <c r="A851"/>
      <c r="J851"/>
      <c r="AA851"/>
      <c r="AB851"/>
      <c r="AC851"/>
      <c r="AD851"/>
      <c r="AE851"/>
      <c r="AF851"/>
      <c r="AG851"/>
      <c r="AH851"/>
      <c r="BB851" s="2"/>
      <c r="BC851" s="3"/>
      <c r="BD851" s="3"/>
      <c r="BE851" s="3"/>
      <c r="BF851" s="3"/>
    </row>
    <row r="852" spans="1:58" ht="41.45" customHeight="1">
      <c r="A852"/>
      <c r="J852"/>
      <c r="AA852"/>
      <c r="AB852"/>
      <c r="AC852"/>
      <c r="AD852"/>
      <c r="AE852"/>
      <c r="AF852"/>
      <c r="AG852"/>
      <c r="AH852"/>
      <c r="BB852" s="2"/>
      <c r="BC852" s="3"/>
      <c r="BD852" s="3"/>
      <c r="BE852" s="3"/>
      <c r="BF852" s="3"/>
    </row>
    <row r="853" spans="1:58" ht="41.45" customHeight="1">
      <c r="A853"/>
      <c r="J853"/>
      <c r="AA853"/>
      <c r="AB853"/>
      <c r="AC853"/>
      <c r="AD853"/>
      <c r="AE853"/>
      <c r="AF853"/>
      <c r="AG853"/>
      <c r="AH853"/>
      <c r="BB853" s="2"/>
      <c r="BC853" s="3"/>
      <c r="BD853" s="3"/>
      <c r="BE853" s="3"/>
      <c r="BF853" s="3"/>
    </row>
    <row r="854" spans="1:58" ht="41.45" customHeight="1">
      <c r="A854"/>
      <c r="J854"/>
      <c r="AA854"/>
      <c r="AB854"/>
      <c r="AC854"/>
      <c r="AD854"/>
      <c r="AE854"/>
      <c r="AF854"/>
      <c r="AG854"/>
      <c r="AH854"/>
      <c r="BB854" s="2"/>
      <c r="BC854" s="3"/>
      <c r="BD854" s="3"/>
      <c r="BE854" s="3"/>
      <c r="BF854" s="3"/>
    </row>
    <row r="855" spans="1:58" ht="41.45" customHeight="1">
      <c r="A855"/>
      <c r="J855"/>
      <c r="AA855"/>
      <c r="AB855"/>
      <c r="AC855"/>
      <c r="AD855"/>
      <c r="AE855"/>
      <c r="AF855"/>
      <c r="AG855"/>
      <c r="AH855"/>
      <c r="BB855" s="2"/>
      <c r="BC855" s="3"/>
      <c r="BD855" s="3"/>
      <c r="BE855" s="3"/>
      <c r="BF855" s="3"/>
    </row>
    <row r="856" spans="1:58" ht="41.45" customHeight="1">
      <c r="A856"/>
      <c r="J856"/>
      <c r="AA856"/>
      <c r="AB856"/>
      <c r="AC856"/>
      <c r="AD856"/>
      <c r="AE856"/>
      <c r="AF856"/>
      <c r="AG856"/>
      <c r="AH856"/>
      <c r="BB856" s="2"/>
      <c r="BC856" s="3"/>
      <c r="BD856" s="3"/>
      <c r="BE856" s="3"/>
      <c r="BF856" s="3"/>
    </row>
    <row r="857" spans="1:58" ht="41.45" customHeight="1">
      <c r="A857"/>
      <c r="J857"/>
      <c r="AA857"/>
      <c r="AB857"/>
      <c r="AC857"/>
      <c r="AD857"/>
      <c r="AE857"/>
      <c r="AF857"/>
      <c r="AG857"/>
      <c r="AH857"/>
      <c r="BB857" s="2"/>
      <c r="BC857" s="3"/>
      <c r="BD857" s="3"/>
      <c r="BE857" s="3"/>
      <c r="BF857" s="3"/>
    </row>
    <row r="858" spans="1:58" ht="41.45" customHeight="1">
      <c r="A858"/>
      <c r="J858"/>
      <c r="AA858"/>
      <c r="AB858"/>
      <c r="AC858"/>
      <c r="AD858"/>
      <c r="AE858"/>
      <c r="AF858"/>
      <c r="AG858"/>
      <c r="AH858"/>
      <c r="BB858" s="2"/>
      <c r="BC858" s="3"/>
      <c r="BD858" s="3"/>
      <c r="BE858" s="3"/>
      <c r="BF858" s="3"/>
    </row>
    <row r="859" spans="1:58" ht="41.45" customHeight="1">
      <c r="A859"/>
      <c r="J859"/>
      <c r="AA859"/>
      <c r="AB859"/>
      <c r="AC859"/>
      <c r="AD859"/>
      <c r="AE859"/>
      <c r="AF859"/>
      <c r="AG859"/>
      <c r="AH859"/>
      <c r="BB859" s="2"/>
      <c r="BC859" s="3"/>
      <c r="BD859" s="3"/>
      <c r="BE859" s="3"/>
      <c r="BF859" s="3"/>
    </row>
    <row r="860" spans="1:58" ht="41.45" customHeight="1">
      <c r="A860"/>
      <c r="J860"/>
      <c r="AA860"/>
      <c r="AB860"/>
      <c r="AC860"/>
      <c r="AD860"/>
      <c r="AE860"/>
      <c r="AF860"/>
      <c r="AG860"/>
      <c r="AH860"/>
      <c r="BB860" s="2"/>
      <c r="BC860" s="3"/>
      <c r="BD860" s="3"/>
      <c r="BE860" s="3"/>
      <c r="BF860" s="3"/>
    </row>
    <row r="861" spans="1:58" ht="41.45" customHeight="1">
      <c r="A861"/>
      <c r="J861"/>
      <c r="AA861"/>
      <c r="AB861"/>
      <c r="AC861"/>
      <c r="AD861"/>
      <c r="AE861"/>
      <c r="AF861"/>
      <c r="AG861"/>
      <c r="AH861"/>
      <c r="BB861" s="2"/>
      <c r="BC861" s="3"/>
      <c r="BD861" s="3"/>
      <c r="BE861" s="3"/>
      <c r="BF861" s="3"/>
    </row>
    <row r="862" spans="1:58" ht="41.45" customHeight="1">
      <c r="A862"/>
      <c r="J862"/>
      <c r="AA862"/>
      <c r="AB862"/>
      <c r="AC862"/>
      <c r="AD862"/>
      <c r="AE862"/>
      <c r="AF862"/>
      <c r="AG862"/>
      <c r="AH862"/>
      <c r="BB862" s="2"/>
      <c r="BC862" s="3"/>
      <c r="BD862" s="3"/>
      <c r="BE862" s="3"/>
      <c r="BF862" s="3"/>
    </row>
    <row r="863" spans="1:58" ht="41.45" customHeight="1">
      <c r="A863"/>
      <c r="J863"/>
      <c r="AA863"/>
      <c r="AB863"/>
      <c r="AC863"/>
      <c r="AD863"/>
      <c r="AE863"/>
      <c r="AF863"/>
      <c r="AG863"/>
      <c r="AH863"/>
      <c r="BB863" s="2"/>
      <c r="BC863" s="3"/>
      <c r="BD863" s="3"/>
      <c r="BE863" s="3"/>
      <c r="BF863" s="3"/>
    </row>
    <row r="864" spans="1:58" ht="41.45" customHeight="1">
      <c r="A864"/>
      <c r="J864"/>
      <c r="AA864"/>
      <c r="AB864"/>
      <c r="AC864"/>
      <c r="AD864"/>
      <c r="AE864"/>
      <c r="AF864"/>
      <c r="AG864"/>
      <c r="AH864"/>
      <c r="BB864" s="2"/>
      <c r="BC864" s="3"/>
      <c r="BD864" s="3"/>
      <c r="BE864" s="3"/>
      <c r="BF864" s="3"/>
    </row>
    <row r="865" spans="1:58" ht="41.45" customHeight="1">
      <c r="A865"/>
      <c r="J865"/>
      <c r="AA865"/>
      <c r="AB865"/>
      <c r="AC865"/>
      <c r="AD865"/>
      <c r="AE865"/>
      <c r="AF865"/>
      <c r="AG865"/>
      <c r="AH865"/>
      <c r="BB865" s="2"/>
      <c r="BC865" s="3"/>
      <c r="BD865" s="3"/>
      <c r="BE865" s="3"/>
      <c r="BF865" s="3"/>
    </row>
    <row r="866" spans="1:58" ht="41.45" customHeight="1">
      <c r="A866"/>
      <c r="J866"/>
      <c r="AA866"/>
      <c r="AB866"/>
      <c r="AC866"/>
      <c r="AD866"/>
      <c r="AE866"/>
      <c r="AF866"/>
      <c r="AG866"/>
      <c r="AH866"/>
      <c r="BB866" s="2"/>
      <c r="BC866" s="3"/>
      <c r="BD866" s="3"/>
      <c r="BE866" s="3"/>
      <c r="BF866" s="3"/>
    </row>
    <row r="867" spans="1:58" ht="41.45" customHeight="1">
      <c r="A867"/>
      <c r="J867"/>
      <c r="AA867"/>
      <c r="AB867"/>
      <c r="AC867"/>
      <c r="AD867"/>
      <c r="AE867"/>
      <c r="AF867"/>
      <c r="AG867"/>
      <c r="AH867"/>
      <c r="BB867" s="2"/>
      <c r="BC867" s="3"/>
      <c r="BD867" s="3"/>
      <c r="BE867" s="3"/>
      <c r="BF867" s="3"/>
    </row>
    <row r="868" spans="1:58" ht="41.45" customHeight="1">
      <c r="A868"/>
      <c r="J868"/>
      <c r="AA868"/>
      <c r="AB868"/>
      <c r="AC868"/>
      <c r="AD868"/>
      <c r="AE868"/>
      <c r="AF868"/>
      <c r="AG868"/>
      <c r="AH868"/>
      <c r="BB868" s="2"/>
      <c r="BC868" s="3"/>
      <c r="BD868" s="3"/>
      <c r="BE868" s="3"/>
      <c r="BF868" s="3"/>
    </row>
    <row r="869" spans="1:58" ht="41.45" customHeight="1">
      <c r="A869"/>
      <c r="J869"/>
      <c r="AA869"/>
      <c r="AB869"/>
      <c r="AC869"/>
      <c r="AD869"/>
      <c r="AE869"/>
      <c r="AF869"/>
      <c r="AG869"/>
      <c r="AH869"/>
      <c r="BB869" s="2"/>
      <c r="BC869" s="3"/>
      <c r="BD869" s="3"/>
      <c r="BE869" s="3"/>
      <c r="BF869" s="3"/>
    </row>
    <row r="870" spans="1:58" ht="41.45" customHeight="1">
      <c r="A870"/>
      <c r="J870"/>
      <c r="AA870"/>
      <c r="AB870"/>
      <c r="AC870"/>
      <c r="AD870"/>
      <c r="AE870"/>
      <c r="AF870"/>
      <c r="AG870"/>
      <c r="AH870"/>
      <c r="BB870" s="2"/>
      <c r="BC870" s="3"/>
      <c r="BD870" s="3"/>
      <c r="BE870" s="3"/>
      <c r="BF870" s="3"/>
    </row>
    <row r="871" spans="1:58" ht="41.45" customHeight="1">
      <c r="A871"/>
      <c r="J871"/>
      <c r="AA871"/>
      <c r="AB871"/>
      <c r="AC871"/>
      <c r="AD871"/>
      <c r="AE871"/>
      <c r="AF871"/>
      <c r="AG871"/>
      <c r="AH871"/>
      <c r="BB871" s="2"/>
      <c r="BC871" s="3"/>
      <c r="BD871" s="3"/>
      <c r="BE871" s="3"/>
      <c r="BF871" s="3"/>
    </row>
    <row r="872" spans="1:58" ht="41.45" customHeight="1">
      <c r="A872"/>
      <c r="J872"/>
      <c r="AA872"/>
      <c r="AB872"/>
      <c r="AC872"/>
      <c r="AD872"/>
      <c r="AE872"/>
      <c r="AF872"/>
      <c r="AG872"/>
      <c r="AH872"/>
      <c r="BB872" s="2"/>
      <c r="BC872" s="3"/>
      <c r="BD872" s="3"/>
      <c r="BE872" s="3"/>
      <c r="BF872" s="3"/>
    </row>
    <row r="873" spans="1:58" ht="41.45" customHeight="1">
      <c r="A873"/>
      <c r="J873"/>
      <c r="AA873"/>
      <c r="AB873"/>
      <c r="AC873"/>
      <c r="AD873"/>
      <c r="AE873"/>
      <c r="AF873"/>
      <c r="AG873"/>
      <c r="AH873"/>
      <c r="BB873" s="2"/>
      <c r="BC873" s="3"/>
      <c r="BD873" s="3"/>
      <c r="BE873" s="3"/>
      <c r="BF873" s="3"/>
    </row>
    <row r="874" spans="1:58" ht="41.45" customHeight="1">
      <c r="A874"/>
      <c r="J874"/>
      <c r="AA874"/>
      <c r="AB874"/>
      <c r="AC874"/>
      <c r="AD874"/>
      <c r="AE874"/>
      <c r="AF874"/>
      <c r="AG874"/>
      <c r="AH874"/>
      <c r="BB874" s="2"/>
      <c r="BC874" s="3"/>
      <c r="BD874" s="3"/>
      <c r="BE874" s="3"/>
      <c r="BF874" s="3"/>
    </row>
    <row r="875" spans="1:58" ht="41.45" customHeight="1">
      <c r="A875"/>
      <c r="J875"/>
      <c r="AA875"/>
      <c r="AB875"/>
      <c r="AC875"/>
      <c r="AD875"/>
      <c r="AE875"/>
      <c r="AF875"/>
      <c r="AG875"/>
      <c r="AH875"/>
      <c r="BB875" s="2"/>
      <c r="BC875" s="3"/>
      <c r="BD875" s="3"/>
      <c r="BE875" s="3"/>
      <c r="BF875" s="3"/>
    </row>
    <row r="876" spans="1:58" ht="41.45" customHeight="1">
      <c r="A876"/>
      <c r="J876"/>
      <c r="AA876"/>
      <c r="AB876"/>
      <c r="AC876"/>
      <c r="AD876"/>
      <c r="AE876"/>
      <c r="AF876"/>
      <c r="AG876"/>
      <c r="AH876"/>
      <c r="BB876" s="2"/>
      <c r="BC876" s="3"/>
      <c r="BD876" s="3"/>
      <c r="BE876" s="3"/>
      <c r="BF876" s="3"/>
    </row>
    <row r="877" spans="1:58" ht="41.45" customHeight="1">
      <c r="A877"/>
      <c r="J877"/>
      <c r="AA877"/>
      <c r="AB877"/>
      <c r="AC877"/>
      <c r="AD877"/>
      <c r="AE877"/>
      <c r="AF877"/>
      <c r="AG877"/>
      <c r="AH877"/>
      <c r="BB877" s="2"/>
      <c r="BC877" s="3"/>
      <c r="BD877" s="3"/>
      <c r="BE877" s="3"/>
      <c r="BF877" s="3"/>
    </row>
    <row r="878" spans="1:58" ht="41.45" customHeight="1">
      <c r="A878"/>
      <c r="J878"/>
      <c r="AA878"/>
      <c r="AB878"/>
      <c r="AC878"/>
      <c r="AD878"/>
      <c r="AE878"/>
      <c r="AF878"/>
      <c r="AG878"/>
      <c r="AH878"/>
      <c r="BB878" s="2"/>
      <c r="BC878" s="3"/>
      <c r="BD878" s="3"/>
      <c r="BE878" s="3"/>
      <c r="BF878" s="3"/>
    </row>
    <row r="879" spans="1:58" ht="41.45" customHeight="1">
      <c r="A879"/>
      <c r="J879"/>
      <c r="AA879"/>
      <c r="AB879"/>
      <c r="AC879"/>
      <c r="AD879"/>
      <c r="AE879"/>
      <c r="AF879"/>
      <c r="AG879"/>
      <c r="AH879"/>
      <c r="BB879" s="2"/>
      <c r="BC879" s="3"/>
      <c r="BD879" s="3"/>
      <c r="BE879" s="3"/>
      <c r="BF879" s="3"/>
    </row>
    <row r="880" spans="1:58" ht="41.45" customHeight="1">
      <c r="A880"/>
      <c r="J880"/>
      <c r="AA880"/>
      <c r="AB880"/>
      <c r="AC880"/>
      <c r="AD880"/>
      <c r="AE880"/>
      <c r="AF880"/>
      <c r="AG880"/>
      <c r="AH880"/>
      <c r="BB880" s="2"/>
      <c r="BC880" s="3"/>
      <c r="BD880" s="3"/>
      <c r="BE880" s="3"/>
      <c r="BF880" s="3"/>
    </row>
    <row r="881" spans="1:58" ht="41.45" customHeight="1">
      <c r="A881"/>
      <c r="J881"/>
      <c r="AA881"/>
      <c r="AB881"/>
      <c r="AC881"/>
      <c r="AD881"/>
      <c r="AE881"/>
      <c r="AF881"/>
      <c r="AG881"/>
      <c r="AH881"/>
      <c r="BB881" s="2"/>
      <c r="BC881" s="3"/>
      <c r="BD881" s="3"/>
      <c r="BE881" s="3"/>
      <c r="BF881" s="3"/>
    </row>
    <row r="882" spans="1:58" ht="41.45" customHeight="1">
      <c r="A882"/>
      <c r="J882"/>
      <c r="AA882"/>
      <c r="AB882"/>
      <c r="AC882"/>
      <c r="AD882"/>
      <c r="AE882"/>
      <c r="AF882"/>
      <c r="AG882"/>
      <c r="AH882"/>
      <c r="BB882" s="2"/>
      <c r="BC882" s="3"/>
      <c r="BD882" s="3"/>
      <c r="BE882" s="3"/>
      <c r="BF882" s="3"/>
    </row>
    <row r="883" spans="1:58" ht="41.45" customHeight="1">
      <c r="A883"/>
      <c r="J883"/>
      <c r="AA883"/>
      <c r="AB883"/>
      <c r="AC883"/>
      <c r="AD883"/>
      <c r="AE883"/>
      <c r="AF883"/>
      <c r="AG883"/>
      <c r="AH883"/>
      <c r="BB883" s="2"/>
      <c r="BC883" s="3"/>
      <c r="BD883" s="3"/>
      <c r="BE883" s="3"/>
      <c r="BF883" s="3"/>
    </row>
    <row r="884" spans="1:58" ht="41.45" customHeight="1">
      <c r="A884"/>
      <c r="J884"/>
      <c r="AA884"/>
      <c r="AB884"/>
      <c r="AC884"/>
      <c r="AD884"/>
      <c r="AE884"/>
      <c r="AF884"/>
      <c r="AG884"/>
      <c r="AH884"/>
      <c r="BB884" s="2"/>
      <c r="BC884" s="3"/>
      <c r="BD884" s="3"/>
      <c r="BE884" s="3"/>
      <c r="BF884" s="3"/>
    </row>
    <row r="885" spans="1:58" ht="41.45" customHeight="1">
      <c r="A885"/>
      <c r="J885"/>
      <c r="AA885"/>
      <c r="AB885"/>
      <c r="AC885"/>
      <c r="AD885"/>
      <c r="AE885"/>
      <c r="AF885"/>
      <c r="AG885"/>
      <c r="AH885"/>
      <c r="BB885" s="2"/>
      <c r="BC885" s="3"/>
      <c r="BD885" s="3"/>
      <c r="BE885" s="3"/>
      <c r="BF885" s="3"/>
    </row>
    <row r="886" spans="1:58" ht="41.45" customHeight="1">
      <c r="A886"/>
      <c r="J886"/>
      <c r="AA886"/>
      <c r="AB886"/>
      <c r="AC886"/>
      <c r="AD886"/>
      <c r="AE886"/>
      <c r="AF886"/>
      <c r="AG886"/>
      <c r="AH886"/>
      <c r="BB886" s="2"/>
      <c r="BC886" s="3"/>
      <c r="BD886" s="3"/>
      <c r="BE886" s="3"/>
      <c r="BF886" s="3"/>
    </row>
    <row r="887" spans="1:58" ht="41.45" customHeight="1">
      <c r="A887"/>
      <c r="J887"/>
      <c r="AA887"/>
      <c r="AB887"/>
      <c r="AC887"/>
      <c r="AD887"/>
      <c r="AE887"/>
      <c r="AF887"/>
      <c r="AG887"/>
      <c r="AH887"/>
      <c r="BB887" s="2"/>
      <c r="BC887" s="3"/>
      <c r="BD887" s="3"/>
      <c r="BE887" s="3"/>
      <c r="BF887" s="3"/>
    </row>
    <row r="888" spans="1:58" ht="41.45" customHeight="1">
      <c r="A888"/>
      <c r="J888"/>
      <c r="AA888"/>
      <c r="AB888"/>
      <c r="AC888"/>
      <c r="AD888"/>
      <c r="AE888"/>
      <c r="AF888"/>
      <c r="AG888"/>
      <c r="AH888"/>
      <c r="BB888" s="2"/>
      <c r="BC888" s="3"/>
      <c r="BD888" s="3"/>
      <c r="BE888" s="3"/>
      <c r="BF888" s="3"/>
    </row>
    <row r="889" spans="1:58" ht="41.45" customHeight="1">
      <c r="A889"/>
      <c r="J889"/>
      <c r="AA889"/>
      <c r="AB889"/>
      <c r="AC889"/>
      <c r="AD889"/>
      <c r="AE889"/>
      <c r="AF889"/>
      <c r="AG889"/>
      <c r="AH889"/>
      <c r="BB889" s="2"/>
      <c r="BC889" s="3"/>
      <c r="BD889" s="3"/>
      <c r="BE889" s="3"/>
      <c r="BF889" s="3"/>
    </row>
    <row r="890" spans="1:58" ht="41.45" customHeight="1">
      <c r="A890"/>
      <c r="J890"/>
      <c r="AA890"/>
      <c r="AB890"/>
      <c r="AC890"/>
      <c r="AD890"/>
      <c r="AE890"/>
      <c r="AF890"/>
      <c r="AG890"/>
      <c r="AH890"/>
      <c r="BB890" s="2"/>
      <c r="BC890" s="3"/>
      <c r="BD890" s="3"/>
      <c r="BE890" s="3"/>
      <c r="BF890" s="3"/>
    </row>
    <row r="891" spans="1:58" ht="41.45" customHeight="1">
      <c r="A891"/>
      <c r="J891"/>
      <c r="AA891"/>
      <c r="AB891"/>
      <c r="AC891"/>
      <c r="AD891"/>
      <c r="AE891"/>
      <c r="AF891"/>
      <c r="AG891"/>
      <c r="AH891"/>
      <c r="BB891" s="2"/>
      <c r="BC891" s="3"/>
      <c r="BD891" s="3"/>
      <c r="BE891" s="3"/>
      <c r="BF891" s="3"/>
    </row>
    <row r="892" spans="1:58" ht="41.45" customHeight="1">
      <c r="A892"/>
      <c r="J892"/>
      <c r="AA892"/>
      <c r="AB892"/>
      <c r="AC892"/>
      <c r="AD892"/>
      <c r="AE892"/>
      <c r="AF892"/>
      <c r="AG892"/>
      <c r="AH892"/>
      <c r="BB892" s="2"/>
      <c r="BC892" s="3"/>
      <c r="BD892" s="3"/>
      <c r="BE892" s="3"/>
      <c r="BF892" s="3"/>
    </row>
    <row r="893" spans="1:58" ht="41.45" customHeight="1">
      <c r="A893"/>
      <c r="J893"/>
      <c r="AA893"/>
      <c r="AB893"/>
      <c r="AC893"/>
      <c r="AD893"/>
      <c r="AE893"/>
      <c r="AF893"/>
      <c r="AG893"/>
      <c r="AH893"/>
      <c r="BB893" s="2"/>
      <c r="BC893" s="3"/>
      <c r="BD893" s="3"/>
      <c r="BE893" s="3"/>
      <c r="BF893" s="3"/>
    </row>
    <row r="894" spans="1:58" ht="41.45" customHeight="1">
      <c r="A894"/>
      <c r="J894"/>
      <c r="AA894"/>
      <c r="AB894"/>
      <c r="AC894"/>
      <c r="AD894"/>
      <c r="AE894"/>
      <c r="AF894"/>
      <c r="AG894"/>
      <c r="AH894"/>
      <c r="BB894" s="2"/>
      <c r="BC894" s="3"/>
      <c r="BD894" s="3"/>
      <c r="BE894" s="3"/>
      <c r="BF894" s="3"/>
    </row>
    <row r="895" spans="1:58" ht="41.45" customHeight="1">
      <c r="A895"/>
      <c r="J895"/>
      <c r="AA895"/>
      <c r="AB895"/>
      <c r="AC895"/>
      <c r="AD895"/>
      <c r="AE895"/>
      <c r="AF895"/>
      <c r="AG895"/>
      <c r="AH895"/>
      <c r="BB895" s="2"/>
      <c r="BC895" s="3"/>
      <c r="BD895" s="3"/>
      <c r="BE895" s="3"/>
      <c r="BF895" s="3"/>
    </row>
    <row r="896" spans="1:58" ht="41.45" customHeight="1">
      <c r="A896"/>
      <c r="J896"/>
      <c r="AA896"/>
      <c r="AB896"/>
      <c r="AC896"/>
      <c r="AD896"/>
      <c r="AE896"/>
      <c r="AF896"/>
      <c r="AG896"/>
      <c r="AH896"/>
      <c r="BB896" s="2"/>
      <c r="BC896" s="3"/>
      <c r="BD896" s="3"/>
      <c r="BE896" s="3"/>
      <c r="BF896" s="3"/>
    </row>
    <row r="897" spans="1:58" ht="41.45" customHeight="1">
      <c r="A897"/>
      <c r="J897"/>
      <c r="AA897"/>
      <c r="AB897"/>
      <c r="AC897"/>
      <c r="AD897"/>
      <c r="AE897"/>
      <c r="AF897"/>
      <c r="AG897"/>
      <c r="AH897"/>
      <c r="BB897" s="2"/>
      <c r="BC897" s="3"/>
      <c r="BD897" s="3"/>
      <c r="BE897" s="3"/>
      <c r="BF897" s="3"/>
    </row>
    <row r="898" spans="1:58" ht="41.45" customHeight="1">
      <c r="A898"/>
      <c r="J898"/>
      <c r="AA898"/>
      <c r="AB898"/>
      <c r="AC898"/>
      <c r="AD898"/>
      <c r="AE898"/>
      <c r="AF898"/>
      <c r="AG898"/>
      <c r="AH898"/>
      <c r="BB898" s="2"/>
      <c r="BC898" s="3"/>
      <c r="BD898" s="3"/>
      <c r="BE898" s="3"/>
      <c r="BF898" s="3"/>
    </row>
    <row r="899" spans="1:58" ht="41.45" customHeight="1">
      <c r="A899"/>
      <c r="J899"/>
      <c r="AA899"/>
      <c r="AB899"/>
      <c r="AC899"/>
      <c r="AD899"/>
      <c r="AE899"/>
      <c r="AF899"/>
      <c r="AG899"/>
      <c r="AH899"/>
      <c r="BB899" s="2"/>
      <c r="BC899" s="3"/>
      <c r="BD899" s="3"/>
      <c r="BE899" s="3"/>
      <c r="BF899" s="3"/>
    </row>
    <row r="900" spans="1:58" ht="41.45" customHeight="1">
      <c r="A900"/>
      <c r="J900"/>
      <c r="AA900"/>
      <c r="AB900"/>
      <c r="AC900"/>
      <c r="AD900"/>
      <c r="AE900"/>
      <c r="AF900"/>
      <c r="AG900"/>
      <c r="AH900"/>
      <c r="BB900" s="2"/>
      <c r="BC900" s="3"/>
      <c r="BD900" s="3"/>
      <c r="BE900" s="3"/>
      <c r="BF900" s="3"/>
    </row>
    <row r="901" spans="1:58" ht="41.45" customHeight="1">
      <c r="A901"/>
      <c r="J901"/>
      <c r="AA901"/>
      <c r="AB901"/>
      <c r="AC901"/>
      <c r="AD901"/>
      <c r="AE901"/>
      <c r="AF901"/>
      <c r="AG901"/>
      <c r="AH901"/>
      <c r="BB901" s="2"/>
      <c r="BC901" s="3"/>
      <c r="BD901" s="3"/>
      <c r="BE901" s="3"/>
      <c r="BF901" s="3"/>
    </row>
    <row r="902" spans="1:58" ht="41.45" customHeight="1">
      <c r="A902"/>
      <c r="J902"/>
      <c r="AA902"/>
      <c r="AB902"/>
      <c r="AC902"/>
      <c r="AD902"/>
      <c r="AE902"/>
      <c r="AF902"/>
      <c r="AG902"/>
      <c r="AH902"/>
      <c r="BB902" s="2"/>
      <c r="BC902" s="3"/>
      <c r="BD902" s="3"/>
      <c r="BE902" s="3"/>
      <c r="BF902" s="3"/>
    </row>
    <row r="903" spans="1:58" ht="41.45" customHeight="1">
      <c r="A903"/>
      <c r="J903"/>
      <c r="AA903"/>
      <c r="AB903"/>
      <c r="AC903"/>
      <c r="AD903"/>
      <c r="AE903"/>
      <c r="AF903"/>
      <c r="AG903"/>
      <c r="AH903"/>
      <c r="BB903" s="2"/>
      <c r="BC903" s="3"/>
      <c r="BD903" s="3"/>
      <c r="BE903" s="3"/>
      <c r="BF903" s="3"/>
    </row>
    <row r="904" spans="1:58" ht="41.45" customHeight="1">
      <c r="A904"/>
      <c r="J904"/>
      <c r="AA904"/>
      <c r="AB904"/>
      <c r="AC904"/>
      <c r="AD904"/>
      <c r="AE904"/>
      <c r="AF904"/>
      <c r="AG904"/>
      <c r="AH904"/>
      <c r="BB904" s="2"/>
      <c r="BC904" s="3"/>
      <c r="BD904" s="3"/>
      <c r="BE904" s="3"/>
      <c r="BF904" s="3"/>
    </row>
    <row r="905" spans="1:58" ht="41.45" customHeight="1">
      <c r="A905"/>
      <c r="J905"/>
      <c r="AA905"/>
      <c r="AB905"/>
      <c r="AC905"/>
      <c r="AD905"/>
      <c r="AE905"/>
      <c r="AF905"/>
      <c r="AG905"/>
      <c r="AH905"/>
      <c r="BB905" s="2"/>
      <c r="BC905" s="3"/>
      <c r="BD905" s="3"/>
      <c r="BE905" s="3"/>
      <c r="BF905" s="3"/>
    </row>
    <row r="906" spans="1:58" ht="41.45" customHeight="1">
      <c r="A906"/>
      <c r="J906"/>
      <c r="AA906"/>
      <c r="AB906"/>
      <c r="AC906"/>
      <c r="AD906"/>
      <c r="AE906"/>
      <c r="AF906"/>
      <c r="AG906"/>
      <c r="AH906"/>
      <c r="BB906" s="2"/>
      <c r="BC906" s="3"/>
      <c r="BD906" s="3"/>
      <c r="BE906" s="3"/>
      <c r="BF906" s="3"/>
    </row>
    <row r="907" spans="1:58" ht="41.45" customHeight="1">
      <c r="A907"/>
      <c r="J907"/>
      <c r="AA907"/>
      <c r="AB907"/>
      <c r="AC907"/>
      <c r="AD907"/>
      <c r="AE907"/>
      <c r="AF907"/>
      <c r="AG907"/>
      <c r="AH907"/>
      <c r="BB907" s="2"/>
      <c r="BC907" s="3"/>
      <c r="BD907" s="3"/>
      <c r="BE907" s="3"/>
      <c r="BF907" s="3"/>
    </row>
    <row r="908" spans="1:58" ht="41.45" customHeight="1">
      <c r="A908"/>
      <c r="J908"/>
      <c r="AA908"/>
      <c r="AB908"/>
      <c r="AC908"/>
      <c r="AD908"/>
      <c r="AE908"/>
      <c r="AF908"/>
      <c r="AG908"/>
      <c r="AH908"/>
      <c r="BB908" s="2"/>
      <c r="BC908" s="3"/>
      <c r="BD908" s="3"/>
      <c r="BE908" s="3"/>
      <c r="BF908" s="3"/>
    </row>
    <row r="909" spans="1:58" ht="41.45" customHeight="1">
      <c r="A909"/>
      <c r="J909"/>
      <c r="AA909"/>
      <c r="AB909"/>
      <c r="AC909"/>
      <c r="AD909"/>
      <c r="AE909"/>
      <c r="AF909"/>
      <c r="AG909"/>
      <c r="AH909"/>
      <c r="BB909" s="2"/>
      <c r="BC909" s="3"/>
      <c r="BD909" s="3"/>
      <c r="BE909" s="3"/>
      <c r="BF909" s="3"/>
    </row>
    <row r="910" spans="1:58" ht="41.45" customHeight="1">
      <c r="A910"/>
      <c r="J910"/>
      <c r="AA910"/>
      <c r="AB910"/>
      <c r="AC910"/>
      <c r="AD910"/>
      <c r="AE910"/>
      <c r="AF910"/>
      <c r="AG910"/>
      <c r="AH910"/>
      <c r="BB910" s="2"/>
      <c r="BC910" s="3"/>
      <c r="BD910" s="3"/>
      <c r="BE910" s="3"/>
      <c r="BF910" s="3"/>
    </row>
    <row r="911" spans="1:58" ht="41.45" customHeight="1">
      <c r="A911"/>
      <c r="J911"/>
      <c r="AA911"/>
      <c r="AB911"/>
      <c r="AC911"/>
      <c r="AD911"/>
      <c r="AE911"/>
      <c r="AF911"/>
      <c r="AG911"/>
      <c r="AH911"/>
      <c r="BB911" s="2"/>
      <c r="BC911" s="3"/>
      <c r="BD911" s="3"/>
      <c r="BE911" s="3"/>
      <c r="BF911" s="3"/>
    </row>
    <row r="912" spans="1:58" ht="41.45" customHeight="1">
      <c r="A912"/>
      <c r="J912"/>
      <c r="AA912"/>
      <c r="AB912"/>
      <c r="AC912"/>
      <c r="AD912"/>
      <c r="AE912"/>
      <c r="AF912"/>
      <c r="AG912"/>
      <c r="AH912"/>
      <c r="BB912" s="2"/>
      <c r="BC912" s="3"/>
      <c r="BD912" s="3"/>
      <c r="BE912" s="3"/>
      <c r="BF912" s="3"/>
    </row>
    <row r="913" spans="1:58" ht="41.45" customHeight="1">
      <c r="A913"/>
      <c r="J913"/>
      <c r="AA913"/>
      <c r="AB913"/>
      <c r="AC913"/>
      <c r="AD913"/>
      <c r="AE913"/>
      <c r="AF913"/>
      <c r="AG913"/>
      <c r="AH913"/>
      <c r="BB913" s="2"/>
      <c r="BC913" s="3"/>
      <c r="BD913" s="3"/>
      <c r="BE913" s="3"/>
      <c r="BF913" s="3"/>
    </row>
    <row r="914" spans="1:58" ht="41.45" customHeight="1">
      <c r="A914"/>
      <c r="J914"/>
      <c r="AA914"/>
      <c r="AB914"/>
      <c r="AC914"/>
      <c r="AD914"/>
      <c r="AE914"/>
      <c r="AF914"/>
      <c r="AG914"/>
      <c r="AH914"/>
      <c r="BB914" s="2"/>
      <c r="BC914" s="3"/>
      <c r="BD914" s="3"/>
      <c r="BE914" s="3"/>
      <c r="BF914" s="3"/>
    </row>
    <row r="915" spans="1:58" ht="41.45" customHeight="1">
      <c r="A915"/>
      <c r="J915"/>
      <c r="AA915"/>
      <c r="AB915"/>
      <c r="AC915"/>
      <c r="AD915"/>
      <c r="AE915"/>
      <c r="AF915"/>
      <c r="AG915"/>
      <c r="AH915"/>
      <c r="BB915" s="2"/>
      <c r="BC915" s="3"/>
      <c r="BD915" s="3"/>
      <c r="BE915" s="3"/>
      <c r="BF915" s="3"/>
    </row>
    <row r="916" spans="1:58" ht="41.45" customHeight="1">
      <c r="A916"/>
      <c r="J916"/>
      <c r="AA916"/>
      <c r="AB916"/>
      <c r="AC916"/>
      <c r="AD916"/>
      <c r="AE916"/>
      <c r="AF916"/>
      <c r="AG916"/>
      <c r="AH916"/>
      <c r="BB916" s="2"/>
      <c r="BC916" s="3"/>
      <c r="BD916" s="3"/>
      <c r="BE916" s="3"/>
      <c r="BF916" s="3"/>
    </row>
    <row r="917" spans="1:58" ht="41.45" customHeight="1">
      <c r="A917"/>
      <c r="J917"/>
      <c r="AA917"/>
      <c r="AB917"/>
      <c r="AC917"/>
      <c r="AD917"/>
      <c r="AE917"/>
      <c r="AF917"/>
      <c r="AG917"/>
      <c r="AH917"/>
      <c r="BB917" s="2"/>
      <c r="BC917" s="3"/>
      <c r="BD917" s="3"/>
      <c r="BE917" s="3"/>
      <c r="BF917" s="3"/>
    </row>
    <row r="918" spans="1:58" ht="41.45" customHeight="1">
      <c r="A918"/>
      <c r="J918"/>
      <c r="AA918"/>
      <c r="AB918"/>
      <c r="AC918"/>
      <c r="AD918"/>
      <c r="AE918"/>
      <c r="AF918"/>
      <c r="AG918"/>
      <c r="AH918"/>
      <c r="BB918" s="2"/>
      <c r="BC918" s="3"/>
      <c r="BD918" s="3"/>
      <c r="BE918" s="3"/>
      <c r="BF918" s="3"/>
    </row>
    <row r="919" spans="1:58" ht="41.45" customHeight="1">
      <c r="A919"/>
      <c r="J919"/>
      <c r="AA919"/>
      <c r="AB919"/>
      <c r="AC919"/>
      <c r="AD919"/>
      <c r="AE919"/>
      <c r="AF919"/>
      <c r="AG919"/>
      <c r="AH919"/>
      <c r="BB919" s="2"/>
      <c r="BC919" s="3"/>
      <c r="BD919" s="3"/>
      <c r="BE919" s="3"/>
      <c r="BF919" s="3"/>
    </row>
    <row r="920" spans="1:58" ht="41.45" customHeight="1">
      <c r="A920"/>
      <c r="J920"/>
      <c r="AA920"/>
      <c r="AB920"/>
      <c r="AC920"/>
      <c r="AD920"/>
      <c r="AE920"/>
      <c r="AF920"/>
      <c r="AG920"/>
      <c r="AH920"/>
      <c r="BB920" s="2"/>
      <c r="BC920" s="3"/>
      <c r="BD920" s="3"/>
      <c r="BE920" s="3"/>
      <c r="BF920" s="3"/>
    </row>
    <row r="921" spans="1:58" ht="41.45" customHeight="1">
      <c r="A921"/>
      <c r="J921"/>
      <c r="AA921"/>
      <c r="AB921"/>
      <c r="AC921"/>
      <c r="AD921"/>
      <c r="AE921"/>
      <c r="AF921"/>
      <c r="AG921"/>
      <c r="AH921"/>
      <c r="BB921" s="2"/>
      <c r="BC921" s="3"/>
      <c r="BD921" s="3"/>
      <c r="BE921" s="3"/>
      <c r="BF921" s="3"/>
    </row>
    <row r="922" spans="1:58" ht="41.45" customHeight="1">
      <c r="A922"/>
      <c r="J922"/>
      <c r="AA922"/>
      <c r="AB922"/>
      <c r="AC922"/>
      <c r="AD922"/>
      <c r="AE922"/>
      <c r="AF922"/>
      <c r="AG922"/>
      <c r="AH922"/>
      <c r="BB922" s="2"/>
      <c r="BC922" s="3"/>
      <c r="BD922" s="3"/>
      <c r="BE922" s="3"/>
      <c r="BF922" s="3"/>
    </row>
    <row r="923" spans="1:58" ht="41.45" customHeight="1">
      <c r="A923"/>
      <c r="J923"/>
      <c r="AA923"/>
      <c r="AB923"/>
      <c r="AC923"/>
      <c r="AD923"/>
      <c r="AE923"/>
      <c r="AF923"/>
      <c r="AG923"/>
      <c r="AH923"/>
      <c r="BB923" s="2"/>
      <c r="BC923" s="3"/>
      <c r="BD923" s="3"/>
      <c r="BE923" s="3"/>
      <c r="BF923" s="3"/>
    </row>
    <row r="924" spans="1:58" ht="41.45" customHeight="1">
      <c r="A924"/>
      <c r="J924"/>
      <c r="AA924"/>
      <c r="AB924"/>
      <c r="AC924"/>
      <c r="AD924"/>
      <c r="AE924"/>
      <c r="AF924"/>
      <c r="AG924"/>
      <c r="AH924"/>
      <c r="BB924" s="2"/>
      <c r="BC924" s="3"/>
      <c r="BD924" s="3"/>
      <c r="BE924" s="3"/>
      <c r="BF924" s="3"/>
    </row>
    <row r="925" spans="1:58" ht="41.45" customHeight="1">
      <c r="A925"/>
      <c r="J925"/>
      <c r="AA925"/>
      <c r="AB925"/>
      <c r="AC925"/>
      <c r="AD925"/>
      <c r="AE925"/>
      <c r="AF925"/>
      <c r="AG925"/>
      <c r="AH925"/>
      <c r="BB925" s="2"/>
      <c r="BC925" s="3"/>
      <c r="BD925" s="3"/>
      <c r="BE925" s="3"/>
      <c r="BF925" s="3"/>
    </row>
    <row r="926" spans="1:58" ht="41.45" customHeight="1">
      <c r="A926"/>
      <c r="J926"/>
      <c r="AA926"/>
      <c r="AB926"/>
      <c r="AC926"/>
      <c r="AD926"/>
      <c r="AE926"/>
      <c r="AF926"/>
      <c r="AG926"/>
      <c r="AH926"/>
      <c r="BB926" s="2"/>
      <c r="BC926" s="3"/>
      <c r="BD926" s="3"/>
      <c r="BE926" s="3"/>
      <c r="BF926" s="3"/>
    </row>
    <row r="927" spans="1:58" ht="41.45" customHeight="1">
      <c r="A927"/>
      <c r="J927"/>
      <c r="AA927"/>
      <c r="AB927"/>
      <c r="AC927"/>
      <c r="AD927"/>
      <c r="AE927"/>
      <c r="AF927"/>
      <c r="AG927"/>
      <c r="AH927"/>
      <c r="BB927" s="2"/>
      <c r="BC927" s="3"/>
      <c r="BD927" s="3"/>
      <c r="BE927" s="3"/>
      <c r="BF927" s="3"/>
    </row>
    <row r="928" spans="1:58" ht="41.45" customHeight="1">
      <c r="A928"/>
      <c r="J928"/>
      <c r="AA928"/>
      <c r="AB928"/>
      <c r="AC928"/>
      <c r="AD928"/>
      <c r="AE928"/>
      <c r="AF928"/>
      <c r="AG928"/>
      <c r="AH928"/>
      <c r="BB928" s="2"/>
      <c r="BC928" s="3"/>
      <c r="BD928" s="3"/>
      <c r="BE928" s="3"/>
      <c r="BF928" s="3"/>
    </row>
    <row r="929" spans="1:58" ht="41.45" customHeight="1">
      <c r="A929"/>
      <c r="J929"/>
      <c r="AA929"/>
      <c r="AB929"/>
      <c r="AC929"/>
      <c r="AD929"/>
      <c r="AE929"/>
      <c r="AF929"/>
      <c r="AG929"/>
      <c r="AH929"/>
      <c r="BB929" s="2"/>
      <c r="BC929" s="3"/>
      <c r="BD929" s="3"/>
      <c r="BE929" s="3"/>
      <c r="BF929" s="3"/>
    </row>
    <row r="930" spans="1:58" ht="41.45" customHeight="1">
      <c r="A930"/>
      <c r="J930"/>
      <c r="AA930"/>
      <c r="AB930"/>
      <c r="AC930"/>
      <c r="AD930"/>
      <c r="AE930"/>
      <c r="AF930"/>
      <c r="AG930"/>
      <c r="AH930"/>
      <c r="BB930" s="2"/>
      <c r="BC930" s="3"/>
      <c r="BD930" s="3"/>
      <c r="BE930" s="3"/>
      <c r="BF930" s="3"/>
    </row>
    <row r="931" spans="1:58" ht="41.45" customHeight="1">
      <c r="A931"/>
      <c r="J931"/>
      <c r="AA931"/>
      <c r="AB931"/>
      <c r="AC931"/>
      <c r="AD931"/>
      <c r="AE931"/>
      <c r="AF931"/>
      <c r="AG931"/>
      <c r="AH931"/>
      <c r="BB931" s="2"/>
      <c r="BC931" s="3"/>
      <c r="BD931" s="3"/>
      <c r="BE931" s="3"/>
      <c r="BF931" s="3"/>
    </row>
    <row r="932" spans="1:58" ht="41.45" customHeight="1">
      <c r="A932"/>
      <c r="J932"/>
      <c r="AA932"/>
      <c r="AB932"/>
      <c r="AC932"/>
      <c r="AD932"/>
      <c r="AE932"/>
      <c r="AF932"/>
      <c r="AG932"/>
      <c r="AH932"/>
      <c r="BB932" s="2"/>
      <c r="BC932" s="3"/>
      <c r="BD932" s="3"/>
      <c r="BE932" s="3"/>
      <c r="BF932" s="3"/>
    </row>
    <row r="933" spans="1:58" ht="41.45" customHeight="1">
      <c r="A933"/>
      <c r="J933"/>
      <c r="AA933"/>
      <c r="AB933"/>
      <c r="AC933"/>
      <c r="AD933"/>
      <c r="AE933"/>
      <c r="AF933"/>
      <c r="AG933"/>
      <c r="AH933"/>
      <c r="BB933" s="2"/>
      <c r="BC933" s="3"/>
      <c r="BD933" s="3"/>
      <c r="BE933" s="3"/>
      <c r="BF933" s="3"/>
    </row>
    <row r="934" spans="1:58" ht="41.45" customHeight="1">
      <c r="A934"/>
      <c r="J934"/>
      <c r="AA934"/>
      <c r="AB934"/>
      <c r="AC934"/>
      <c r="AD934"/>
      <c r="AE934"/>
      <c r="AF934"/>
      <c r="AG934"/>
      <c r="AH934"/>
      <c r="BB934" s="2"/>
      <c r="BC934" s="3"/>
      <c r="BD934" s="3"/>
      <c r="BE934" s="3"/>
      <c r="BF934" s="3"/>
    </row>
    <row r="935" spans="1:58" ht="41.45" customHeight="1">
      <c r="A935"/>
      <c r="J935"/>
      <c r="AA935"/>
      <c r="AB935"/>
      <c r="AC935"/>
      <c r="AD935"/>
      <c r="AE935"/>
      <c r="AF935"/>
      <c r="AG935"/>
      <c r="AH935"/>
      <c r="BB935" s="2"/>
      <c r="BC935" s="3"/>
      <c r="BD935" s="3"/>
      <c r="BE935" s="3"/>
      <c r="BF935" s="3"/>
    </row>
    <row r="936" spans="1:58" ht="41.45" customHeight="1">
      <c r="A936"/>
      <c r="J936"/>
      <c r="AA936"/>
      <c r="AB936"/>
      <c r="AC936"/>
      <c r="AD936"/>
      <c r="AE936"/>
      <c r="AF936"/>
      <c r="AG936"/>
      <c r="AH936"/>
      <c r="BB936" s="2"/>
      <c r="BC936" s="3"/>
      <c r="BD936" s="3"/>
      <c r="BE936" s="3"/>
      <c r="BF936" s="3"/>
    </row>
    <row r="937" spans="1:58" ht="41.45" customHeight="1">
      <c r="A937"/>
      <c r="J937"/>
      <c r="AA937"/>
      <c r="AB937"/>
      <c r="AC937"/>
      <c r="AD937"/>
      <c r="AE937"/>
      <c r="AF937"/>
      <c r="AG937"/>
      <c r="AH937"/>
      <c r="BB937" s="2"/>
      <c r="BC937" s="3"/>
      <c r="BD937" s="3"/>
      <c r="BE937" s="3"/>
      <c r="BF937" s="3"/>
    </row>
    <row r="938" spans="1:58" ht="41.45" customHeight="1">
      <c r="A938"/>
      <c r="J938"/>
      <c r="AA938"/>
      <c r="AB938"/>
      <c r="AC938"/>
      <c r="AD938"/>
      <c r="AE938"/>
      <c r="AF938"/>
      <c r="AG938"/>
      <c r="AH938"/>
      <c r="BB938" s="2"/>
      <c r="BC938" s="3"/>
      <c r="BD938" s="3"/>
      <c r="BE938" s="3"/>
      <c r="BF938" s="3"/>
    </row>
    <row r="939" spans="1:58" ht="41.45" customHeight="1">
      <c r="A939"/>
      <c r="J939"/>
      <c r="AA939"/>
      <c r="AB939"/>
      <c r="AC939"/>
      <c r="AD939"/>
      <c r="AE939"/>
      <c r="AF939"/>
      <c r="AG939"/>
      <c r="AH939"/>
      <c r="BB939" s="2"/>
      <c r="BC939" s="3"/>
      <c r="BD939" s="3"/>
      <c r="BE939" s="3"/>
      <c r="BF939" s="3"/>
    </row>
    <row r="940" spans="1:58" ht="41.45" customHeight="1">
      <c r="A940"/>
      <c r="J940"/>
      <c r="AA940"/>
      <c r="AB940"/>
      <c r="AC940"/>
      <c r="AD940"/>
      <c r="AE940"/>
      <c r="AF940"/>
      <c r="AG940"/>
      <c r="AH940"/>
      <c r="BB940" s="2"/>
      <c r="BC940" s="3"/>
      <c r="BD940" s="3"/>
      <c r="BE940" s="3"/>
      <c r="BF940" s="3"/>
    </row>
    <row r="941" spans="1:58" ht="41.45" customHeight="1">
      <c r="A941"/>
      <c r="J941"/>
      <c r="AA941"/>
      <c r="AB941"/>
      <c r="AC941"/>
      <c r="AD941"/>
      <c r="AE941"/>
      <c r="AF941"/>
      <c r="AG941"/>
      <c r="AH941"/>
      <c r="BB941" s="2"/>
      <c r="BC941" s="3"/>
      <c r="BD941" s="3"/>
      <c r="BE941" s="3"/>
      <c r="BF941" s="3"/>
    </row>
    <row r="942" spans="1:58" ht="41.45" customHeight="1">
      <c r="A942"/>
      <c r="J942"/>
      <c r="AA942"/>
      <c r="AB942"/>
      <c r="AC942"/>
      <c r="AD942"/>
      <c r="AE942"/>
      <c r="AF942"/>
      <c r="AG942"/>
      <c r="AH942"/>
      <c r="BB942" s="2"/>
      <c r="BC942" s="3"/>
      <c r="BD942" s="3"/>
      <c r="BE942" s="3"/>
      <c r="BF942" s="3"/>
    </row>
    <row r="943" spans="1:58" ht="41.45" customHeight="1">
      <c r="A943"/>
      <c r="J943"/>
      <c r="AA943"/>
      <c r="AB943"/>
      <c r="AC943"/>
      <c r="AD943"/>
      <c r="AE943"/>
      <c r="AF943"/>
      <c r="AG943"/>
      <c r="AH943"/>
      <c r="BB943" s="2"/>
      <c r="BC943" s="3"/>
      <c r="BD943" s="3"/>
      <c r="BE943" s="3"/>
      <c r="BF943" s="3"/>
    </row>
    <row r="944" spans="1:58" ht="41.45" customHeight="1">
      <c r="A944"/>
      <c r="J944"/>
      <c r="AA944"/>
      <c r="AB944"/>
      <c r="AC944"/>
      <c r="AD944"/>
      <c r="AE944"/>
      <c r="AF944"/>
      <c r="AG944"/>
      <c r="AH944"/>
      <c r="BB944" s="2"/>
      <c r="BC944" s="3"/>
      <c r="BD944" s="3"/>
      <c r="BE944" s="3"/>
      <c r="BF944" s="3"/>
    </row>
    <row r="945" spans="1:58" ht="41.45" customHeight="1">
      <c r="A945"/>
      <c r="J945"/>
      <c r="AA945"/>
      <c r="AB945"/>
      <c r="AC945"/>
      <c r="AD945"/>
      <c r="AE945"/>
      <c r="AF945"/>
      <c r="AG945"/>
      <c r="AH945"/>
      <c r="BB945" s="2"/>
      <c r="BC945" s="3"/>
      <c r="BD945" s="3"/>
      <c r="BE945" s="3"/>
      <c r="BF945" s="3"/>
    </row>
    <row r="946" spans="1:58" ht="41.45" customHeight="1">
      <c r="A946"/>
      <c r="J946"/>
      <c r="AA946"/>
      <c r="AB946"/>
      <c r="AC946"/>
      <c r="AD946"/>
      <c r="AE946"/>
      <c r="AF946"/>
      <c r="AG946"/>
      <c r="AH946"/>
      <c r="BB946" s="2"/>
      <c r="BC946" s="3"/>
      <c r="BD946" s="3"/>
      <c r="BE946" s="3"/>
      <c r="BF946" s="3"/>
    </row>
    <row r="947" spans="1:58" ht="41.45" customHeight="1">
      <c r="A947"/>
      <c r="J947"/>
      <c r="AA947"/>
      <c r="AB947"/>
      <c r="AC947"/>
      <c r="AD947"/>
      <c r="AE947"/>
      <c r="AF947"/>
      <c r="AG947"/>
      <c r="AH947"/>
      <c r="BB947" s="2"/>
      <c r="BC947" s="3"/>
      <c r="BD947" s="3"/>
      <c r="BE947" s="3"/>
      <c r="BF947" s="3"/>
    </row>
    <row r="948" spans="1:58" ht="41.45" customHeight="1">
      <c r="A948"/>
      <c r="J948"/>
      <c r="AA948"/>
      <c r="AB948"/>
      <c r="AC948"/>
      <c r="AD948"/>
      <c r="AE948"/>
      <c r="AF948"/>
      <c r="AG948"/>
      <c r="AH948"/>
      <c r="BB948" s="2"/>
      <c r="BC948" s="3"/>
      <c r="BD948" s="3"/>
      <c r="BE948" s="3"/>
      <c r="BF948" s="3"/>
    </row>
    <row r="949" spans="1:58" ht="41.45" customHeight="1">
      <c r="A949"/>
      <c r="J949"/>
      <c r="AA949"/>
      <c r="AB949"/>
      <c r="AC949"/>
      <c r="AD949"/>
      <c r="AE949"/>
      <c r="AF949"/>
      <c r="AG949"/>
      <c r="AH949"/>
      <c r="BB949" s="2"/>
      <c r="BC949" s="3"/>
      <c r="BD949" s="3"/>
      <c r="BE949" s="3"/>
      <c r="BF949" s="3"/>
    </row>
    <row r="950" spans="1:58" ht="41.45" customHeight="1">
      <c r="A950"/>
      <c r="J950"/>
      <c r="AA950"/>
      <c r="AB950"/>
      <c r="AC950"/>
      <c r="AD950"/>
      <c r="AE950"/>
      <c r="AF950"/>
      <c r="AG950"/>
      <c r="AH950"/>
      <c r="BB950" s="2"/>
      <c r="BC950" s="3"/>
      <c r="BD950" s="3"/>
      <c r="BE950" s="3"/>
      <c r="BF950" s="3"/>
    </row>
    <row r="951" spans="1:58" ht="41.45" customHeight="1">
      <c r="A951"/>
      <c r="J951"/>
      <c r="AA951"/>
      <c r="AB951"/>
      <c r="AC951"/>
      <c r="AD951"/>
      <c r="AE951"/>
      <c r="AF951"/>
      <c r="AG951"/>
      <c r="AH951"/>
      <c r="BB951" s="2"/>
      <c r="BC951" s="3"/>
      <c r="BD951" s="3"/>
      <c r="BE951" s="3"/>
      <c r="BF951" s="3"/>
    </row>
    <row r="952" spans="1:58" ht="41.45" customHeight="1">
      <c r="A952"/>
      <c r="J952"/>
      <c r="AA952"/>
      <c r="AB952"/>
      <c r="AC952"/>
      <c r="AD952"/>
      <c r="AE952"/>
      <c r="AF952"/>
      <c r="AG952"/>
      <c r="AH952"/>
      <c r="BB952" s="2"/>
      <c r="BC952" s="3"/>
      <c r="BD952" s="3"/>
      <c r="BE952" s="3"/>
      <c r="BF952" s="3"/>
    </row>
    <row r="953" spans="1:58" ht="41.45" customHeight="1">
      <c r="A953"/>
      <c r="J953"/>
      <c r="AA953"/>
      <c r="AB953"/>
      <c r="AC953"/>
      <c r="AD953"/>
      <c r="AE953"/>
      <c r="AF953"/>
      <c r="AG953"/>
      <c r="AH953"/>
      <c r="BB953" s="2"/>
      <c r="BC953" s="3"/>
      <c r="BD953" s="3"/>
      <c r="BE953" s="3"/>
      <c r="BF953" s="3"/>
    </row>
    <row r="954" spans="1:58" ht="41.45" customHeight="1">
      <c r="A954"/>
      <c r="J954"/>
      <c r="AA954"/>
      <c r="AB954"/>
      <c r="AC954"/>
      <c r="AD954"/>
      <c r="AE954"/>
      <c r="AF954"/>
      <c r="AG954"/>
      <c r="AH954"/>
      <c r="BB954" s="2"/>
      <c r="BC954" s="3"/>
      <c r="BD954" s="3"/>
      <c r="BE954" s="3"/>
      <c r="BF954" s="3"/>
    </row>
    <row r="955" spans="1:58" ht="41.45" customHeight="1">
      <c r="A955"/>
      <c r="J955"/>
      <c r="AA955"/>
      <c r="AB955"/>
      <c r="AC955"/>
      <c r="AD955"/>
      <c r="AE955"/>
      <c r="AF955"/>
      <c r="AG955"/>
      <c r="AH955"/>
      <c r="BB955" s="2"/>
      <c r="BC955" s="3"/>
      <c r="BD955" s="3"/>
      <c r="BE955" s="3"/>
      <c r="BF955" s="3"/>
    </row>
    <row r="956" spans="1:58" ht="41.45" customHeight="1">
      <c r="A956"/>
      <c r="J956"/>
      <c r="AA956"/>
      <c r="AB956"/>
      <c r="AC956"/>
      <c r="AD956"/>
      <c r="AE956"/>
      <c r="AF956"/>
      <c r="AG956"/>
      <c r="AH956"/>
      <c r="BB956" s="2"/>
      <c r="BC956" s="3"/>
      <c r="BD956" s="3"/>
      <c r="BE956" s="3"/>
      <c r="BF956" s="3"/>
    </row>
    <row r="957" spans="1:58" ht="41.45" customHeight="1">
      <c r="A957"/>
      <c r="J957"/>
      <c r="AA957"/>
      <c r="AB957"/>
      <c r="AC957"/>
      <c r="AD957"/>
      <c r="AE957"/>
      <c r="AF957"/>
      <c r="AG957"/>
      <c r="AH957"/>
      <c r="BB957" s="2"/>
      <c r="BC957" s="3"/>
      <c r="BD957" s="3"/>
      <c r="BE957" s="3"/>
      <c r="BF957" s="3"/>
    </row>
    <row r="958" spans="1:58" ht="41.45" customHeight="1">
      <c r="A958"/>
      <c r="J958"/>
      <c r="AA958"/>
      <c r="AB958"/>
      <c r="AC958"/>
      <c r="AD958"/>
      <c r="AE958"/>
      <c r="AF958"/>
      <c r="AG958"/>
      <c r="AH958"/>
      <c r="BB958" s="2"/>
      <c r="BC958" s="3"/>
      <c r="BD958" s="3"/>
      <c r="BE958" s="3"/>
      <c r="BF958" s="3"/>
    </row>
    <row r="959" spans="1:58" ht="41.45" customHeight="1">
      <c r="A959"/>
      <c r="J959"/>
      <c r="AA959"/>
      <c r="AB959"/>
      <c r="AC959"/>
      <c r="AD959"/>
      <c r="AE959"/>
      <c r="AF959"/>
      <c r="AG959"/>
      <c r="AH959"/>
      <c r="BB959" s="2"/>
      <c r="BC959" s="3"/>
      <c r="BD959" s="3"/>
      <c r="BE959" s="3"/>
      <c r="BF959" s="3"/>
    </row>
    <row r="960" spans="1:58" ht="41.45" customHeight="1">
      <c r="A960"/>
      <c r="J960"/>
      <c r="AA960"/>
      <c r="AB960"/>
      <c r="AC960"/>
      <c r="AD960"/>
      <c r="AE960"/>
      <c r="AF960"/>
      <c r="AG960"/>
      <c r="AH960"/>
      <c r="BB960" s="2"/>
      <c r="BC960" s="3"/>
      <c r="BD960" s="3"/>
      <c r="BE960" s="3"/>
      <c r="BF960" s="3"/>
    </row>
    <row r="961" spans="1:58" ht="41.45" customHeight="1">
      <c r="A961"/>
      <c r="J961"/>
      <c r="AA961"/>
      <c r="AB961"/>
      <c r="AC961"/>
      <c r="AD961"/>
      <c r="AE961"/>
      <c r="AF961"/>
      <c r="AG961"/>
      <c r="AH961"/>
      <c r="BB961" s="2"/>
      <c r="BC961" s="3"/>
      <c r="BD961" s="3"/>
      <c r="BE961" s="3"/>
      <c r="BF961" s="3"/>
    </row>
    <row r="962" spans="1:58" ht="41.45" customHeight="1">
      <c r="A962"/>
      <c r="J962"/>
      <c r="AA962"/>
      <c r="AB962"/>
      <c r="AC962"/>
      <c r="AD962"/>
      <c r="AE962"/>
      <c r="AF962"/>
      <c r="AG962"/>
      <c r="AH962"/>
      <c r="BB962" s="2"/>
      <c r="BC962" s="3"/>
      <c r="BD962" s="3"/>
      <c r="BE962" s="3"/>
      <c r="BF962" s="3"/>
    </row>
    <row r="963" spans="1:58" ht="41.45" customHeight="1">
      <c r="A963"/>
      <c r="J963"/>
      <c r="AA963"/>
      <c r="AB963"/>
      <c r="AC963"/>
      <c r="AD963"/>
      <c r="AE963"/>
      <c r="AF963"/>
      <c r="AG963"/>
      <c r="AH963"/>
      <c r="BB963" s="2"/>
      <c r="BC963" s="3"/>
      <c r="BD963" s="3"/>
      <c r="BE963" s="3"/>
      <c r="BF963" s="3"/>
    </row>
    <row r="964" spans="1:58" ht="41.45" customHeight="1">
      <c r="A964"/>
      <c r="J964"/>
      <c r="AA964"/>
      <c r="AB964"/>
      <c r="AC964"/>
      <c r="AD964"/>
      <c r="AE964"/>
      <c r="AF964"/>
      <c r="AG964"/>
      <c r="AH964"/>
      <c r="BB964" s="2"/>
      <c r="BC964" s="3"/>
      <c r="BD964" s="3"/>
      <c r="BE964" s="3"/>
      <c r="BF964" s="3"/>
    </row>
    <row r="965" spans="1:58" ht="41.45" customHeight="1">
      <c r="A965"/>
      <c r="J965"/>
      <c r="AA965"/>
      <c r="AB965"/>
      <c r="AC965"/>
      <c r="AD965"/>
      <c r="AE965"/>
      <c r="AF965"/>
      <c r="AG965"/>
      <c r="AH965"/>
      <c r="BB965" s="2"/>
      <c r="BC965" s="3"/>
      <c r="BD965" s="3"/>
      <c r="BE965" s="3"/>
      <c r="BF965" s="3"/>
    </row>
    <row r="966" spans="1:58" ht="41.45" customHeight="1">
      <c r="A966"/>
      <c r="J966"/>
      <c r="AA966"/>
      <c r="AB966"/>
      <c r="AC966"/>
      <c r="AD966"/>
      <c r="AE966"/>
      <c r="AF966"/>
      <c r="AG966"/>
      <c r="AH966"/>
      <c r="BB966" s="2"/>
      <c r="BC966" s="3"/>
      <c r="BD966" s="3"/>
      <c r="BE966" s="3"/>
      <c r="BF966" s="3"/>
    </row>
    <row r="967" spans="1:58" ht="41.45" customHeight="1">
      <c r="A967"/>
      <c r="J967"/>
      <c r="AA967"/>
      <c r="AB967"/>
      <c r="AC967"/>
      <c r="AD967"/>
      <c r="AE967"/>
      <c r="AF967"/>
      <c r="AG967"/>
      <c r="AH967"/>
      <c r="BB967" s="2"/>
      <c r="BC967" s="3"/>
      <c r="BD967" s="3"/>
      <c r="BE967" s="3"/>
      <c r="BF967" s="3"/>
    </row>
    <row r="968" spans="1:58" ht="41.45" customHeight="1">
      <c r="A968"/>
      <c r="J968"/>
      <c r="AA968"/>
      <c r="AB968"/>
      <c r="AC968"/>
      <c r="AD968"/>
      <c r="AE968"/>
      <c r="AF968"/>
      <c r="AG968"/>
      <c r="AH968"/>
      <c r="BB968" s="2"/>
      <c r="BC968" s="3"/>
      <c r="BD968" s="3"/>
      <c r="BE968" s="3"/>
      <c r="BF968" s="3"/>
    </row>
    <row r="969" spans="1:58" ht="41.45" customHeight="1">
      <c r="A969"/>
      <c r="J969"/>
      <c r="AA969"/>
      <c r="AB969"/>
      <c r="AC969"/>
      <c r="AD969"/>
      <c r="AE969"/>
      <c r="AF969"/>
      <c r="AG969"/>
      <c r="AH969"/>
      <c r="BB969" s="2"/>
      <c r="BC969" s="3"/>
      <c r="BD969" s="3"/>
      <c r="BE969" s="3"/>
      <c r="BF969" s="3"/>
    </row>
    <row r="970" spans="1:58" ht="41.45" customHeight="1">
      <c r="A970"/>
      <c r="J970"/>
      <c r="AA970"/>
      <c r="AB970"/>
      <c r="AC970"/>
      <c r="AD970"/>
      <c r="AE970"/>
      <c r="AF970"/>
      <c r="AG970"/>
      <c r="AH970"/>
      <c r="BB970" s="2"/>
      <c r="BC970" s="3"/>
      <c r="BD970" s="3"/>
      <c r="BE970" s="3"/>
      <c r="BF970" s="3"/>
    </row>
    <row r="971" spans="1:58" ht="41.45" customHeight="1">
      <c r="A971"/>
      <c r="J971"/>
      <c r="AA971"/>
      <c r="AB971"/>
      <c r="AC971"/>
      <c r="AD971"/>
      <c r="AE971"/>
      <c r="AF971"/>
      <c r="AG971"/>
      <c r="AH971"/>
      <c r="BB971" s="2"/>
      <c r="BC971" s="3"/>
      <c r="BD971" s="3"/>
      <c r="BE971" s="3"/>
      <c r="BF971" s="3"/>
    </row>
    <row r="972" spans="1:58" ht="41.45" customHeight="1">
      <c r="A972"/>
      <c r="J972"/>
      <c r="AA972"/>
      <c r="AB972"/>
      <c r="AC972"/>
      <c r="AD972"/>
      <c r="AE972"/>
      <c r="AF972"/>
      <c r="AG972"/>
      <c r="AH972"/>
      <c r="BB972" s="2"/>
      <c r="BC972" s="3"/>
      <c r="BD972" s="3"/>
      <c r="BE972" s="3"/>
      <c r="BF972" s="3"/>
    </row>
    <row r="973" spans="1:58" ht="41.45" customHeight="1">
      <c r="A973"/>
      <c r="J973"/>
      <c r="AA973"/>
      <c r="AB973"/>
      <c r="AC973"/>
      <c r="AD973"/>
      <c r="AE973"/>
      <c r="AF973"/>
      <c r="AG973"/>
      <c r="AH973"/>
      <c r="BB973" s="2"/>
      <c r="BC973" s="3"/>
      <c r="BD973" s="3"/>
      <c r="BE973" s="3"/>
      <c r="BF973" s="3"/>
    </row>
    <row r="974" spans="1:58" ht="41.45" customHeight="1">
      <c r="A974"/>
      <c r="J974"/>
      <c r="AA974"/>
      <c r="AB974"/>
      <c r="AC974"/>
      <c r="AD974"/>
      <c r="AE974"/>
      <c r="AF974"/>
      <c r="AG974"/>
      <c r="AH974"/>
      <c r="BB974" s="2"/>
      <c r="BC974" s="3"/>
      <c r="BD974" s="3"/>
      <c r="BE974" s="3"/>
      <c r="BF974" s="3"/>
    </row>
    <row r="975" spans="1:58" ht="41.45" customHeight="1">
      <c r="A975"/>
      <c r="J975"/>
      <c r="AA975"/>
      <c r="AB975"/>
      <c r="AC975"/>
      <c r="AD975"/>
      <c r="AE975"/>
      <c r="AF975"/>
      <c r="AG975"/>
      <c r="AH975"/>
      <c r="BB975" s="2"/>
      <c r="BC975" s="3"/>
      <c r="BD975" s="3"/>
      <c r="BE975" s="3"/>
      <c r="BF975" s="3"/>
    </row>
    <row r="976" spans="1:58" ht="41.45" customHeight="1">
      <c r="A976"/>
      <c r="J976"/>
      <c r="AA976"/>
      <c r="AB976"/>
      <c r="AC976"/>
      <c r="AD976"/>
      <c r="AE976"/>
      <c r="AF976"/>
      <c r="AG976"/>
      <c r="AH976"/>
      <c r="BB976" s="2"/>
      <c r="BC976" s="3"/>
      <c r="BD976" s="3"/>
      <c r="BE976" s="3"/>
      <c r="BF976" s="3"/>
    </row>
    <row r="977" spans="1:58" ht="41.45" customHeight="1">
      <c r="A977"/>
      <c r="J977"/>
      <c r="AA977"/>
      <c r="AB977"/>
      <c r="AC977"/>
      <c r="AD977"/>
      <c r="AE977"/>
      <c r="AF977"/>
      <c r="AG977"/>
      <c r="AH977"/>
      <c r="BB977" s="2"/>
      <c r="BC977" s="3"/>
      <c r="BD977" s="3"/>
      <c r="BE977" s="3"/>
      <c r="BF977" s="3"/>
    </row>
    <row r="978" spans="1:58" ht="41.45" customHeight="1">
      <c r="A978"/>
      <c r="J978"/>
      <c r="AA978"/>
      <c r="AB978"/>
      <c r="AC978"/>
      <c r="AD978"/>
      <c r="AE978"/>
      <c r="AF978"/>
      <c r="AG978"/>
      <c r="AH978"/>
      <c r="BB978" s="2"/>
      <c r="BC978" s="3"/>
      <c r="BD978" s="3"/>
      <c r="BE978" s="3"/>
      <c r="BF978" s="3"/>
    </row>
    <row r="979" spans="1:58" ht="41.45" customHeight="1">
      <c r="A979"/>
      <c r="J979"/>
      <c r="AA979"/>
      <c r="AB979"/>
      <c r="AC979"/>
      <c r="AD979"/>
      <c r="AE979"/>
      <c r="AF979"/>
      <c r="AG979"/>
      <c r="AH979"/>
      <c r="BB979" s="2"/>
      <c r="BC979" s="3"/>
      <c r="BD979" s="3"/>
      <c r="BE979" s="3"/>
      <c r="BF979" s="3"/>
    </row>
    <row r="980" spans="1:58" ht="41.45" customHeight="1">
      <c r="A980"/>
      <c r="J980"/>
      <c r="AA980"/>
      <c r="AB980"/>
      <c r="AC980"/>
      <c r="AD980"/>
      <c r="AE980"/>
      <c r="AF980"/>
      <c r="AG980"/>
      <c r="AH980"/>
      <c r="BB980" s="2"/>
      <c r="BC980" s="3"/>
      <c r="BD980" s="3"/>
      <c r="BE980" s="3"/>
      <c r="BF980" s="3"/>
    </row>
    <row r="981" spans="1:58" ht="41.45" customHeight="1">
      <c r="A981"/>
      <c r="J981"/>
      <c r="AA981"/>
      <c r="AB981"/>
      <c r="AC981"/>
      <c r="AD981"/>
      <c r="AE981"/>
      <c r="AF981"/>
      <c r="AG981"/>
      <c r="AH981"/>
      <c r="BB981" s="2"/>
      <c r="BC981" s="3"/>
      <c r="BD981" s="3"/>
      <c r="BE981" s="3"/>
      <c r="BF981" s="3"/>
    </row>
    <row r="982" spans="1:58" ht="41.45" customHeight="1">
      <c r="A982"/>
      <c r="J982"/>
      <c r="AA982"/>
      <c r="AB982"/>
      <c r="AC982"/>
      <c r="AD982"/>
      <c r="AE982"/>
      <c r="AF982"/>
      <c r="AG982"/>
      <c r="AH982"/>
      <c r="BB982" s="2"/>
      <c r="BC982" s="3"/>
      <c r="BD982" s="3"/>
      <c r="BE982" s="3"/>
      <c r="BF982" s="3"/>
    </row>
    <row r="983" spans="1:58" ht="41.45" customHeight="1">
      <c r="A983"/>
      <c r="J983"/>
      <c r="AA983"/>
      <c r="AB983"/>
      <c r="AC983"/>
      <c r="AD983"/>
      <c r="AE983"/>
      <c r="AF983"/>
      <c r="AG983"/>
      <c r="AH983"/>
      <c r="BB983" s="2"/>
      <c r="BC983" s="3"/>
      <c r="BD983" s="3"/>
      <c r="BE983" s="3"/>
      <c r="BF983" s="3"/>
    </row>
    <row r="984" spans="1:58" ht="41.45" customHeight="1">
      <c r="A984"/>
      <c r="J984"/>
      <c r="AA984"/>
      <c r="AB984"/>
      <c r="AC984"/>
      <c r="AD984"/>
      <c r="AE984"/>
      <c r="AF984"/>
      <c r="AG984"/>
      <c r="AH984"/>
      <c r="BB984" s="2"/>
      <c r="BC984" s="3"/>
      <c r="BD984" s="3"/>
      <c r="BE984" s="3"/>
      <c r="BF984" s="3"/>
    </row>
    <row r="985" spans="1:58" ht="41.45" customHeight="1">
      <c r="A985"/>
      <c r="J985"/>
      <c r="AA985"/>
      <c r="AB985"/>
      <c r="AC985"/>
      <c r="AD985"/>
      <c r="AE985"/>
      <c r="AF985"/>
      <c r="AG985"/>
      <c r="AH985"/>
      <c r="BB985" s="2"/>
      <c r="BC985" s="3"/>
      <c r="BD985" s="3"/>
      <c r="BE985" s="3"/>
      <c r="BF985" s="3"/>
    </row>
    <row r="986" spans="1:58" ht="41.45" customHeight="1">
      <c r="A986"/>
      <c r="J986"/>
      <c r="AA986"/>
      <c r="AB986"/>
      <c r="AC986"/>
      <c r="AD986"/>
      <c r="AE986"/>
      <c r="AF986"/>
      <c r="AG986"/>
      <c r="AH986"/>
      <c r="BB986" s="2"/>
      <c r="BC986" s="3"/>
      <c r="BD986" s="3"/>
      <c r="BE986" s="3"/>
      <c r="BF986" s="3"/>
    </row>
    <row r="987" spans="1:58" ht="41.45" customHeight="1">
      <c r="A987"/>
      <c r="J987"/>
      <c r="AA987"/>
      <c r="AB987"/>
      <c r="AC987"/>
      <c r="AD987"/>
      <c r="AE987"/>
      <c r="AF987"/>
      <c r="AG987"/>
      <c r="AH987"/>
      <c r="BB987" s="2"/>
      <c r="BC987" s="3"/>
      <c r="BD987" s="3"/>
      <c r="BE987" s="3"/>
      <c r="BF987" s="3"/>
    </row>
    <row r="988" spans="1:58" ht="41.45" customHeight="1">
      <c r="A988"/>
      <c r="J988"/>
      <c r="AA988"/>
      <c r="AB988"/>
      <c r="AC988"/>
      <c r="AD988"/>
      <c r="AE988"/>
      <c r="AF988"/>
      <c r="AG988"/>
      <c r="AH988"/>
      <c r="BB988" s="2"/>
      <c r="BC988" s="3"/>
      <c r="BD988" s="3"/>
      <c r="BE988" s="3"/>
      <c r="BF988" s="3"/>
    </row>
    <row r="989" spans="1:58" ht="41.45" customHeight="1">
      <c r="A989"/>
      <c r="J989"/>
      <c r="AA989"/>
      <c r="AB989"/>
      <c r="AC989"/>
      <c r="AD989"/>
      <c r="AE989"/>
      <c r="AF989"/>
      <c r="AG989"/>
      <c r="AH989"/>
      <c r="BB989" s="2"/>
      <c r="BC989" s="3"/>
      <c r="BD989" s="3"/>
      <c r="BE989" s="3"/>
      <c r="BF989" s="3"/>
    </row>
    <row r="990" spans="1:58" ht="41.45" customHeight="1">
      <c r="A990"/>
      <c r="J990"/>
      <c r="AA990"/>
      <c r="AB990"/>
      <c r="AC990"/>
      <c r="AD990"/>
      <c r="AE990"/>
      <c r="AF990"/>
      <c r="AG990"/>
      <c r="AH990"/>
      <c r="BB990" s="2"/>
      <c r="BC990" s="3"/>
      <c r="BD990" s="3"/>
      <c r="BE990" s="3"/>
      <c r="BF990" s="3"/>
    </row>
    <row r="991" spans="1:58" ht="41.45" customHeight="1">
      <c r="A991"/>
      <c r="J991"/>
      <c r="AA991"/>
      <c r="AB991"/>
      <c r="AC991"/>
      <c r="AD991"/>
      <c r="AE991"/>
      <c r="AF991"/>
      <c r="AG991"/>
      <c r="AH991"/>
      <c r="BB991" s="2"/>
      <c r="BC991" s="3"/>
      <c r="BD991" s="3"/>
      <c r="BE991" s="3"/>
      <c r="BF991" s="3"/>
    </row>
    <row r="992" spans="1:58" ht="41.45" customHeight="1">
      <c r="A992"/>
      <c r="J992"/>
      <c r="AA992"/>
      <c r="AB992"/>
      <c r="AC992"/>
      <c r="AD992"/>
      <c r="AE992"/>
      <c r="AF992"/>
      <c r="AG992"/>
      <c r="AH992"/>
      <c r="BB992" s="2"/>
      <c r="BC992" s="3"/>
      <c r="BD992" s="3"/>
      <c r="BE992" s="3"/>
      <c r="BF992" s="3"/>
    </row>
    <row r="993" spans="1:58" ht="41.45" customHeight="1">
      <c r="A993"/>
      <c r="J993"/>
      <c r="AA993"/>
      <c r="AB993"/>
      <c r="AC993"/>
      <c r="AD993"/>
      <c r="AE993"/>
      <c r="AF993"/>
      <c r="AG993"/>
      <c r="AH993"/>
      <c r="BB993" s="2"/>
      <c r="BC993" s="3"/>
      <c r="BD993" s="3"/>
      <c r="BE993" s="3"/>
      <c r="BF993" s="3"/>
    </row>
    <row r="994" spans="1:58" ht="41.45" customHeight="1">
      <c r="A994"/>
      <c r="J994"/>
      <c r="AA994"/>
      <c r="AB994"/>
      <c r="AC994"/>
      <c r="AD994"/>
      <c r="AE994"/>
      <c r="AF994"/>
      <c r="AG994"/>
      <c r="AH994"/>
      <c r="BB994" s="2"/>
      <c r="BC994" s="3"/>
      <c r="BD994" s="3"/>
      <c r="BE994" s="3"/>
      <c r="BF994" s="3"/>
    </row>
    <row r="995" spans="1:58" ht="41.45" customHeight="1">
      <c r="A995"/>
      <c r="J995"/>
      <c r="AA995"/>
      <c r="AB995"/>
      <c r="AC995"/>
      <c r="AD995"/>
      <c r="AE995"/>
      <c r="AF995"/>
      <c r="AG995"/>
      <c r="AH995"/>
      <c r="BB995" s="2"/>
      <c r="BC995" s="3"/>
      <c r="BD995" s="3"/>
      <c r="BE995" s="3"/>
      <c r="BF995" s="3"/>
    </row>
    <row r="996" spans="1:58" ht="41.45" customHeight="1">
      <c r="A996"/>
      <c r="J996"/>
      <c r="AA996"/>
      <c r="AB996"/>
      <c r="AC996"/>
      <c r="AD996"/>
      <c r="AE996"/>
      <c r="AF996"/>
      <c r="AG996"/>
      <c r="AH996"/>
      <c r="BB996" s="2"/>
      <c r="BC996" s="3"/>
      <c r="BD996" s="3"/>
      <c r="BE996" s="3"/>
      <c r="BF996" s="3"/>
    </row>
    <row r="997" spans="1:58" ht="41.45" customHeight="1">
      <c r="A997"/>
      <c r="J997"/>
      <c r="AA997"/>
      <c r="AB997"/>
      <c r="AC997"/>
      <c r="AD997"/>
      <c r="AE997"/>
      <c r="AF997"/>
      <c r="AG997"/>
      <c r="AH997"/>
      <c r="BB997" s="2"/>
      <c r="BC997" s="3"/>
      <c r="BD997" s="3"/>
      <c r="BE997" s="3"/>
      <c r="BF997" s="3"/>
    </row>
    <row r="998" spans="1:58" ht="41.45" customHeight="1">
      <c r="A998"/>
      <c r="J998"/>
      <c r="AA998"/>
      <c r="AB998"/>
      <c r="AC998"/>
      <c r="AD998"/>
      <c r="AE998"/>
      <c r="AF998"/>
      <c r="AG998"/>
      <c r="AH998"/>
      <c r="BB998" s="2"/>
      <c r="BC998" s="3"/>
      <c r="BD998" s="3"/>
      <c r="BE998" s="3"/>
      <c r="BF998" s="3"/>
    </row>
    <row r="999" spans="1:58" ht="41.45" customHeight="1">
      <c r="A999"/>
      <c r="J999"/>
      <c r="AA999"/>
      <c r="AB999"/>
      <c r="AC999"/>
      <c r="AD999"/>
      <c r="AE999"/>
      <c r="AF999"/>
      <c r="AG999"/>
      <c r="AH999"/>
      <c r="BB999" s="2"/>
      <c r="BC999" s="3"/>
      <c r="BD999" s="3"/>
      <c r="BE999" s="3"/>
      <c r="BF999" s="3"/>
    </row>
    <row r="1000" spans="1:58" ht="41.45" customHeight="1">
      <c r="A1000"/>
      <c r="J1000"/>
      <c r="AA1000"/>
      <c r="AB1000"/>
      <c r="AC1000"/>
      <c r="AD1000"/>
      <c r="AE1000"/>
      <c r="AF1000"/>
      <c r="AG1000"/>
      <c r="AH1000"/>
      <c r="BB1000" s="2"/>
      <c r="BC1000" s="3"/>
      <c r="BD1000" s="3"/>
      <c r="BE1000" s="3"/>
      <c r="BF1000" s="3"/>
    </row>
    <row r="1001" spans="1:58" ht="41.45" customHeight="1">
      <c r="A1001"/>
      <c r="J1001"/>
      <c r="AA1001"/>
      <c r="AB1001"/>
      <c r="AC1001"/>
      <c r="AD1001"/>
      <c r="AE1001"/>
      <c r="AF1001"/>
      <c r="AG1001"/>
      <c r="AH1001"/>
      <c r="BB1001" s="2"/>
      <c r="BC1001" s="3"/>
      <c r="BD1001" s="3"/>
      <c r="BE1001" s="3"/>
      <c r="BF1001" s="3"/>
    </row>
    <row r="1002" spans="1:58" ht="41.45" customHeight="1">
      <c r="A1002"/>
      <c r="J1002"/>
      <c r="AA1002"/>
      <c r="AB1002"/>
      <c r="AC1002"/>
      <c r="AD1002"/>
      <c r="AE1002"/>
      <c r="AF1002"/>
      <c r="AG1002"/>
      <c r="AH1002"/>
      <c r="BB1002" s="2"/>
      <c r="BC1002" s="3"/>
      <c r="BD1002" s="3"/>
      <c r="BE1002" s="3"/>
      <c r="BF1002" s="3"/>
    </row>
    <row r="1003" spans="1:58" ht="41.45" customHeight="1">
      <c r="A1003"/>
      <c r="J1003"/>
      <c r="AA1003"/>
      <c r="AB1003"/>
      <c r="AC1003"/>
      <c r="AD1003"/>
      <c r="AE1003"/>
      <c r="AF1003"/>
      <c r="AG1003"/>
      <c r="AH1003"/>
      <c r="BB1003" s="2"/>
      <c r="BC1003" s="3"/>
      <c r="BD1003" s="3"/>
      <c r="BE1003" s="3"/>
      <c r="BF1003" s="3"/>
    </row>
    <row r="1004" spans="1:58" ht="41.45" customHeight="1">
      <c r="A1004"/>
      <c r="J1004"/>
      <c r="AA1004"/>
      <c r="AB1004"/>
      <c r="AC1004"/>
      <c r="AD1004"/>
      <c r="AE1004"/>
      <c r="AF1004"/>
      <c r="AG1004"/>
      <c r="AH1004"/>
      <c r="BB1004" s="2"/>
      <c r="BC1004" s="3"/>
      <c r="BD1004" s="3"/>
      <c r="BE1004" s="3"/>
      <c r="BF1004" s="3"/>
    </row>
    <row r="1005" spans="1:58" ht="41.45" customHeight="1">
      <c r="A1005"/>
      <c r="J1005"/>
      <c r="AA1005"/>
      <c r="AB1005"/>
      <c r="AC1005"/>
      <c r="AD1005"/>
      <c r="AE1005"/>
      <c r="AF1005"/>
      <c r="AG1005"/>
      <c r="AH1005"/>
      <c r="BB1005" s="2"/>
      <c r="BC1005" s="3"/>
      <c r="BD1005" s="3"/>
      <c r="BE1005" s="3"/>
      <c r="BF1005" s="3"/>
    </row>
    <row r="1006" spans="1:58" ht="41.45" customHeight="1">
      <c r="A1006"/>
      <c r="J1006"/>
      <c r="AA1006"/>
      <c r="AB1006"/>
      <c r="AC1006"/>
      <c r="AD1006"/>
      <c r="AE1006"/>
      <c r="AF1006"/>
      <c r="AG1006"/>
      <c r="AH1006"/>
      <c r="BB1006" s="2"/>
      <c r="BC1006" s="3"/>
      <c r="BD1006" s="3"/>
      <c r="BE1006" s="3"/>
      <c r="BF1006" s="3"/>
    </row>
    <row r="1007" spans="1:58" ht="41.45" customHeight="1">
      <c r="A1007"/>
      <c r="J1007"/>
      <c r="AA1007"/>
      <c r="AB1007"/>
      <c r="AC1007"/>
      <c r="AD1007"/>
      <c r="AE1007"/>
      <c r="AF1007"/>
      <c r="AG1007"/>
      <c r="AH1007"/>
      <c r="BB1007" s="2"/>
      <c r="BC1007" s="3"/>
      <c r="BD1007" s="3"/>
      <c r="BE1007" s="3"/>
      <c r="BF1007" s="3"/>
    </row>
    <row r="1008" spans="1:58" ht="41.45" customHeight="1">
      <c r="A1008"/>
      <c r="J1008"/>
      <c r="AA1008"/>
      <c r="AB1008"/>
      <c r="AC1008"/>
      <c r="AD1008"/>
      <c r="AE1008"/>
      <c r="AF1008"/>
      <c r="AG1008"/>
      <c r="AH1008"/>
      <c r="BB1008" s="2"/>
      <c r="BC1008" s="3"/>
      <c r="BD1008" s="3"/>
      <c r="BE1008" s="3"/>
      <c r="BF1008" s="3"/>
    </row>
    <row r="1009" spans="1:58" ht="41.45" customHeight="1">
      <c r="A1009"/>
      <c r="J1009"/>
      <c r="AA1009"/>
      <c r="AB1009"/>
      <c r="AC1009"/>
      <c r="AD1009"/>
      <c r="AE1009"/>
      <c r="AF1009"/>
      <c r="AG1009"/>
      <c r="AH1009"/>
      <c r="BB1009" s="2"/>
      <c r="BC1009" s="3"/>
      <c r="BD1009" s="3"/>
      <c r="BE1009" s="3"/>
      <c r="BF1009" s="3"/>
    </row>
    <row r="1010" spans="1:58" ht="41.45" customHeight="1">
      <c r="A1010"/>
      <c r="J1010"/>
      <c r="AA1010"/>
      <c r="AB1010"/>
      <c r="AC1010"/>
      <c r="AD1010"/>
      <c r="AE1010"/>
      <c r="AF1010"/>
      <c r="AG1010"/>
      <c r="AH1010"/>
      <c r="BB1010" s="2"/>
      <c r="BC1010" s="3"/>
      <c r="BD1010" s="3"/>
      <c r="BE1010" s="3"/>
      <c r="BF1010" s="3"/>
    </row>
    <row r="1011" spans="1:58" ht="41.45" customHeight="1">
      <c r="A1011"/>
      <c r="J1011"/>
      <c r="AA1011"/>
      <c r="AB1011"/>
      <c r="AC1011"/>
      <c r="AD1011"/>
      <c r="AE1011"/>
      <c r="AF1011"/>
      <c r="AG1011"/>
      <c r="AH1011"/>
      <c r="BB1011" s="2"/>
      <c r="BC1011" s="3"/>
      <c r="BD1011" s="3"/>
      <c r="BE1011" s="3"/>
      <c r="BF1011" s="3"/>
    </row>
    <row r="1012" spans="1:58" ht="41.45" customHeight="1">
      <c r="A1012"/>
      <c r="J1012"/>
      <c r="AA1012"/>
      <c r="AB1012"/>
      <c r="AC1012"/>
      <c r="AD1012"/>
      <c r="AE1012"/>
      <c r="AF1012"/>
      <c r="AG1012"/>
      <c r="AH1012"/>
      <c r="BB1012" s="2"/>
      <c r="BC1012" s="3"/>
      <c r="BD1012" s="3"/>
      <c r="BE1012" s="3"/>
      <c r="BF1012" s="3"/>
    </row>
    <row r="1013" spans="1:58" ht="41.45" customHeight="1">
      <c r="A1013"/>
      <c r="J1013"/>
      <c r="AA1013"/>
      <c r="AB1013"/>
      <c r="AC1013"/>
      <c r="AD1013"/>
      <c r="AE1013"/>
      <c r="AF1013"/>
      <c r="AG1013"/>
      <c r="AH1013"/>
      <c r="BB1013" s="2"/>
      <c r="BC1013" s="3"/>
      <c r="BD1013" s="3"/>
      <c r="BE1013" s="3"/>
      <c r="BF1013" s="3"/>
    </row>
    <row r="1014" spans="1:58" ht="41.45" customHeight="1">
      <c r="A1014"/>
      <c r="J1014"/>
      <c r="AA1014"/>
      <c r="AB1014"/>
      <c r="AC1014"/>
      <c r="AD1014"/>
      <c r="AE1014"/>
      <c r="AF1014"/>
      <c r="AG1014"/>
      <c r="AH1014"/>
      <c r="BB1014" s="2"/>
      <c r="BC1014" s="3"/>
      <c r="BD1014" s="3"/>
      <c r="BE1014" s="3"/>
      <c r="BF1014" s="3"/>
    </row>
    <row r="1015" spans="1:58" ht="41.45" customHeight="1">
      <c r="A1015"/>
      <c r="J1015"/>
      <c r="AA1015"/>
      <c r="AB1015"/>
      <c r="AC1015"/>
      <c r="AD1015"/>
      <c r="AE1015"/>
      <c r="AF1015"/>
      <c r="AG1015"/>
      <c r="AH1015"/>
      <c r="BB1015" s="2"/>
      <c r="BC1015" s="3"/>
      <c r="BD1015" s="3"/>
      <c r="BE1015" s="3"/>
      <c r="BF1015" s="3"/>
    </row>
    <row r="1016" spans="1:58" ht="41.45" customHeight="1">
      <c r="A1016"/>
      <c r="J1016"/>
      <c r="AA1016"/>
      <c r="AB1016"/>
      <c r="AC1016"/>
      <c r="AD1016"/>
      <c r="AE1016"/>
      <c r="AF1016"/>
      <c r="AG1016"/>
      <c r="AH1016"/>
      <c r="BB1016" s="2"/>
      <c r="BC1016" s="3"/>
      <c r="BD1016" s="3"/>
      <c r="BE1016" s="3"/>
      <c r="BF1016" s="3"/>
    </row>
    <row r="1017" spans="1:58" ht="41.45" customHeight="1">
      <c r="A1017"/>
      <c r="J1017"/>
      <c r="AA1017"/>
      <c r="AB1017"/>
      <c r="AC1017"/>
      <c r="AD1017"/>
      <c r="AE1017"/>
      <c r="AF1017"/>
      <c r="AG1017"/>
      <c r="AH1017"/>
      <c r="BB1017" s="2"/>
      <c r="BC1017" s="3"/>
      <c r="BD1017" s="3"/>
      <c r="BE1017" s="3"/>
      <c r="BF1017" s="3"/>
    </row>
    <row r="1018" spans="1:58" ht="41.45" customHeight="1">
      <c r="A1018"/>
      <c r="J1018"/>
      <c r="AA1018"/>
      <c r="AB1018"/>
      <c r="AC1018"/>
      <c r="AD1018"/>
      <c r="AE1018"/>
      <c r="AF1018"/>
      <c r="AG1018"/>
      <c r="AH1018"/>
      <c r="BB1018" s="2"/>
      <c r="BC1018" s="3"/>
      <c r="BD1018" s="3"/>
      <c r="BE1018" s="3"/>
      <c r="BF1018" s="3"/>
    </row>
    <row r="1019" spans="1:58" ht="41.45" customHeight="1">
      <c r="A1019"/>
      <c r="J1019"/>
      <c r="AA1019"/>
      <c r="AB1019"/>
      <c r="AC1019"/>
      <c r="AD1019"/>
      <c r="AE1019"/>
      <c r="AF1019"/>
      <c r="AG1019"/>
      <c r="AH1019"/>
      <c r="BB1019" s="2"/>
      <c r="BC1019" s="3"/>
      <c r="BD1019" s="3"/>
      <c r="BE1019" s="3"/>
      <c r="BF1019" s="3"/>
    </row>
    <row r="1020" spans="1:58" ht="41.45" customHeight="1">
      <c r="A1020"/>
      <c r="J1020"/>
      <c r="AA1020"/>
      <c r="AB1020"/>
      <c r="AC1020"/>
      <c r="AD1020"/>
      <c r="AE1020"/>
      <c r="AF1020"/>
      <c r="AG1020"/>
      <c r="AH1020"/>
      <c r="BB1020" s="2"/>
      <c r="BC1020" s="3"/>
      <c r="BD1020" s="3"/>
      <c r="BE1020" s="3"/>
      <c r="BF1020" s="3"/>
    </row>
    <row r="1021" spans="1:58" ht="41.45" customHeight="1">
      <c r="A1021"/>
      <c r="J1021"/>
      <c r="AA1021"/>
      <c r="AB1021"/>
      <c r="AC1021"/>
      <c r="AD1021"/>
      <c r="AE1021"/>
      <c r="AF1021"/>
      <c r="AG1021"/>
      <c r="AH1021"/>
      <c r="BB1021" s="2"/>
      <c r="BC1021" s="3"/>
      <c r="BD1021" s="3"/>
      <c r="BE1021" s="3"/>
      <c r="BF1021" s="3"/>
    </row>
    <row r="1022" spans="1:58" ht="41.45" customHeight="1">
      <c r="A1022"/>
      <c r="J1022"/>
      <c r="AA1022"/>
      <c r="AB1022"/>
      <c r="AC1022"/>
      <c r="AD1022"/>
      <c r="AE1022"/>
      <c r="AF1022"/>
      <c r="AG1022"/>
      <c r="AH1022"/>
      <c r="BB1022" s="2"/>
      <c r="BC1022" s="3"/>
      <c r="BD1022" s="3"/>
      <c r="BE1022" s="3"/>
      <c r="BF1022" s="3"/>
    </row>
    <row r="1023" spans="1:58" ht="41.45" customHeight="1">
      <c r="A1023"/>
      <c r="J1023"/>
      <c r="AA1023"/>
      <c r="AB1023"/>
      <c r="AC1023"/>
      <c r="AD1023"/>
      <c r="AE1023"/>
      <c r="AF1023"/>
      <c r="AG1023"/>
      <c r="AH1023"/>
      <c r="BB1023" s="2"/>
      <c r="BC1023" s="3"/>
      <c r="BD1023" s="3"/>
      <c r="BE1023" s="3"/>
      <c r="BF1023" s="3"/>
    </row>
    <row r="1024" spans="1:58" ht="41.45" customHeight="1">
      <c r="A1024"/>
      <c r="J1024"/>
      <c r="AA1024"/>
      <c r="AB1024"/>
      <c r="AC1024"/>
      <c r="AD1024"/>
      <c r="AE1024"/>
      <c r="AF1024"/>
      <c r="AG1024"/>
      <c r="AH1024"/>
      <c r="BB1024" s="2"/>
      <c r="BC1024" s="3"/>
      <c r="BD1024" s="3"/>
      <c r="BE1024" s="3"/>
      <c r="BF1024" s="3"/>
    </row>
    <row r="1025" spans="1:58" ht="41.45" customHeight="1">
      <c r="A1025"/>
      <c r="J1025"/>
      <c r="AA1025"/>
      <c r="AB1025"/>
      <c r="AC1025"/>
      <c r="AD1025"/>
      <c r="AE1025"/>
      <c r="AF1025"/>
      <c r="AG1025"/>
      <c r="AH1025"/>
      <c r="BB1025" s="2"/>
      <c r="BC1025" s="3"/>
      <c r="BD1025" s="3"/>
      <c r="BE1025" s="3"/>
      <c r="BF1025" s="3"/>
    </row>
    <row r="1026" spans="1:58" ht="41.45" customHeight="1">
      <c r="A1026"/>
      <c r="J1026"/>
      <c r="AA1026"/>
      <c r="AB1026"/>
      <c r="AC1026"/>
      <c r="AD1026"/>
      <c r="AE1026"/>
      <c r="AF1026"/>
      <c r="AG1026"/>
      <c r="AH1026"/>
      <c r="BB1026" s="2"/>
      <c r="BC1026" s="3"/>
      <c r="BD1026" s="3"/>
      <c r="BE1026" s="3"/>
      <c r="BF1026" s="3"/>
    </row>
    <row r="1027" spans="1:58" ht="41.45" customHeight="1">
      <c r="A1027"/>
      <c r="J1027"/>
      <c r="AA1027"/>
      <c r="AB1027"/>
      <c r="AC1027"/>
      <c r="AD1027"/>
      <c r="AE1027"/>
      <c r="AF1027"/>
      <c r="AG1027"/>
      <c r="AH1027"/>
      <c r="BB1027" s="2"/>
      <c r="BC1027" s="3"/>
      <c r="BD1027" s="3"/>
      <c r="BE1027" s="3"/>
      <c r="BF1027" s="3"/>
    </row>
    <row r="1028" spans="1:58" ht="41.45" customHeight="1">
      <c r="A1028"/>
      <c r="J1028"/>
      <c r="AA1028"/>
      <c r="AB1028"/>
      <c r="AC1028"/>
      <c r="AD1028"/>
      <c r="AE1028"/>
      <c r="AF1028"/>
      <c r="AG1028"/>
      <c r="AH1028"/>
      <c r="BB1028" s="2"/>
      <c r="BC1028" s="3"/>
      <c r="BD1028" s="3"/>
      <c r="BE1028" s="3"/>
      <c r="BF1028" s="3"/>
    </row>
    <row r="1029" spans="1:58" ht="41.45" customHeight="1">
      <c r="A1029"/>
      <c r="J1029"/>
      <c r="AA1029"/>
      <c r="AB1029"/>
      <c r="AC1029"/>
      <c r="AD1029"/>
      <c r="AE1029"/>
      <c r="AF1029"/>
      <c r="AG1029"/>
      <c r="AH1029"/>
      <c r="BB1029" s="2"/>
      <c r="BC1029" s="3"/>
      <c r="BD1029" s="3"/>
      <c r="BE1029" s="3"/>
      <c r="BF1029" s="3"/>
    </row>
    <row r="1030" spans="1:58" ht="41.45" customHeight="1">
      <c r="A1030"/>
      <c r="J1030"/>
      <c r="AA1030"/>
      <c r="AB1030"/>
      <c r="AC1030"/>
      <c r="AD1030"/>
      <c r="AE1030"/>
      <c r="AF1030"/>
      <c r="AG1030"/>
      <c r="AH1030"/>
      <c r="BB1030" s="2"/>
      <c r="BC1030" s="3"/>
      <c r="BD1030" s="3"/>
      <c r="BE1030" s="3"/>
      <c r="BF1030" s="3"/>
    </row>
    <row r="1031" spans="1:58" ht="41.45" customHeight="1">
      <c r="A1031"/>
      <c r="J1031"/>
      <c r="AA1031"/>
      <c r="AB1031"/>
      <c r="AC1031"/>
      <c r="AD1031"/>
      <c r="AE1031"/>
      <c r="AF1031"/>
      <c r="AG1031"/>
      <c r="AH1031"/>
      <c r="BB1031" s="2"/>
      <c r="BC1031" s="3"/>
      <c r="BD1031" s="3"/>
      <c r="BE1031" s="3"/>
      <c r="BF1031" s="3"/>
    </row>
    <row r="1032" spans="1:58" ht="41.45" customHeight="1">
      <c r="A1032"/>
      <c r="J1032"/>
      <c r="AA1032"/>
      <c r="AB1032"/>
      <c r="AC1032"/>
      <c r="AD1032"/>
      <c r="AE1032"/>
      <c r="AF1032"/>
      <c r="AG1032"/>
      <c r="AH1032"/>
      <c r="BB1032" s="2"/>
      <c r="BC1032" s="3"/>
      <c r="BD1032" s="3"/>
      <c r="BE1032" s="3"/>
      <c r="BF1032" s="3"/>
    </row>
    <row r="1033" spans="1:58" ht="41.45" customHeight="1">
      <c r="A1033"/>
      <c r="J1033"/>
      <c r="AA1033"/>
      <c r="AB1033"/>
      <c r="AC1033"/>
      <c r="AD1033"/>
      <c r="AE1033"/>
      <c r="AF1033"/>
      <c r="AG1033"/>
      <c r="AH1033"/>
      <c r="BB1033" s="2"/>
      <c r="BC1033" s="3"/>
      <c r="BD1033" s="3"/>
      <c r="BE1033" s="3"/>
      <c r="BF1033" s="3"/>
    </row>
    <row r="1034" spans="1:58" ht="41.45" customHeight="1">
      <c r="A1034"/>
      <c r="J1034"/>
      <c r="AA1034"/>
      <c r="AB1034"/>
      <c r="AC1034"/>
      <c r="AD1034"/>
      <c r="AE1034"/>
      <c r="AF1034"/>
      <c r="AG1034"/>
      <c r="AH1034"/>
      <c r="BB1034" s="2"/>
      <c r="BC1034" s="3"/>
      <c r="BD1034" s="3"/>
      <c r="BE1034" s="3"/>
      <c r="BF1034" s="3"/>
    </row>
    <row r="1035" spans="1:58" ht="41.45" customHeight="1">
      <c r="A1035"/>
      <c r="J1035"/>
      <c r="AA1035"/>
      <c r="AB1035"/>
      <c r="AC1035"/>
      <c r="AD1035"/>
      <c r="AE1035"/>
      <c r="AF1035"/>
      <c r="AG1035"/>
      <c r="AH1035"/>
      <c r="BB1035" s="2"/>
      <c r="BC1035" s="3"/>
      <c r="BD1035" s="3"/>
      <c r="BE1035" s="3"/>
      <c r="BF1035" s="3"/>
    </row>
    <row r="1036" spans="1:58" ht="41.45" customHeight="1">
      <c r="A1036"/>
      <c r="J1036"/>
      <c r="AA1036"/>
      <c r="AB1036"/>
      <c r="AC1036"/>
      <c r="AD1036"/>
      <c r="AE1036"/>
      <c r="AF1036"/>
      <c r="AG1036"/>
      <c r="AH1036"/>
      <c r="BB1036" s="2"/>
      <c r="BC1036" s="3"/>
      <c r="BD1036" s="3"/>
      <c r="BE1036" s="3"/>
      <c r="BF1036" s="3"/>
    </row>
    <row r="1037" spans="1:58" ht="41.45" customHeight="1">
      <c r="A1037"/>
      <c r="J1037"/>
      <c r="AA1037"/>
      <c r="AB1037"/>
      <c r="AC1037"/>
      <c r="AD1037"/>
      <c r="AE1037"/>
      <c r="AF1037"/>
      <c r="AG1037"/>
      <c r="AH1037"/>
      <c r="BB1037" s="2"/>
      <c r="BC1037" s="3"/>
      <c r="BD1037" s="3"/>
      <c r="BE1037" s="3"/>
      <c r="BF1037" s="3"/>
    </row>
    <row r="1038" spans="1:58" ht="41.45" customHeight="1">
      <c r="A1038"/>
      <c r="J1038"/>
      <c r="AA1038"/>
      <c r="AB1038"/>
      <c r="AC1038"/>
      <c r="AD1038"/>
      <c r="AE1038"/>
      <c r="AF1038"/>
      <c r="AG1038"/>
      <c r="AH1038"/>
      <c r="BB1038" s="2"/>
      <c r="BC1038" s="3"/>
      <c r="BD1038" s="3"/>
      <c r="BE1038" s="3"/>
      <c r="BF1038" s="3"/>
    </row>
    <row r="1039" spans="1:58" ht="41.45" customHeight="1">
      <c r="A1039"/>
      <c r="J1039"/>
      <c r="AA1039"/>
      <c r="AB1039"/>
      <c r="AC1039"/>
      <c r="AD1039"/>
      <c r="AE1039"/>
      <c r="AF1039"/>
      <c r="AG1039"/>
      <c r="AH1039"/>
      <c r="BB1039" s="2"/>
      <c r="BC1039" s="3"/>
      <c r="BD1039" s="3"/>
      <c r="BE1039" s="3"/>
      <c r="BF1039" s="3"/>
    </row>
    <row r="1040" spans="1:58" ht="41.45" customHeight="1">
      <c r="A1040"/>
      <c r="J1040"/>
      <c r="AA1040"/>
      <c r="AB1040"/>
      <c r="AC1040"/>
      <c r="AD1040"/>
      <c r="AE1040"/>
      <c r="AF1040"/>
      <c r="AG1040"/>
      <c r="AH1040"/>
      <c r="BB1040" s="2"/>
      <c r="BC1040" s="3"/>
      <c r="BD1040" s="3"/>
      <c r="BE1040" s="3"/>
      <c r="BF1040" s="3"/>
    </row>
    <row r="1041" spans="1:58" ht="41.45" customHeight="1">
      <c r="A1041"/>
      <c r="J1041"/>
      <c r="AA1041"/>
      <c r="AB1041"/>
      <c r="AC1041"/>
      <c r="AD1041"/>
      <c r="AE1041"/>
      <c r="AF1041"/>
      <c r="AG1041"/>
      <c r="AH1041"/>
      <c r="BB1041" s="2"/>
      <c r="BC1041" s="3"/>
      <c r="BD1041" s="3"/>
      <c r="BE1041" s="3"/>
      <c r="BF1041" s="3"/>
    </row>
    <row r="1042" spans="1:58" ht="41.45" customHeight="1">
      <c r="A1042"/>
      <c r="J1042"/>
      <c r="AA1042"/>
      <c r="AB1042"/>
      <c r="AC1042"/>
      <c r="AD1042"/>
      <c r="AE1042"/>
      <c r="AF1042"/>
      <c r="AG1042"/>
      <c r="AH1042"/>
      <c r="BB1042" s="2"/>
      <c r="BC1042" s="3"/>
      <c r="BD1042" s="3"/>
      <c r="BE1042" s="3"/>
      <c r="BF1042" s="3"/>
    </row>
    <row r="1043" spans="1:58" ht="41.45" customHeight="1">
      <c r="A1043"/>
      <c r="J1043"/>
      <c r="AA1043"/>
      <c r="AB1043"/>
      <c r="AC1043"/>
      <c r="AD1043"/>
      <c r="AE1043"/>
      <c r="AF1043"/>
      <c r="AG1043"/>
      <c r="AH1043"/>
      <c r="BB1043" s="2"/>
      <c r="BC1043" s="3"/>
      <c r="BD1043" s="3"/>
      <c r="BE1043" s="3"/>
      <c r="BF1043" s="3"/>
    </row>
    <row r="1044" spans="1:58" ht="41.45" customHeight="1">
      <c r="A1044"/>
      <c r="J1044"/>
      <c r="AA1044"/>
      <c r="AB1044"/>
      <c r="AC1044"/>
      <c r="AD1044"/>
      <c r="AE1044"/>
      <c r="AF1044"/>
      <c r="AG1044"/>
      <c r="AH1044"/>
      <c r="BB1044" s="2"/>
      <c r="BC1044" s="3"/>
      <c r="BD1044" s="3"/>
      <c r="BE1044" s="3"/>
      <c r="BF1044" s="3"/>
    </row>
    <row r="1045" spans="1:58" ht="41.45" customHeight="1">
      <c r="A1045"/>
      <c r="J1045"/>
      <c r="AA1045"/>
      <c r="AB1045"/>
      <c r="AC1045"/>
      <c r="AD1045"/>
      <c r="AE1045"/>
      <c r="AF1045"/>
      <c r="AG1045"/>
      <c r="AH1045"/>
      <c r="BB1045" s="2"/>
      <c r="BC1045" s="3"/>
      <c r="BD1045" s="3"/>
      <c r="BE1045" s="3"/>
      <c r="BF1045" s="3"/>
    </row>
    <row r="1046" spans="1:58" ht="41.45" customHeight="1">
      <c r="A1046"/>
      <c r="J1046"/>
      <c r="AA1046"/>
      <c r="AB1046"/>
      <c r="AC1046"/>
      <c r="AD1046"/>
      <c r="AE1046"/>
      <c r="AF1046"/>
      <c r="AG1046"/>
      <c r="AH1046"/>
      <c r="BB1046" s="2"/>
      <c r="BC1046" s="3"/>
      <c r="BD1046" s="3"/>
      <c r="BE1046" s="3"/>
      <c r="BF1046" s="3"/>
    </row>
    <row r="1047" spans="1:58" ht="41.45" customHeight="1">
      <c r="A1047"/>
      <c r="J1047"/>
      <c r="AA1047"/>
      <c r="AB1047"/>
      <c r="AC1047"/>
      <c r="AD1047"/>
      <c r="AE1047"/>
      <c r="AF1047"/>
      <c r="AG1047"/>
      <c r="AH1047"/>
      <c r="BB1047" s="2"/>
      <c r="BC1047" s="3"/>
      <c r="BD1047" s="3"/>
      <c r="BE1047" s="3"/>
      <c r="BF1047" s="3"/>
    </row>
    <row r="1048" spans="1:58" ht="41.45" customHeight="1">
      <c r="A1048"/>
      <c r="J1048"/>
      <c r="AA1048"/>
      <c r="AB1048"/>
      <c r="AC1048"/>
      <c r="AD1048"/>
      <c r="AE1048"/>
      <c r="AF1048"/>
      <c r="AG1048"/>
      <c r="AH1048"/>
      <c r="BB1048" s="2"/>
      <c r="BC1048" s="3"/>
      <c r="BD1048" s="3"/>
      <c r="BE1048" s="3"/>
      <c r="BF1048" s="3"/>
    </row>
    <row r="1049" spans="1:58" ht="41.45" customHeight="1">
      <c r="A1049"/>
      <c r="J1049"/>
      <c r="AA1049"/>
      <c r="AB1049"/>
      <c r="AC1049"/>
      <c r="AD1049"/>
      <c r="AE1049"/>
      <c r="AF1049"/>
      <c r="AG1049"/>
      <c r="AH1049"/>
      <c r="BB1049" s="2"/>
      <c r="BC1049" s="3"/>
      <c r="BD1049" s="3"/>
      <c r="BE1049" s="3"/>
      <c r="BF1049" s="3"/>
    </row>
    <row r="1050" spans="1:58" ht="41.45" customHeight="1">
      <c r="A1050"/>
      <c r="J1050"/>
      <c r="AA1050"/>
      <c r="AB1050"/>
      <c r="AC1050"/>
      <c r="AD1050"/>
      <c r="AE1050"/>
      <c r="AF1050"/>
      <c r="AG1050"/>
      <c r="AH1050"/>
      <c r="BB1050" s="2"/>
      <c r="BC1050" s="3"/>
      <c r="BD1050" s="3"/>
      <c r="BE1050" s="3"/>
      <c r="BF1050" s="3"/>
    </row>
    <row r="1051" spans="1:58" ht="41.45" customHeight="1">
      <c r="A1051"/>
      <c r="J1051"/>
      <c r="AA1051"/>
      <c r="AB1051"/>
      <c r="AC1051"/>
      <c r="AD1051"/>
      <c r="AE1051"/>
      <c r="AF1051"/>
      <c r="AG1051"/>
      <c r="AH1051"/>
      <c r="BB1051" s="2"/>
      <c r="BC1051" s="3"/>
      <c r="BD1051" s="3"/>
      <c r="BE1051" s="3"/>
      <c r="BF1051" s="3"/>
    </row>
    <row r="1052" spans="1:58" ht="41.45" customHeight="1">
      <c r="A1052"/>
      <c r="J1052"/>
      <c r="AA1052"/>
      <c r="AB1052"/>
      <c r="AC1052"/>
      <c r="AD1052"/>
      <c r="AE1052"/>
      <c r="AF1052"/>
      <c r="AG1052"/>
      <c r="AH1052"/>
      <c r="BB1052" s="2"/>
      <c r="BC1052" s="3"/>
      <c r="BD1052" s="3"/>
      <c r="BE1052" s="3"/>
      <c r="BF1052" s="3"/>
    </row>
    <row r="1053" spans="1:58" ht="41.45" customHeight="1">
      <c r="A1053"/>
      <c r="J1053"/>
      <c r="AA1053"/>
      <c r="AB1053"/>
      <c r="AC1053"/>
      <c r="AD1053"/>
      <c r="AE1053"/>
      <c r="AF1053"/>
      <c r="AG1053"/>
      <c r="AH1053"/>
      <c r="BB1053" s="2"/>
      <c r="BC1053" s="3"/>
      <c r="BD1053" s="3"/>
      <c r="BE1053" s="3"/>
      <c r="BF1053" s="3"/>
    </row>
    <row r="1054" spans="1:58" ht="41.45" customHeight="1">
      <c r="A1054"/>
      <c r="J1054"/>
      <c r="AA1054"/>
      <c r="AB1054"/>
      <c r="AC1054"/>
      <c r="AD1054"/>
      <c r="AE1054"/>
      <c r="AF1054"/>
      <c r="AG1054"/>
      <c r="AH1054"/>
      <c r="BB1054" s="2"/>
      <c r="BC1054" s="3"/>
      <c r="BD1054" s="3"/>
      <c r="BE1054" s="3"/>
      <c r="BF1054" s="3"/>
    </row>
    <row r="1055" spans="1:58" ht="41.45" customHeight="1">
      <c r="A1055"/>
      <c r="J1055"/>
      <c r="AA1055"/>
      <c r="AB1055"/>
      <c r="AC1055"/>
      <c r="AD1055"/>
      <c r="AE1055"/>
      <c r="AF1055"/>
      <c r="AG1055"/>
      <c r="AH1055"/>
      <c r="BB1055" s="2"/>
      <c r="BC1055" s="3"/>
      <c r="BD1055" s="3"/>
      <c r="BE1055" s="3"/>
      <c r="BF1055" s="3"/>
    </row>
    <row r="1056" spans="1:58" ht="41.45" customHeight="1">
      <c r="A1056"/>
      <c r="J1056"/>
      <c r="AA1056"/>
      <c r="AB1056"/>
      <c r="AC1056"/>
      <c r="AD1056"/>
      <c r="AE1056"/>
      <c r="AF1056"/>
      <c r="AG1056"/>
      <c r="AH1056"/>
      <c r="BB1056" s="2"/>
      <c r="BC1056" s="3"/>
      <c r="BD1056" s="3"/>
      <c r="BE1056" s="3"/>
      <c r="BF1056" s="3"/>
    </row>
    <row r="1057" spans="1:58" ht="41.45" customHeight="1">
      <c r="A1057"/>
      <c r="J1057"/>
      <c r="AA1057"/>
      <c r="AB1057"/>
      <c r="AC1057"/>
      <c r="AD1057"/>
      <c r="AE1057"/>
      <c r="AF1057"/>
      <c r="AG1057"/>
      <c r="AH1057"/>
      <c r="BB1057" s="2"/>
      <c r="BC1057" s="3"/>
      <c r="BD1057" s="3"/>
      <c r="BE1057" s="3"/>
      <c r="BF1057" s="3"/>
    </row>
    <row r="1058" spans="1:58" ht="41.45" customHeight="1">
      <c r="A1058"/>
      <c r="J1058"/>
      <c r="AA1058"/>
      <c r="AB1058"/>
      <c r="AC1058"/>
      <c r="AD1058"/>
      <c r="AE1058"/>
      <c r="AF1058"/>
      <c r="AG1058"/>
      <c r="AH1058"/>
      <c r="BB1058" s="2"/>
      <c r="BC1058" s="3"/>
      <c r="BD1058" s="3"/>
      <c r="BE1058" s="3"/>
      <c r="BF1058" s="3"/>
    </row>
    <row r="1059" spans="1:58" ht="41.45" customHeight="1">
      <c r="A1059"/>
      <c r="J1059"/>
      <c r="AA1059"/>
      <c r="AB1059"/>
      <c r="AC1059"/>
      <c r="AD1059"/>
      <c r="AE1059"/>
      <c r="AF1059"/>
      <c r="AG1059"/>
      <c r="AH1059"/>
      <c r="BB1059" s="2"/>
      <c r="BC1059" s="3"/>
      <c r="BD1059" s="3"/>
      <c r="BE1059" s="3"/>
      <c r="BF1059" s="3"/>
    </row>
    <row r="1060" spans="1:58" ht="41.45" customHeight="1">
      <c r="A1060"/>
      <c r="J1060"/>
      <c r="AA1060"/>
      <c r="AB1060"/>
      <c r="AC1060"/>
      <c r="AD1060"/>
      <c r="AE1060"/>
      <c r="AF1060"/>
      <c r="AG1060"/>
      <c r="AH1060"/>
      <c r="BB1060" s="2"/>
      <c r="BC1060" s="3"/>
      <c r="BD1060" s="3"/>
      <c r="BE1060" s="3"/>
      <c r="BF1060" s="3"/>
    </row>
    <row r="1061" spans="1:58" ht="41.45" customHeight="1">
      <c r="A1061"/>
      <c r="J1061"/>
      <c r="AA1061"/>
      <c r="AB1061"/>
      <c r="AC1061"/>
      <c r="AD1061"/>
      <c r="AE1061"/>
      <c r="AF1061"/>
      <c r="AG1061"/>
      <c r="AH1061"/>
      <c r="BB1061" s="2"/>
      <c r="BC1061" s="3"/>
      <c r="BD1061" s="3"/>
      <c r="BE1061" s="3"/>
      <c r="BF1061" s="3"/>
    </row>
    <row r="1062" spans="1:58" ht="41.45" customHeight="1">
      <c r="A1062"/>
      <c r="J1062"/>
      <c r="AA1062"/>
      <c r="AB1062"/>
      <c r="AC1062"/>
      <c r="AD1062"/>
      <c r="AE1062"/>
      <c r="AF1062"/>
      <c r="AG1062"/>
      <c r="AH1062"/>
      <c r="BB1062" s="2"/>
      <c r="BC1062" s="3"/>
      <c r="BD1062" s="3"/>
      <c r="BE1062" s="3"/>
      <c r="BF1062" s="3"/>
    </row>
    <row r="1063" spans="1:58" ht="41.45" customHeight="1">
      <c r="A1063"/>
      <c r="J1063"/>
      <c r="AA1063"/>
      <c r="AB1063"/>
      <c r="AC1063"/>
      <c r="AD1063"/>
      <c r="AE1063"/>
      <c r="AF1063"/>
      <c r="AG1063"/>
      <c r="AH1063"/>
      <c r="BB1063" s="2"/>
      <c r="BC1063" s="3"/>
      <c r="BD1063" s="3"/>
      <c r="BE1063" s="3"/>
      <c r="BF1063" s="3"/>
    </row>
    <row r="1064" spans="1:58" ht="41.45" customHeight="1">
      <c r="A1064"/>
      <c r="J1064"/>
      <c r="AA1064"/>
      <c r="AB1064"/>
      <c r="AC1064"/>
      <c r="AD1064"/>
      <c r="AE1064"/>
      <c r="AF1064"/>
      <c r="AG1064"/>
      <c r="AH1064"/>
      <c r="BB1064" s="2"/>
      <c r="BC1064" s="3"/>
      <c r="BD1064" s="3"/>
      <c r="BE1064" s="3"/>
      <c r="BF1064" s="3"/>
    </row>
    <row r="1065" spans="1:58" ht="41.45" customHeight="1">
      <c r="A1065"/>
      <c r="J1065"/>
      <c r="AA1065"/>
      <c r="AB1065"/>
      <c r="AC1065"/>
      <c r="AD1065"/>
      <c r="AE1065"/>
      <c r="AF1065"/>
      <c r="AG1065"/>
      <c r="AH1065"/>
      <c r="BB1065" s="2"/>
      <c r="BC1065" s="3"/>
      <c r="BD1065" s="3"/>
      <c r="BE1065" s="3"/>
      <c r="BF1065" s="3"/>
    </row>
    <row r="1066" spans="1:58" ht="41.45" customHeight="1">
      <c r="A1066"/>
      <c r="J1066"/>
      <c r="AA1066"/>
      <c r="AB1066"/>
      <c r="AC1066"/>
      <c r="AD1066"/>
      <c r="AE1066"/>
      <c r="AF1066"/>
      <c r="AG1066"/>
      <c r="AH1066"/>
      <c r="BB1066" s="2"/>
      <c r="BC1066" s="3"/>
      <c r="BD1066" s="3"/>
      <c r="BE1066" s="3"/>
      <c r="BF1066" s="3"/>
    </row>
    <row r="1067" spans="1:58" ht="41.45" customHeight="1">
      <c r="A1067"/>
      <c r="J1067"/>
      <c r="AA1067"/>
      <c r="AB1067"/>
      <c r="AC1067"/>
      <c r="AD1067"/>
      <c r="AE1067"/>
      <c r="AF1067"/>
      <c r="AG1067"/>
      <c r="AH1067"/>
      <c r="BB1067" s="2"/>
      <c r="BC1067" s="3"/>
      <c r="BD1067" s="3"/>
      <c r="BE1067" s="3"/>
      <c r="BF1067" s="3"/>
    </row>
    <row r="1068" spans="1:58" ht="41.45" customHeight="1">
      <c r="A1068"/>
      <c r="J1068"/>
      <c r="AA1068"/>
      <c r="AB1068"/>
      <c r="AC1068"/>
      <c r="AD1068"/>
      <c r="AE1068"/>
      <c r="AF1068"/>
      <c r="AG1068"/>
      <c r="AH1068"/>
      <c r="BB1068" s="2"/>
      <c r="BC1068" s="3"/>
      <c r="BD1068" s="3"/>
      <c r="BE1068" s="3"/>
      <c r="BF1068" s="3"/>
    </row>
    <row r="1069" spans="1:58" ht="41.45" customHeight="1">
      <c r="A1069"/>
      <c r="J1069"/>
      <c r="AA1069"/>
      <c r="AB1069"/>
      <c r="AC1069"/>
      <c r="AD1069"/>
      <c r="AE1069"/>
      <c r="AF1069"/>
      <c r="AG1069"/>
      <c r="AH1069"/>
      <c r="BB1069" s="2"/>
      <c r="BC1069" s="3"/>
      <c r="BD1069" s="3"/>
      <c r="BE1069" s="3"/>
      <c r="BF1069" s="3"/>
    </row>
    <row r="1070" spans="1:58" ht="41.45" customHeight="1">
      <c r="A1070"/>
      <c r="J1070"/>
      <c r="AA1070"/>
      <c r="AB1070"/>
      <c r="AC1070"/>
      <c r="AD1070"/>
      <c r="AE1070"/>
      <c r="AF1070"/>
      <c r="AG1070"/>
      <c r="AH1070"/>
      <c r="BB1070" s="2"/>
      <c r="BC1070" s="3"/>
      <c r="BD1070" s="3"/>
      <c r="BE1070" s="3"/>
      <c r="BF1070" s="3"/>
    </row>
    <row r="1071" spans="1:58" ht="41.45" customHeight="1">
      <c r="A1071"/>
      <c r="J1071"/>
      <c r="AA1071"/>
      <c r="AB1071"/>
      <c r="AC1071"/>
      <c r="AD1071"/>
      <c r="AE1071"/>
      <c r="AF1071"/>
      <c r="AG1071"/>
      <c r="AH1071"/>
      <c r="BB1071" s="2"/>
      <c r="BC1071" s="3"/>
      <c r="BD1071" s="3"/>
      <c r="BE1071" s="3"/>
      <c r="BF1071" s="3"/>
    </row>
    <row r="1072" spans="1:58" ht="41.45" customHeight="1">
      <c r="A1072"/>
      <c r="J1072"/>
      <c r="AA1072"/>
      <c r="AB1072"/>
      <c r="AC1072"/>
      <c r="AD1072"/>
      <c r="AE1072"/>
      <c r="AF1072"/>
      <c r="AG1072"/>
      <c r="AH1072"/>
      <c r="BB1072" s="2"/>
      <c r="BC1072" s="3"/>
      <c r="BD1072" s="3"/>
      <c r="BE1072" s="3"/>
      <c r="BF1072" s="3"/>
    </row>
    <row r="1073" spans="1:58" ht="41.45" customHeight="1">
      <c r="A1073"/>
      <c r="J1073"/>
      <c r="AA1073"/>
      <c r="AB1073"/>
      <c r="AC1073"/>
      <c r="AD1073"/>
      <c r="AE1073"/>
      <c r="AF1073"/>
      <c r="AG1073"/>
      <c r="AH1073"/>
      <c r="BB1073" s="2"/>
      <c r="BC1073" s="3"/>
      <c r="BD1073" s="3"/>
      <c r="BE1073" s="3"/>
      <c r="BF1073" s="3"/>
    </row>
    <row r="1074" spans="1:58" ht="41.45" customHeight="1">
      <c r="A1074"/>
      <c r="J1074"/>
      <c r="AA1074"/>
      <c r="AB1074"/>
      <c r="AC1074"/>
      <c r="AD1074"/>
      <c r="AE1074"/>
      <c r="AF1074"/>
      <c r="AG1074"/>
      <c r="AH1074"/>
      <c r="BB1074" s="2"/>
      <c r="BC1074" s="3"/>
      <c r="BD1074" s="3"/>
      <c r="BE1074" s="3"/>
      <c r="BF1074" s="3"/>
    </row>
    <row r="1075" spans="1:58" ht="41.45" customHeight="1">
      <c r="A1075"/>
      <c r="J1075"/>
      <c r="AA1075"/>
      <c r="AB1075"/>
      <c r="AC1075"/>
      <c r="AD1075"/>
      <c r="AE1075"/>
      <c r="AF1075"/>
      <c r="AG1075"/>
      <c r="AH1075"/>
      <c r="BB1075" s="2"/>
      <c r="BC1075" s="3"/>
      <c r="BD1075" s="3"/>
      <c r="BE1075" s="3"/>
      <c r="BF1075" s="3"/>
    </row>
    <row r="1076" spans="1:58" ht="41.45" customHeight="1">
      <c r="A1076"/>
      <c r="J1076"/>
      <c r="AA1076"/>
      <c r="AB1076"/>
      <c r="AC1076"/>
      <c r="AD1076"/>
      <c r="AE1076"/>
      <c r="AF1076"/>
      <c r="AG1076"/>
      <c r="AH1076"/>
      <c r="BB1076" s="2"/>
      <c r="BC1076" s="3"/>
      <c r="BD1076" s="3"/>
      <c r="BE1076" s="3"/>
      <c r="BF1076" s="3"/>
    </row>
    <row r="1077" spans="1:58" ht="41.45" customHeight="1">
      <c r="A1077"/>
      <c r="J1077"/>
      <c r="AA1077"/>
      <c r="AB1077"/>
      <c r="AC1077"/>
      <c r="AD1077"/>
      <c r="AE1077"/>
      <c r="AF1077"/>
      <c r="AG1077"/>
      <c r="AH1077"/>
      <c r="BB1077" s="2"/>
      <c r="BC1077" s="3"/>
      <c r="BD1077" s="3"/>
      <c r="BE1077" s="3"/>
      <c r="BF1077" s="3"/>
    </row>
    <row r="1078" spans="1:58" ht="41.45" customHeight="1">
      <c r="A1078"/>
      <c r="J1078"/>
      <c r="AA1078"/>
      <c r="AB1078"/>
      <c r="AC1078"/>
      <c r="AD1078"/>
      <c r="AE1078"/>
      <c r="AF1078"/>
      <c r="AG1078"/>
      <c r="AH1078"/>
      <c r="BB1078" s="2"/>
      <c r="BC1078" s="3"/>
      <c r="BD1078" s="3"/>
      <c r="BE1078" s="3"/>
      <c r="BF1078" s="3"/>
    </row>
    <row r="1079" spans="1:58" ht="41.45" customHeight="1">
      <c r="A1079"/>
      <c r="J1079"/>
      <c r="AA1079"/>
      <c r="AB1079"/>
      <c r="AC1079"/>
      <c r="AD1079"/>
      <c r="AE1079"/>
      <c r="AF1079"/>
      <c r="AG1079"/>
      <c r="AH1079"/>
      <c r="BB1079" s="2"/>
      <c r="BC1079" s="3"/>
      <c r="BD1079" s="3"/>
      <c r="BE1079" s="3"/>
      <c r="BF1079" s="3"/>
    </row>
    <row r="1080" spans="1:58" ht="41.45" customHeight="1">
      <c r="A1080"/>
      <c r="J1080"/>
      <c r="AA1080"/>
      <c r="AB1080"/>
      <c r="AC1080"/>
      <c r="AD1080"/>
      <c r="AE1080"/>
      <c r="AF1080"/>
      <c r="AG1080"/>
      <c r="AH1080"/>
      <c r="BB1080" s="2"/>
      <c r="BC1080" s="3"/>
      <c r="BD1080" s="3"/>
      <c r="BE1080" s="3"/>
      <c r="BF1080" s="3"/>
    </row>
    <row r="1081" spans="1:58" ht="41.45" customHeight="1">
      <c r="A1081"/>
      <c r="J1081"/>
      <c r="AA1081"/>
      <c r="AB1081"/>
      <c r="AC1081"/>
      <c r="AD1081"/>
      <c r="AE1081"/>
      <c r="AF1081"/>
      <c r="AG1081"/>
      <c r="AH1081"/>
      <c r="BB1081" s="2"/>
      <c r="BC1081" s="3"/>
      <c r="BD1081" s="3"/>
      <c r="BE1081" s="3"/>
      <c r="BF1081" s="3"/>
    </row>
    <row r="1082" spans="1:58" ht="41.45" customHeight="1">
      <c r="A1082"/>
      <c r="J1082"/>
      <c r="AA1082"/>
      <c r="AB1082"/>
      <c r="AC1082"/>
      <c r="AD1082"/>
      <c r="AE1082"/>
      <c r="AF1082"/>
      <c r="AG1082"/>
      <c r="AH1082"/>
      <c r="BB1082" s="2"/>
      <c r="BC1082" s="3"/>
      <c r="BD1082" s="3"/>
      <c r="BE1082" s="3"/>
      <c r="BF1082" s="3"/>
    </row>
    <row r="1083" spans="1:58" ht="41.45" customHeight="1">
      <c r="A1083"/>
      <c r="J1083"/>
      <c r="AA1083"/>
      <c r="AB1083"/>
      <c r="AC1083"/>
      <c r="AD1083"/>
      <c r="AE1083"/>
      <c r="AF1083"/>
      <c r="AG1083"/>
      <c r="AH1083"/>
      <c r="BB1083" s="2"/>
      <c r="BC1083" s="3"/>
      <c r="BD1083" s="3"/>
      <c r="BE1083" s="3"/>
      <c r="BF1083" s="3"/>
    </row>
    <row r="1084" spans="1:58" ht="41.45" customHeight="1">
      <c r="A1084"/>
      <c r="J1084"/>
      <c r="AA1084"/>
      <c r="AB1084"/>
      <c r="AC1084"/>
      <c r="AD1084"/>
      <c r="AE1084"/>
      <c r="AF1084"/>
      <c r="AG1084"/>
      <c r="AH1084"/>
      <c r="BB1084" s="2"/>
      <c r="BC1084" s="3"/>
      <c r="BD1084" s="3"/>
      <c r="BE1084" s="3"/>
      <c r="BF1084" s="3"/>
    </row>
    <row r="1085" spans="1:58" ht="41.45" customHeight="1">
      <c r="A1085"/>
      <c r="J1085"/>
      <c r="AA1085"/>
      <c r="AB1085"/>
      <c r="AC1085"/>
      <c r="AD1085"/>
      <c r="AE1085"/>
      <c r="AF1085"/>
      <c r="AG1085"/>
      <c r="AH1085"/>
      <c r="BB1085" s="2"/>
      <c r="BC1085" s="3"/>
      <c r="BD1085" s="3"/>
      <c r="BE1085" s="3"/>
      <c r="BF1085" s="3"/>
    </row>
    <row r="1086" spans="1:58" ht="41.45" customHeight="1">
      <c r="A1086"/>
      <c r="J1086"/>
      <c r="AA1086"/>
      <c r="AB1086"/>
      <c r="AC1086"/>
      <c r="AD1086"/>
      <c r="AE1086"/>
      <c r="AF1086"/>
      <c r="AG1086"/>
      <c r="AH1086"/>
      <c r="BB1086" s="2"/>
      <c r="BC1086" s="3"/>
      <c r="BD1086" s="3"/>
      <c r="BE1086" s="3"/>
      <c r="BF1086" s="3"/>
    </row>
    <row r="1087" spans="1:58" ht="41.45" customHeight="1">
      <c r="A1087"/>
      <c r="J1087"/>
      <c r="AA1087"/>
      <c r="AB1087"/>
      <c r="AC1087"/>
      <c r="AD1087"/>
      <c r="AE1087"/>
      <c r="AF1087"/>
      <c r="AG1087"/>
      <c r="AH1087"/>
      <c r="BB1087" s="2"/>
      <c r="BC1087" s="3"/>
      <c r="BD1087" s="3"/>
      <c r="BE1087" s="3"/>
      <c r="BF1087" s="3"/>
    </row>
    <row r="1088" spans="1:58" ht="41.45" customHeight="1">
      <c r="A1088"/>
      <c r="J1088"/>
      <c r="AA1088"/>
      <c r="AB1088"/>
      <c r="AC1088"/>
      <c r="AD1088"/>
      <c r="AE1088"/>
      <c r="AF1088"/>
      <c r="AG1088"/>
      <c r="AH1088"/>
      <c r="BB1088" s="2"/>
      <c r="BC1088" s="3"/>
      <c r="BD1088" s="3"/>
      <c r="BE1088" s="3"/>
      <c r="BF1088" s="3"/>
    </row>
    <row r="1089" spans="1:58" ht="41.45" customHeight="1">
      <c r="A1089"/>
      <c r="J1089"/>
      <c r="AA1089"/>
      <c r="AB1089"/>
      <c r="AC1089"/>
      <c r="AD1089"/>
      <c r="AE1089"/>
      <c r="AF1089"/>
      <c r="AG1089"/>
      <c r="AH1089"/>
      <c r="BB1089" s="2"/>
      <c r="BC1089" s="3"/>
      <c r="BD1089" s="3"/>
      <c r="BE1089" s="3"/>
      <c r="BF1089" s="3"/>
    </row>
    <row r="1090" spans="1:58" ht="41.45" customHeight="1">
      <c r="A1090"/>
      <c r="J1090"/>
      <c r="AA1090"/>
      <c r="AB1090"/>
      <c r="AC1090"/>
      <c r="AD1090"/>
      <c r="AE1090"/>
      <c r="AF1090"/>
      <c r="AG1090"/>
      <c r="AH1090"/>
      <c r="BB1090" s="2"/>
      <c r="BC1090" s="3"/>
      <c r="BD1090" s="3"/>
      <c r="BE1090" s="3"/>
      <c r="BF1090" s="3"/>
    </row>
    <row r="1091" spans="1:58" ht="41.45" customHeight="1">
      <c r="A1091"/>
      <c r="J1091"/>
      <c r="AA1091"/>
      <c r="AB1091"/>
      <c r="AC1091"/>
      <c r="AD1091"/>
      <c r="AE1091"/>
      <c r="AF1091"/>
      <c r="AG1091"/>
      <c r="AH1091"/>
      <c r="BB1091" s="2"/>
      <c r="BC1091" s="3"/>
      <c r="BD1091" s="3"/>
      <c r="BE1091" s="3"/>
      <c r="BF1091" s="3"/>
    </row>
    <row r="1092" spans="1:58" ht="41.45" customHeight="1">
      <c r="A1092"/>
      <c r="J1092"/>
      <c r="AA1092"/>
      <c r="AB1092"/>
      <c r="AC1092"/>
      <c r="AD1092"/>
      <c r="AE1092"/>
      <c r="AF1092"/>
      <c r="AG1092"/>
      <c r="AH1092"/>
      <c r="BB1092" s="2"/>
      <c r="BC1092" s="3"/>
      <c r="BD1092" s="3"/>
      <c r="BE1092" s="3"/>
      <c r="BF1092" s="3"/>
    </row>
    <row r="1093" spans="1:58" ht="41.45" customHeight="1">
      <c r="A1093"/>
      <c r="J1093"/>
      <c r="AA1093"/>
      <c r="AB1093"/>
      <c r="AC1093"/>
      <c r="AD1093"/>
      <c r="AE1093"/>
      <c r="AF1093"/>
      <c r="AG1093"/>
      <c r="AH1093"/>
      <c r="BB1093" s="2"/>
      <c r="BC1093" s="3"/>
      <c r="BD1093" s="3"/>
      <c r="BE1093" s="3"/>
      <c r="BF1093" s="3"/>
    </row>
    <row r="1094" spans="1:58" ht="41.45" customHeight="1">
      <c r="A1094"/>
      <c r="J1094"/>
      <c r="AA1094"/>
      <c r="AB1094"/>
      <c r="AC1094"/>
      <c r="AD1094"/>
      <c r="AE1094"/>
      <c r="AF1094"/>
      <c r="AG1094"/>
      <c r="AH1094"/>
      <c r="BB1094" s="2"/>
      <c r="BC1094" s="3"/>
      <c r="BD1094" s="3"/>
      <c r="BE1094" s="3"/>
      <c r="BF1094" s="3"/>
    </row>
    <row r="1095" spans="1:58" ht="41.45" customHeight="1">
      <c r="A1095"/>
      <c r="J1095"/>
      <c r="AA1095"/>
      <c r="AB1095"/>
      <c r="AC1095"/>
      <c r="AD1095"/>
      <c r="AE1095"/>
      <c r="AF1095"/>
      <c r="AG1095"/>
      <c r="AH1095"/>
      <c r="BB1095" s="2"/>
      <c r="BC1095" s="3"/>
      <c r="BD1095" s="3"/>
      <c r="BE1095" s="3"/>
      <c r="BF1095" s="3"/>
    </row>
    <row r="1096" spans="1:58" ht="41.45" customHeight="1">
      <c r="A1096"/>
      <c r="J1096"/>
      <c r="AA1096"/>
      <c r="AB1096"/>
      <c r="AC1096"/>
      <c r="AD1096"/>
      <c r="AE1096"/>
      <c r="AF1096"/>
      <c r="AG1096"/>
      <c r="AH1096"/>
      <c r="BB1096" s="2"/>
      <c r="BC1096" s="3"/>
      <c r="BD1096" s="3"/>
      <c r="BE1096" s="3"/>
      <c r="BF1096" s="3"/>
    </row>
    <row r="1097" spans="1:58" ht="41.45" customHeight="1">
      <c r="A1097"/>
      <c r="J1097"/>
      <c r="AA1097"/>
      <c r="AB1097"/>
      <c r="AC1097"/>
      <c r="AD1097"/>
      <c r="AE1097"/>
      <c r="AF1097"/>
      <c r="AG1097"/>
      <c r="AH1097"/>
      <c r="BB1097" s="2"/>
      <c r="BC1097" s="3"/>
      <c r="BD1097" s="3"/>
      <c r="BE1097" s="3"/>
      <c r="BF1097" s="3"/>
    </row>
    <row r="1098" spans="1:58" ht="41.45" customHeight="1">
      <c r="A1098"/>
      <c r="J1098"/>
      <c r="AA1098"/>
      <c r="AB1098"/>
      <c r="AC1098"/>
      <c r="AD1098"/>
      <c r="AE1098"/>
      <c r="AF1098"/>
      <c r="AG1098"/>
      <c r="AH1098"/>
      <c r="BB1098" s="2"/>
      <c r="BC1098" s="3"/>
      <c r="BD1098" s="3"/>
      <c r="BE1098" s="3"/>
      <c r="BF1098" s="3"/>
    </row>
    <row r="1099" spans="1:58" ht="41.45" customHeight="1">
      <c r="A1099"/>
      <c r="J1099"/>
      <c r="AA1099"/>
      <c r="AB1099"/>
      <c r="AC1099"/>
      <c r="AD1099"/>
      <c r="AE1099"/>
      <c r="AF1099"/>
      <c r="AG1099"/>
      <c r="AH1099"/>
      <c r="BB1099" s="2"/>
      <c r="BC1099" s="3"/>
      <c r="BD1099" s="3"/>
      <c r="BE1099" s="3"/>
      <c r="BF1099" s="3"/>
    </row>
    <row r="1100" spans="1:58" ht="41.45" customHeight="1">
      <c r="A1100"/>
      <c r="J1100"/>
      <c r="AA1100"/>
      <c r="AB1100"/>
      <c r="AC1100"/>
      <c r="AD1100"/>
      <c r="AE1100"/>
      <c r="AF1100"/>
      <c r="AG1100"/>
      <c r="AH1100"/>
      <c r="BB1100" s="2"/>
      <c r="BC1100" s="3"/>
      <c r="BD1100" s="3"/>
      <c r="BE1100" s="3"/>
      <c r="BF1100" s="3"/>
    </row>
    <row r="1101" spans="1:58" ht="41.45" customHeight="1">
      <c r="A1101"/>
      <c r="J1101"/>
      <c r="AA1101"/>
      <c r="AB1101"/>
      <c r="AC1101"/>
      <c r="AD1101"/>
      <c r="AE1101"/>
      <c r="AF1101"/>
      <c r="AG1101"/>
      <c r="AH1101"/>
      <c r="BB1101" s="2"/>
      <c r="BC1101" s="3"/>
      <c r="BD1101" s="3"/>
      <c r="BE1101" s="3"/>
      <c r="BF1101" s="3"/>
    </row>
    <row r="1102" spans="1:58" ht="41.45" customHeight="1">
      <c r="A1102"/>
      <c r="J1102"/>
      <c r="AA1102"/>
      <c r="AB1102"/>
      <c r="AC1102"/>
      <c r="AD1102"/>
      <c r="AE1102"/>
      <c r="AF1102"/>
      <c r="AG1102"/>
      <c r="AH1102"/>
      <c r="BB1102" s="2"/>
      <c r="BC1102" s="3"/>
      <c r="BD1102" s="3"/>
      <c r="BE1102" s="3"/>
      <c r="BF1102" s="3"/>
    </row>
    <row r="1103" spans="1:58" ht="41.45" customHeight="1">
      <c r="A1103"/>
      <c r="J1103"/>
      <c r="AA1103"/>
      <c r="AB1103"/>
      <c r="AC1103"/>
      <c r="AD1103"/>
      <c r="AE1103"/>
      <c r="AF1103"/>
      <c r="AG1103"/>
      <c r="AH1103"/>
      <c r="BB1103" s="2"/>
      <c r="BC1103" s="3"/>
      <c r="BD1103" s="3"/>
      <c r="BE1103" s="3"/>
      <c r="BF1103" s="3"/>
    </row>
    <row r="1104" spans="1:58" ht="41.45" customHeight="1">
      <c r="A1104"/>
      <c r="J1104"/>
      <c r="AA1104"/>
      <c r="AB1104"/>
      <c r="AC1104"/>
      <c r="AD1104"/>
      <c r="AE1104"/>
      <c r="AF1104"/>
      <c r="AG1104"/>
      <c r="AH1104"/>
      <c r="BB1104" s="2"/>
      <c r="BC1104" s="3"/>
      <c r="BD1104" s="3"/>
      <c r="BE1104" s="3"/>
      <c r="BF1104" s="3"/>
    </row>
    <row r="1105" spans="1:58" ht="41.45" customHeight="1">
      <c r="A1105"/>
      <c r="J1105"/>
      <c r="AA1105"/>
      <c r="AB1105"/>
      <c r="AC1105"/>
      <c r="AD1105"/>
      <c r="AE1105"/>
      <c r="AF1105"/>
      <c r="AG1105"/>
      <c r="AH1105"/>
      <c r="BB1105" s="2"/>
      <c r="BC1105" s="3"/>
      <c r="BD1105" s="3"/>
      <c r="BE1105" s="3"/>
      <c r="BF1105" s="3"/>
    </row>
    <row r="1106" spans="1:58" ht="41.45" customHeight="1">
      <c r="A1106"/>
      <c r="J1106"/>
      <c r="AA1106"/>
      <c r="AB1106"/>
      <c r="AC1106"/>
      <c r="AD1106"/>
      <c r="AE1106"/>
      <c r="AF1106"/>
      <c r="AG1106"/>
      <c r="AH1106"/>
      <c r="BB1106" s="2"/>
      <c r="BC1106" s="3"/>
      <c r="BD1106" s="3"/>
      <c r="BE1106" s="3"/>
      <c r="BF1106" s="3"/>
    </row>
    <row r="1107" spans="1:58" ht="41.45" customHeight="1">
      <c r="A1107"/>
      <c r="J1107"/>
      <c r="AA1107"/>
      <c r="AB1107"/>
      <c r="AC1107"/>
      <c r="AD1107"/>
      <c r="AE1107"/>
      <c r="AF1107"/>
      <c r="AG1107"/>
      <c r="AH1107"/>
      <c r="BB1107" s="2"/>
      <c r="BC1107" s="3"/>
      <c r="BD1107" s="3"/>
      <c r="BE1107" s="3"/>
      <c r="BF1107" s="3"/>
    </row>
    <row r="1108" spans="1:58" ht="41.45" customHeight="1">
      <c r="A1108"/>
      <c r="J1108"/>
      <c r="AA1108"/>
      <c r="AB1108"/>
      <c r="AC1108"/>
      <c r="AD1108"/>
      <c r="AE1108"/>
      <c r="AF1108"/>
      <c r="AG1108"/>
      <c r="AH1108"/>
      <c r="BB1108" s="2"/>
      <c r="BC1108" s="3"/>
      <c r="BD1108" s="3"/>
      <c r="BE1108" s="3"/>
      <c r="BF1108" s="3"/>
    </row>
    <row r="1109" spans="1:58" ht="41.45" customHeight="1">
      <c r="A1109"/>
      <c r="J1109"/>
      <c r="AA1109"/>
      <c r="AB1109"/>
      <c r="AC1109"/>
      <c r="AD1109"/>
      <c r="AE1109"/>
      <c r="AF1109"/>
      <c r="AG1109"/>
      <c r="AH1109"/>
      <c r="BB1109" s="2"/>
      <c r="BC1109" s="3"/>
      <c r="BD1109" s="3"/>
      <c r="BE1109" s="3"/>
      <c r="BF1109" s="3"/>
    </row>
    <row r="1110" spans="1:58" ht="41.45" customHeight="1">
      <c r="A1110"/>
      <c r="J1110"/>
      <c r="AA1110"/>
      <c r="AB1110"/>
      <c r="AC1110"/>
      <c r="AD1110"/>
      <c r="AE1110"/>
      <c r="AF1110"/>
      <c r="AG1110"/>
      <c r="AH1110"/>
      <c r="BB1110" s="2"/>
      <c r="BC1110" s="3"/>
      <c r="BD1110" s="3"/>
      <c r="BE1110" s="3"/>
      <c r="BF1110" s="3"/>
    </row>
    <row r="1111" spans="1:58" ht="41.45" customHeight="1">
      <c r="A1111"/>
      <c r="J1111"/>
      <c r="AA1111"/>
      <c r="AB1111"/>
      <c r="AC1111"/>
      <c r="AD1111"/>
      <c r="AE1111"/>
      <c r="AF1111"/>
      <c r="AG1111"/>
      <c r="AH1111"/>
      <c r="BB1111" s="2"/>
      <c r="BC1111" s="3"/>
      <c r="BD1111" s="3"/>
      <c r="BE1111" s="3"/>
      <c r="BF1111" s="3"/>
    </row>
    <row r="1112" spans="1:58" ht="41.45" customHeight="1">
      <c r="A1112"/>
      <c r="J1112"/>
      <c r="AA1112"/>
      <c r="AB1112"/>
      <c r="AC1112"/>
      <c r="AD1112"/>
      <c r="AE1112"/>
      <c r="AF1112"/>
      <c r="AG1112"/>
      <c r="AH1112"/>
      <c r="BB1112" s="2"/>
      <c r="BC1112" s="3"/>
      <c r="BD1112" s="3"/>
      <c r="BE1112" s="3"/>
      <c r="BF1112" s="3"/>
    </row>
    <row r="1113" spans="1:58" ht="41.45" customHeight="1">
      <c r="A1113"/>
      <c r="J1113"/>
      <c r="AA1113"/>
      <c r="AB1113"/>
      <c r="AC1113"/>
      <c r="AD1113"/>
      <c r="AE1113"/>
      <c r="AF1113"/>
      <c r="AG1113"/>
      <c r="AH1113"/>
      <c r="BB1113" s="2"/>
      <c r="BC1113" s="3"/>
      <c r="BD1113" s="3"/>
      <c r="BE1113" s="3"/>
      <c r="BF1113" s="3"/>
    </row>
    <row r="1114" spans="1:58" ht="41.45" customHeight="1">
      <c r="A1114"/>
      <c r="J1114"/>
      <c r="AA1114"/>
      <c r="AB1114"/>
      <c r="AC1114"/>
      <c r="AD1114"/>
      <c r="AE1114"/>
      <c r="AF1114"/>
      <c r="AG1114"/>
      <c r="AH1114"/>
      <c r="BB1114" s="2"/>
      <c r="BC1114" s="3"/>
      <c r="BD1114" s="3"/>
      <c r="BE1114" s="3"/>
      <c r="BF1114" s="3"/>
    </row>
    <row r="1115" spans="1:58" ht="41.45" customHeight="1">
      <c r="A1115"/>
      <c r="J1115"/>
      <c r="AA1115"/>
      <c r="AB1115"/>
      <c r="AC1115"/>
      <c r="AD1115"/>
      <c r="AE1115"/>
      <c r="AF1115"/>
      <c r="AG1115"/>
      <c r="AH1115"/>
      <c r="BB1115" s="2"/>
      <c r="BC1115" s="3"/>
      <c r="BD1115" s="3"/>
      <c r="BE1115" s="3"/>
      <c r="BF1115" s="3"/>
    </row>
    <row r="1116" spans="1:58" ht="41.45" customHeight="1">
      <c r="A1116"/>
      <c r="J1116"/>
      <c r="AA1116"/>
      <c r="AB1116"/>
      <c r="AC1116"/>
      <c r="AD1116"/>
      <c r="AE1116"/>
      <c r="AF1116"/>
      <c r="AG1116"/>
      <c r="AH1116"/>
      <c r="BB1116" s="2"/>
      <c r="BC1116" s="3"/>
      <c r="BD1116" s="3"/>
      <c r="BE1116" s="3"/>
      <c r="BF1116" s="3"/>
    </row>
    <row r="1117" spans="1:58" ht="41.45" customHeight="1">
      <c r="A1117"/>
      <c r="J1117"/>
      <c r="AA1117"/>
      <c r="AB1117"/>
      <c r="AC1117"/>
      <c r="AD1117"/>
      <c r="AE1117"/>
      <c r="AF1117"/>
      <c r="AG1117"/>
      <c r="AH1117"/>
      <c r="BB1117" s="2"/>
      <c r="BC1117" s="3"/>
      <c r="BD1117" s="3"/>
      <c r="BE1117" s="3"/>
      <c r="BF1117" s="3"/>
    </row>
    <row r="1118" spans="1:58" ht="41.45" customHeight="1">
      <c r="A1118"/>
      <c r="J1118"/>
      <c r="AA1118"/>
      <c r="AB1118"/>
      <c r="AC1118"/>
      <c r="AD1118"/>
      <c r="AE1118"/>
      <c r="AF1118"/>
      <c r="AG1118"/>
      <c r="AH1118"/>
      <c r="BB1118" s="2"/>
      <c r="BC1118" s="3"/>
      <c r="BD1118" s="3"/>
      <c r="BE1118" s="3"/>
      <c r="BF1118" s="3"/>
    </row>
    <row r="1119" spans="1:58" ht="41.45" customHeight="1">
      <c r="A1119"/>
      <c r="J1119"/>
      <c r="AA1119"/>
      <c r="AB1119"/>
      <c r="AC1119"/>
      <c r="AD1119"/>
      <c r="AE1119"/>
      <c r="AF1119"/>
      <c r="AG1119"/>
      <c r="AH1119"/>
      <c r="BB1119" s="2"/>
      <c r="BC1119" s="3"/>
      <c r="BD1119" s="3"/>
      <c r="BE1119" s="3"/>
      <c r="BF1119" s="3"/>
    </row>
    <row r="1120" spans="1:58" ht="41.45" customHeight="1">
      <c r="A1120"/>
      <c r="J1120"/>
      <c r="AA1120"/>
      <c r="AB1120"/>
      <c r="AC1120"/>
      <c r="AD1120"/>
      <c r="AE1120"/>
      <c r="AF1120"/>
      <c r="AG1120"/>
      <c r="AH1120"/>
      <c r="BB1120" s="2"/>
      <c r="BC1120" s="3"/>
      <c r="BD1120" s="3"/>
      <c r="BE1120" s="3"/>
      <c r="BF1120" s="3"/>
    </row>
    <row r="1121" spans="1:58" ht="41.45" customHeight="1">
      <c r="A1121"/>
      <c r="J1121"/>
      <c r="AA1121"/>
      <c r="AB1121"/>
      <c r="AC1121"/>
      <c r="AD1121"/>
      <c r="AE1121"/>
      <c r="AF1121"/>
      <c r="AG1121"/>
      <c r="AH1121"/>
      <c r="BB1121" s="2"/>
      <c r="BC1121" s="3"/>
      <c r="BD1121" s="3"/>
      <c r="BE1121" s="3"/>
      <c r="BF1121" s="3"/>
    </row>
    <row r="1122" spans="1:58" ht="41.45" customHeight="1">
      <c r="A1122"/>
      <c r="J1122"/>
      <c r="AA1122"/>
      <c r="AB1122"/>
      <c r="AC1122"/>
      <c r="AD1122"/>
      <c r="AE1122"/>
      <c r="AF1122"/>
      <c r="AG1122"/>
      <c r="AH1122"/>
      <c r="BB1122" s="2"/>
      <c r="BC1122" s="3"/>
      <c r="BD1122" s="3"/>
      <c r="BE1122" s="3"/>
      <c r="BF1122" s="3"/>
    </row>
    <row r="1123" spans="1:58" ht="41.45" customHeight="1">
      <c r="A1123"/>
      <c r="J1123"/>
      <c r="AA1123"/>
      <c r="AB1123"/>
      <c r="AC1123"/>
      <c r="AD1123"/>
      <c r="AE1123"/>
      <c r="AF1123"/>
      <c r="AG1123"/>
      <c r="AH1123"/>
      <c r="BB1123" s="2"/>
      <c r="BC1123" s="3"/>
      <c r="BD1123" s="3"/>
      <c r="BE1123" s="3"/>
      <c r="BF1123" s="3"/>
    </row>
    <row r="1124" spans="1:58" ht="41.45" customHeight="1">
      <c r="A1124"/>
      <c r="J1124"/>
      <c r="AA1124"/>
      <c r="AB1124"/>
      <c r="AC1124"/>
      <c r="AD1124"/>
      <c r="AE1124"/>
      <c r="AF1124"/>
      <c r="AG1124"/>
      <c r="AH1124"/>
      <c r="BB1124" s="2"/>
      <c r="BC1124" s="3"/>
      <c r="BD1124" s="3"/>
      <c r="BE1124" s="3"/>
      <c r="BF1124" s="3"/>
    </row>
    <row r="1125" spans="1:58" ht="41.45" customHeight="1">
      <c r="A1125"/>
      <c r="J1125"/>
      <c r="AA1125"/>
      <c r="AB1125"/>
      <c r="AC1125"/>
      <c r="AD1125"/>
      <c r="AE1125"/>
      <c r="AF1125"/>
      <c r="AG1125"/>
      <c r="AH1125"/>
      <c r="BB1125" s="2"/>
      <c r="BC1125" s="3"/>
      <c r="BD1125" s="3"/>
      <c r="BE1125" s="3"/>
      <c r="BF1125" s="3"/>
    </row>
    <row r="1126" spans="1:58" ht="41.45" customHeight="1">
      <c r="A1126"/>
      <c r="J1126"/>
      <c r="AA1126"/>
      <c r="AB1126"/>
      <c r="AC1126"/>
      <c r="AD1126"/>
      <c r="AE1126"/>
      <c r="AF1126"/>
      <c r="AG1126"/>
      <c r="AH1126"/>
      <c r="BB1126" s="2"/>
      <c r="BC1126" s="3"/>
      <c r="BD1126" s="3"/>
      <c r="BE1126" s="3"/>
      <c r="BF1126" s="3"/>
    </row>
    <row r="1127" spans="1:58" ht="41.45" customHeight="1">
      <c r="A1127"/>
      <c r="J1127"/>
      <c r="AA1127"/>
      <c r="AB1127"/>
      <c r="AC1127"/>
      <c r="AD1127"/>
      <c r="AE1127"/>
      <c r="AF1127"/>
      <c r="AG1127"/>
      <c r="AH1127"/>
      <c r="BB1127" s="2"/>
      <c r="BC1127" s="3"/>
      <c r="BD1127" s="3"/>
      <c r="BE1127" s="3"/>
      <c r="BF1127" s="3"/>
    </row>
    <row r="1128" spans="1:58" ht="41.45" customHeight="1">
      <c r="A1128"/>
      <c r="J1128"/>
      <c r="AA1128"/>
      <c r="AB1128"/>
      <c r="AC1128"/>
      <c r="AD1128"/>
      <c r="AE1128"/>
      <c r="AF1128"/>
      <c r="AG1128"/>
      <c r="AH1128"/>
      <c r="BB1128" s="2"/>
      <c r="BC1128" s="3"/>
      <c r="BD1128" s="3"/>
      <c r="BE1128" s="3"/>
      <c r="BF1128" s="3"/>
    </row>
    <row r="1129" spans="1:58" ht="41.45" customHeight="1">
      <c r="A1129"/>
      <c r="J1129"/>
      <c r="AA1129"/>
      <c r="AB1129"/>
      <c r="AC1129"/>
      <c r="AD1129"/>
      <c r="AE1129"/>
      <c r="AF1129"/>
      <c r="AG1129"/>
      <c r="AH1129"/>
      <c r="BB1129" s="2"/>
      <c r="BC1129" s="3"/>
      <c r="BD1129" s="3"/>
      <c r="BE1129" s="3"/>
      <c r="BF1129" s="3"/>
    </row>
    <row r="1130" spans="1:58" ht="41.45" customHeight="1">
      <c r="A1130"/>
      <c r="J1130"/>
      <c r="AA1130"/>
      <c r="AB1130"/>
      <c r="AC1130"/>
      <c r="AD1130"/>
      <c r="AE1130"/>
      <c r="AF1130"/>
      <c r="AG1130"/>
      <c r="AH1130"/>
      <c r="BB1130" s="2"/>
      <c r="BC1130" s="3"/>
      <c r="BD1130" s="3"/>
      <c r="BE1130" s="3"/>
      <c r="BF1130" s="3"/>
    </row>
    <row r="1131" spans="1:58" ht="41.45" customHeight="1">
      <c r="A1131"/>
      <c r="J1131"/>
      <c r="AA1131"/>
      <c r="AB1131"/>
      <c r="AC1131"/>
      <c r="AD1131"/>
      <c r="AE1131"/>
      <c r="AF1131"/>
      <c r="AG1131"/>
      <c r="AH1131"/>
      <c r="BB1131" s="2"/>
      <c r="BC1131" s="3"/>
      <c r="BD1131" s="3"/>
      <c r="BE1131" s="3"/>
      <c r="BF1131" s="3"/>
    </row>
    <row r="1132" spans="1:58" ht="41.45" customHeight="1">
      <c r="A1132"/>
      <c r="J1132"/>
      <c r="AA1132"/>
      <c r="AB1132"/>
      <c r="AC1132"/>
      <c r="AD1132"/>
      <c r="AE1132"/>
      <c r="AF1132"/>
      <c r="AG1132"/>
      <c r="AH1132"/>
      <c r="BB1132" s="2"/>
      <c r="BC1132" s="3"/>
      <c r="BD1132" s="3"/>
      <c r="BE1132" s="3"/>
      <c r="BF1132" s="3"/>
    </row>
    <row r="1133" spans="1:58" ht="41.45" customHeight="1">
      <c r="A1133"/>
      <c r="J1133"/>
      <c r="AA1133"/>
      <c r="AB1133"/>
      <c r="AC1133"/>
      <c r="AD1133"/>
      <c r="AE1133"/>
      <c r="AF1133"/>
      <c r="AG1133"/>
      <c r="AH1133"/>
      <c r="BB1133" s="2"/>
      <c r="BC1133" s="3"/>
      <c r="BD1133" s="3"/>
      <c r="BE1133" s="3"/>
      <c r="BF1133" s="3"/>
    </row>
    <row r="1134" spans="1:58" ht="41.45" customHeight="1">
      <c r="A1134"/>
      <c r="J1134"/>
      <c r="AA1134"/>
      <c r="AB1134"/>
      <c r="AC1134"/>
      <c r="AD1134"/>
      <c r="AE1134"/>
      <c r="AF1134"/>
      <c r="AG1134"/>
      <c r="AH1134"/>
      <c r="BB1134" s="2"/>
      <c r="BC1134" s="3"/>
      <c r="BD1134" s="3"/>
      <c r="BE1134" s="3"/>
      <c r="BF1134" s="3"/>
    </row>
    <row r="1135" spans="1:58" ht="41.45" customHeight="1">
      <c r="A1135"/>
      <c r="J1135"/>
      <c r="AA1135"/>
      <c r="AB1135"/>
      <c r="AC1135"/>
      <c r="AD1135"/>
      <c r="AE1135"/>
      <c r="AF1135"/>
      <c r="AG1135"/>
      <c r="AH1135"/>
      <c r="BB1135" s="2"/>
      <c r="BC1135" s="3"/>
      <c r="BD1135" s="3"/>
      <c r="BE1135" s="3"/>
      <c r="BF1135" s="3"/>
    </row>
    <row r="1136" spans="1:58" ht="41.45" customHeight="1">
      <c r="A1136"/>
      <c r="J1136"/>
      <c r="AA1136"/>
      <c r="AB1136"/>
      <c r="AC1136"/>
      <c r="AD1136"/>
      <c r="AE1136"/>
      <c r="AF1136"/>
      <c r="AG1136"/>
      <c r="AH1136"/>
      <c r="BB1136" s="2"/>
      <c r="BC1136" s="3"/>
      <c r="BD1136" s="3"/>
      <c r="BE1136" s="3"/>
      <c r="BF1136" s="3"/>
    </row>
    <row r="1137" spans="1:58" ht="41.45" customHeight="1">
      <c r="A1137"/>
      <c r="J1137"/>
      <c r="AA1137"/>
      <c r="AB1137"/>
      <c r="AC1137"/>
      <c r="AD1137"/>
      <c r="AE1137"/>
      <c r="AF1137"/>
      <c r="AG1137"/>
      <c r="AH1137"/>
      <c r="BB1137" s="2"/>
      <c r="BC1137" s="3"/>
      <c r="BD1137" s="3"/>
      <c r="BE1137" s="3"/>
      <c r="BF1137" s="3"/>
    </row>
    <row r="1138" spans="1:58" ht="41.45" customHeight="1">
      <c r="A1138"/>
      <c r="J1138"/>
      <c r="AA1138"/>
      <c r="AB1138"/>
      <c r="AC1138"/>
      <c r="AD1138"/>
      <c r="AE1138"/>
      <c r="AF1138"/>
      <c r="AG1138"/>
      <c r="AH1138"/>
      <c r="BB1138" s="2"/>
      <c r="BC1138" s="3"/>
      <c r="BD1138" s="3"/>
      <c r="BE1138" s="3"/>
      <c r="BF1138" s="3"/>
    </row>
    <row r="1139" spans="1:58" ht="41.45" customHeight="1">
      <c r="A1139"/>
      <c r="J1139"/>
      <c r="AA1139"/>
      <c r="AB1139"/>
      <c r="AC1139"/>
      <c r="AD1139"/>
      <c r="AE1139"/>
      <c r="AF1139"/>
      <c r="AG1139"/>
      <c r="AH1139"/>
      <c r="BB1139" s="2"/>
      <c r="BC1139" s="3"/>
      <c r="BD1139" s="3"/>
      <c r="BE1139" s="3"/>
      <c r="BF1139" s="3"/>
    </row>
    <row r="1140" spans="1:58" ht="41.45" customHeight="1">
      <c r="A1140"/>
      <c r="J1140"/>
      <c r="AA1140"/>
      <c r="AB1140"/>
      <c r="AC1140"/>
      <c r="AD1140"/>
      <c r="AE1140"/>
      <c r="AF1140"/>
      <c r="AG1140"/>
      <c r="AH1140"/>
      <c r="BB1140" s="2"/>
      <c r="BC1140" s="3"/>
      <c r="BD1140" s="3"/>
      <c r="BE1140" s="3"/>
      <c r="BF1140" s="3"/>
    </row>
    <row r="1141" spans="1:58" ht="41.45" customHeight="1">
      <c r="A1141"/>
      <c r="J1141"/>
      <c r="AA1141"/>
      <c r="AB1141"/>
      <c r="AC1141"/>
      <c r="AD1141"/>
      <c r="AE1141"/>
      <c r="AF1141"/>
      <c r="AG1141"/>
      <c r="AH1141"/>
      <c r="BB1141" s="2"/>
      <c r="BC1141" s="3"/>
      <c r="BD1141" s="3"/>
      <c r="BE1141" s="3"/>
      <c r="BF1141" s="3"/>
    </row>
    <row r="1142" spans="1:58" ht="41.45" customHeight="1">
      <c r="A1142"/>
      <c r="J1142"/>
      <c r="AA1142"/>
      <c r="AB1142"/>
      <c r="AC1142"/>
      <c r="AD1142"/>
      <c r="AE1142"/>
      <c r="AF1142"/>
      <c r="AG1142"/>
      <c r="AH1142"/>
      <c r="BB1142" s="2"/>
      <c r="BC1142" s="3"/>
      <c r="BD1142" s="3"/>
      <c r="BE1142" s="3"/>
      <c r="BF1142" s="3"/>
    </row>
    <row r="1143" spans="1:58" ht="41.45" customHeight="1">
      <c r="A1143"/>
      <c r="J1143"/>
      <c r="AA1143"/>
      <c r="AB1143"/>
      <c r="AC1143"/>
      <c r="AD1143"/>
      <c r="AE1143"/>
      <c r="AF1143"/>
      <c r="AG1143"/>
      <c r="AH1143"/>
      <c r="BB1143" s="2"/>
      <c r="BC1143" s="3"/>
      <c r="BD1143" s="3"/>
      <c r="BE1143" s="3"/>
      <c r="BF1143" s="3"/>
    </row>
    <row r="1144" spans="1:58" ht="41.45" customHeight="1">
      <c r="A1144"/>
      <c r="J1144"/>
      <c r="AA1144"/>
      <c r="AB1144"/>
      <c r="AC1144"/>
      <c r="AD1144"/>
      <c r="AE1144"/>
      <c r="AF1144"/>
      <c r="AG1144"/>
      <c r="AH1144"/>
      <c r="BB1144" s="2"/>
      <c r="BC1144" s="3"/>
      <c r="BD1144" s="3"/>
      <c r="BE1144" s="3"/>
      <c r="BF1144" s="3"/>
    </row>
    <row r="1145" spans="1:58" ht="41.45" customHeight="1">
      <c r="A1145"/>
      <c r="J1145"/>
      <c r="AA1145"/>
      <c r="AB1145"/>
      <c r="AC1145"/>
      <c r="AD1145"/>
      <c r="AE1145"/>
      <c r="AF1145"/>
      <c r="AG1145"/>
      <c r="AH1145"/>
      <c r="BB1145" s="2"/>
      <c r="BC1145" s="3"/>
      <c r="BD1145" s="3"/>
      <c r="BE1145" s="3"/>
      <c r="BF1145" s="3"/>
    </row>
    <row r="1146" spans="1:58" ht="41.45" customHeight="1">
      <c r="A1146"/>
      <c r="J1146"/>
      <c r="AA1146"/>
      <c r="AB1146"/>
      <c r="AC1146"/>
      <c r="AD1146"/>
      <c r="AE1146"/>
      <c r="AF1146"/>
      <c r="AG1146"/>
      <c r="AH1146"/>
      <c r="BB1146" s="2"/>
      <c r="BC1146" s="3"/>
      <c r="BD1146" s="3"/>
      <c r="BE1146" s="3"/>
      <c r="BF1146" s="3"/>
    </row>
    <row r="1147" spans="1:58" ht="41.45" customHeight="1">
      <c r="A1147"/>
      <c r="J1147"/>
      <c r="AA1147"/>
      <c r="AB1147"/>
      <c r="AC1147"/>
      <c r="AD1147"/>
      <c r="AE1147"/>
      <c r="AF1147"/>
      <c r="AG1147"/>
      <c r="AH1147"/>
      <c r="BB1147" s="2"/>
      <c r="BC1147" s="3"/>
      <c r="BD1147" s="3"/>
      <c r="BE1147" s="3"/>
      <c r="BF1147" s="3"/>
    </row>
    <row r="1148" spans="1:58" ht="41.45" customHeight="1">
      <c r="A1148"/>
      <c r="J1148"/>
      <c r="AA1148"/>
      <c r="AB1148"/>
      <c r="AC1148"/>
      <c r="AD1148"/>
      <c r="AE1148"/>
      <c r="AF1148"/>
      <c r="AG1148"/>
      <c r="AH1148"/>
      <c r="BB1148" s="2"/>
      <c r="BC1148" s="3"/>
      <c r="BD1148" s="3"/>
      <c r="BE1148" s="3"/>
      <c r="BF1148" s="3"/>
    </row>
    <row r="1149" spans="1:58" ht="41.45" customHeight="1">
      <c r="A1149"/>
      <c r="J1149"/>
      <c r="AA1149"/>
      <c r="AB1149"/>
      <c r="AC1149"/>
      <c r="AD1149"/>
      <c r="AE1149"/>
      <c r="AF1149"/>
      <c r="AG1149"/>
      <c r="AH1149"/>
      <c r="BB1149" s="2"/>
      <c r="BC1149" s="3"/>
      <c r="BD1149" s="3"/>
      <c r="BE1149" s="3"/>
      <c r="BF1149" s="3"/>
    </row>
    <row r="1150" spans="1:58" ht="41.45" customHeight="1">
      <c r="A1150"/>
      <c r="J1150"/>
      <c r="AA1150"/>
      <c r="AB1150"/>
      <c r="AC1150"/>
      <c r="AD1150"/>
      <c r="AE1150"/>
      <c r="AF1150"/>
      <c r="AG1150"/>
      <c r="AH1150"/>
      <c r="BB1150" s="2"/>
      <c r="BC1150" s="3"/>
      <c r="BD1150" s="3"/>
      <c r="BE1150" s="3"/>
      <c r="BF1150" s="3"/>
    </row>
    <row r="1151" spans="1:58" ht="41.45" customHeight="1">
      <c r="A1151"/>
      <c r="J1151"/>
      <c r="AA1151"/>
      <c r="AB1151"/>
      <c r="AC1151"/>
      <c r="AD1151"/>
      <c r="AE1151"/>
      <c r="AF1151"/>
      <c r="AG1151"/>
      <c r="AH1151"/>
      <c r="BB1151" s="2"/>
      <c r="BC1151" s="3"/>
      <c r="BD1151" s="3"/>
      <c r="BE1151" s="3"/>
      <c r="BF1151" s="3"/>
    </row>
    <row r="1152" spans="1:58" ht="41.45" customHeight="1">
      <c r="A1152"/>
      <c r="J1152"/>
      <c r="AA1152"/>
      <c r="AB1152"/>
      <c r="AC1152"/>
      <c r="AD1152"/>
      <c r="AE1152"/>
      <c r="AF1152"/>
      <c r="AG1152"/>
      <c r="AH1152"/>
      <c r="BB1152" s="2"/>
      <c r="BC1152" s="3"/>
      <c r="BD1152" s="3"/>
      <c r="BE1152" s="3"/>
      <c r="BF1152" s="3"/>
    </row>
    <row r="1153" spans="1:58" ht="41.45" customHeight="1">
      <c r="A1153"/>
      <c r="J1153"/>
      <c r="AA1153"/>
      <c r="AB1153"/>
      <c r="AC1153"/>
      <c r="AD1153"/>
      <c r="AE1153"/>
      <c r="AF1153"/>
      <c r="AG1153"/>
      <c r="AH1153"/>
      <c r="BB1153" s="2"/>
      <c r="BC1153" s="3"/>
      <c r="BD1153" s="3"/>
      <c r="BE1153" s="3"/>
      <c r="BF1153" s="3"/>
    </row>
    <row r="1154" spans="1:58" ht="41.45" customHeight="1">
      <c r="A1154"/>
      <c r="J1154"/>
      <c r="AA1154"/>
      <c r="AB1154"/>
      <c r="AC1154"/>
      <c r="AD1154"/>
      <c r="AE1154"/>
      <c r="AF1154"/>
      <c r="AG1154"/>
      <c r="AH1154"/>
      <c r="BB1154" s="2"/>
      <c r="BC1154" s="3"/>
      <c r="BD1154" s="3"/>
      <c r="BE1154" s="3"/>
      <c r="BF1154" s="3"/>
    </row>
    <row r="1155" spans="1:58" ht="41.45" customHeight="1">
      <c r="A1155"/>
      <c r="J1155"/>
      <c r="AA1155"/>
      <c r="AB1155"/>
      <c r="AC1155"/>
      <c r="AD1155"/>
      <c r="AE1155"/>
      <c r="AF1155"/>
      <c r="AG1155"/>
      <c r="AH1155"/>
      <c r="BB1155" s="2"/>
      <c r="BC1155" s="3"/>
      <c r="BD1155" s="3"/>
      <c r="BE1155" s="3"/>
      <c r="BF1155" s="3"/>
    </row>
    <row r="1156" spans="1:58" ht="41.45" customHeight="1">
      <c r="A1156"/>
      <c r="J1156"/>
      <c r="AA1156"/>
      <c r="AB1156"/>
      <c r="AC1156"/>
      <c r="AD1156"/>
      <c r="AE1156"/>
      <c r="AF1156"/>
      <c r="AG1156"/>
      <c r="AH1156"/>
      <c r="BB1156" s="2"/>
      <c r="BC1156" s="3"/>
      <c r="BD1156" s="3"/>
      <c r="BE1156" s="3"/>
      <c r="BF1156" s="3"/>
    </row>
    <row r="1157" spans="1:58" ht="41.45" customHeight="1">
      <c r="A1157"/>
      <c r="J1157"/>
      <c r="AA1157"/>
      <c r="AB1157"/>
      <c r="AC1157"/>
      <c r="AD1157"/>
      <c r="AE1157"/>
      <c r="AF1157"/>
      <c r="AG1157"/>
      <c r="AH1157"/>
      <c r="BB1157" s="2"/>
      <c r="BC1157" s="3"/>
      <c r="BD1157" s="3"/>
      <c r="BE1157" s="3"/>
      <c r="BF1157" s="3"/>
    </row>
    <row r="1158" spans="1:58" ht="41.45" customHeight="1">
      <c r="A1158"/>
      <c r="J1158"/>
      <c r="AA1158"/>
      <c r="AB1158"/>
      <c r="AC1158"/>
      <c r="AD1158"/>
      <c r="AE1158"/>
      <c r="AF1158"/>
      <c r="AG1158"/>
      <c r="AH1158"/>
      <c r="BB1158" s="2"/>
      <c r="BC1158" s="3"/>
      <c r="BD1158" s="3"/>
      <c r="BE1158" s="3"/>
      <c r="BF1158" s="3"/>
    </row>
    <row r="1159" spans="1:58" ht="41.45" customHeight="1">
      <c r="A1159"/>
      <c r="J1159"/>
      <c r="AA1159"/>
      <c r="AB1159"/>
      <c r="AC1159"/>
      <c r="AD1159"/>
      <c r="AE1159"/>
      <c r="AF1159"/>
      <c r="AG1159"/>
      <c r="AH1159"/>
      <c r="BB1159" s="2"/>
      <c r="BC1159" s="3"/>
      <c r="BD1159" s="3"/>
      <c r="BE1159" s="3"/>
      <c r="BF1159" s="3"/>
    </row>
    <row r="1160" spans="1:58" ht="41.45" customHeight="1">
      <c r="A1160"/>
      <c r="J1160"/>
      <c r="AA1160"/>
      <c r="AB1160"/>
      <c r="AC1160"/>
      <c r="AD1160"/>
      <c r="AE1160"/>
      <c r="AF1160"/>
      <c r="AG1160"/>
      <c r="AH1160"/>
      <c r="BB1160" s="2"/>
      <c r="BC1160" s="3"/>
      <c r="BD1160" s="3"/>
      <c r="BE1160" s="3"/>
      <c r="BF1160" s="3"/>
    </row>
    <row r="1161" spans="1:58" ht="41.45" customHeight="1">
      <c r="A1161"/>
      <c r="J1161"/>
      <c r="AA1161"/>
      <c r="AB1161"/>
      <c r="AC1161"/>
      <c r="AD1161"/>
      <c r="AE1161"/>
      <c r="AF1161"/>
      <c r="AG1161"/>
      <c r="AH1161"/>
      <c r="BB1161" s="2"/>
      <c r="BC1161" s="3"/>
      <c r="BD1161" s="3"/>
      <c r="BE1161" s="3"/>
      <c r="BF1161" s="3"/>
    </row>
    <row r="1162" spans="1:58" ht="41.45" customHeight="1">
      <c r="A1162"/>
      <c r="J1162"/>
      <c r="AA1162"/>
      <c r="AB1162"/>
      <c r="AC1162"/>
      <c r="AD1162"/>
      <c r="AE1162"/>
      <c r="AF1162"/>
      <c r="AG1162"/>
      <c r="AH1162"/>
      <c r="BB1162" s="2"/>
      <c r="BC1162" s="3"/>
      <c r="BD1162" s="3"/>
      <c r="BE1162" s="3"/>
      <c r="BF1162" s="3"/>
    </row>
    <row r="1163" spans="1:58" ht="41.45" customHeight="1">
      <c r="A1163"/>
      <c r="J1163"/>
      <c r="AA1163"/>
      <c r="AB1163"/>
      <c r="AC1163"/>
      <c r="AD1163"/>
      <c r="AE1163"/>
      <c r="AF1163"/>
      <c r="AG1163"/>
      <c r="AH1163"/>
      <c r="BB1163" s="2"/>
      <c r="BC1163" s="3"/>
      <c r="BD1163" s="3"/>
      <c r="BE1163" s="3"/>
      <c r="BF1163" s="3"/>
    </row>
    <row r="1164" spans="1:58" ht="41.45" customHeight="1">
      <c r="A1164"/>
      <c r="J1164"/>
      <c r="AA1164"/>
      <c r="AB1164"/>
      <c r="AC1164"/>
      <c r="AD1164"/>
      <c r="AE1164"/>
      <c r="AF1164"/>
      <c r="AG1164"/>
      <c r="AH1164"/>
      <c r="BB1164" s="2"/>
      <c r="BC1164" s="3"/>
      <c r="BD1164" s="3"/>
      <c r="BE1164" s="3"/>
      <c r="BF1164" s="3"/>
    </row>
    <row r="1165" spans="1:58" ht="41.45" customHeight="1">
      <c r="A1165"/>
      <c r="J1165"/>
      <c r="AA1165"/>
      <c r="AB1165"/>
      <c r="AC1165"/>
      <c r="AD1165"/>
      <c r="AE1165"/>
      <c r="AF1165"/>
      <c r="AG1165"/>
      <c r="AH1165"/>
      <c r="BB1165" s="2"/>
      <c r="BC1165" s="3"/>
      <c r="BD1165" s="3"/>
      <c r="BE1165" s="3"/>
      <c r="BF1165" s="3"/>
    </row>
    <row r="1166" spans="1:58" ht="41.45" customHeight="1">
      <c r="A1166"/>
      <c r="J1166"/>
      <c r="AA1166"/>
      <c r="AB1166"/>
      <c r="AC1166"/>
      <c r="AD1166"/>
      <c r="AE1166"/>
      <c r="AF1166"/>
      <c r="AG1166"/>
      <c r="AH1166"/>
      <c r="BB1166" s="2"/>
      <c r="BC1166" s="3"/>
      <c r="BD1166" s="3"/>
      <c r="BE1166" s="3"/>
      <c r="BF1166" s="3"/>
    </row>
    <row r="1167" spans="1:58" ht="41.45" customHeight="1">
      <c r="A1167"/>
      <c r="J1167"/>
      <c r="AA1167"/>
      <c r="AB1167"/>
      <c r="AC1167"/>
      <c r="AD1167"/>
      <c r="AE1167"/>
      <c r="AF1167"/>
      <c r="AG1167"/>
      <c r="AH1167"/>
      <c r="BB1167" s="2"/>
      <c r="BC1167" s="3"/>
      <c r="BD1167" s="3"/>
      <c r="BE1167" s="3"/>
      <c r="BF1167" s="3"/>
    </row>
    <row r="1168" spans="1:58" ht="41.45" customHeight="1">
      <c r="A1168"/>
      <c r="J1168"/>
      <c r="AA1168"/>
      <c r="AB1168"/>
      <c r="AC1168"/>
      <c r="AD1168"/>
      <c r="AE1168"/>
      <c r="AF1168"/>
      <c r="AG1168"/>
      <c r="AH1168"/>
      <c r="BB1168" s="2"/>
      <c r="BC1168" s="3"/>
      <c r="BD1168" s="3"/>
      <c r="BE1168" s="3"/>
      <c r="BF1168" s="3"/>
    </row>
    <row r="1169" spans="1:58" ht="41.45" customHeight="1">
      <c r="A1169"/>
      <c r="J1169"/>
      <c r="AA1169"/>
      <c r="AB1169"/>
      <c r="AC1169"/>
      <c r="AD1169"/>
      <c r="AE1169"/>
      <c r="AF1169"/>
      <c r="AG1169"/>
      <c r="AH1169"/>
      <c r="BB1169" s="2"/>
      <c r="BC1169" s="3"/>
      <c r="BD1169" s="3"/>
      <c r="BE1169" s="3"/>
      <c r="BF1169" s="3"/>
    </row>
    <row r="1170" spans="1:58" ht="41.45" customHeight="1">
      <c r="A1170"/>
      <c r="J1170"/>
      <c r="AA1170"/>
      <c r="AB1170"/>
      <c r="AC1170"/>
      <c r="AD1170"/>
      <c r="AE1170"/>
      <c r="AF1170"/>
      <c r="AG1170"/>
      <c r="AH1170"/>
      <c r="BB1170" s="2"/>
      <c r="BC1170" s="3"/>
      <c r="BD1170" s="3"/>
      <c r="BE1170" s="3"/>
      <c r="BF1170" s="3"/>
    </row>
    <row r="1171" spans="1:58" ht="41.45" customHeight="1">
      <c r="A1171"/>
      <c r="J1171"/>
      <c r="AA1171"/>
      <c r="AB1171"/>
      <c r="AC1171"/>
      <c r="AD1171"/>
      <c r="AE1171"/>
      <c r="AF1171"/>
      <c r="AG1171"/>
      <c r="AH1171"/>
      <c r="BB1171" s="2"/>
      <c r="BC1171" s="3"/>
      <c r="BD1171" s="3"/>
      <c r="BE1171" s="3"/>
      <c r="BF1171" s="3"/>
    </row>
    <row r="1172" spans="1:58" ht="41.45" customHeight="1">
      <c r="A1172"/>
      <c r="J1172"/>
      <c r="AA1172"/>
      <c r="AB1172"/>
      <c r="AC1172"/>
      <c r="AD1172"/>
      <c r="AE1172"/>
      <c r="AF1172"/>
      <c r="AG1172"/>
      <c r="AH1172"/>
      <c r="BB1172" s="2"/>
      <c r="BC1172" s="3"/>
      <c r="BD1172" s="3"/>
      <c r="BE1172" s="3"/>
      <c r="BF1172" s="3"/>
    </row>
    <row r="1173" spans="1:58" ht="41.45" customHeight="1">
      <c r="A1173"/>
      <c r="J1173"/>
      <c r="AA1173"/>
      <c r="AB1173"/>
      <c r="AC1173"/>
      <c r="AD1173"/>
      <c r="AE1173"/>
      <c r="AF1173"/>
      <c r="AG1173"/>
      <c r="AH1173"/>
      <c r="BB1173" s="2"/>
      <c r="BC1173" s="3"/>
      <c r="BD1173" s="3"/>
      <c r="BE1173" s="3"/>
      <c r="BF1173" s="3"/>
    </row>
    <row r="1174" spans="1:58" ht="41.45" customHeight="1">
      <c r="A1174"/>
      <c r="J1174"/>
      <c r="AA1174"/>
      <c r="AB1174"/>
      <c r="AC1174"/>
      <c r="AD1174"/>
      <c r="AE1174"/>
      <c r="AF1174"/>
      <c r="AG1174"/>
      <c r="AH1174"/>
      <c r="BB1174" s="2"/>
      <c r="BC1174" s="3"/>
      <c r="BD1174" s="3"/>
      <c r="BE1174" s="3"/>
      <c r="BF1174" s="3"/>
    </row>
    <row r="1175" spans="1:58" ht="41.45" customHeight="1">
      <c r="A1175"/>
      <c r="J1175"/>
      <c r="AA1175"/>
      <c r="AB1175"/>
      <c r="AC1175"/>
      <c r="AD1175"/>
      <c r="AE1175"/>
      <c r="AF1175"/>
      <c r="AG1175"/>
      <c r="AH1175"/>
      <c r="BB1175" s="2"/>
      <c r="BC1175" s="3"/>
      <c r="BD1175" s="3"/>
      <c r="BE1175" s="3"/>
      <c r="BF1175" s="3"/>
    </row>
    <row r="1176" spans="1:58" ht="41.45" customHeight="1">
      <c r="A1176"/>
      <c r="J1176"/>
      <c r="AA1176"/>
      <c r="AB1176"/>
      <c r="AC1176"/>
      <c r="AD1176"/>
      <c r="AE1176"/>
      <c r="AF1176"/>
      <c r="AG1176"/>
      <c r="AH1176"/>
      <c r="BB1176" s="2"/>
      <c r="BC1176" s="3"/>
      <c r="BD1176" s="3"/>
      <c r="BE1176" s="3"/>
      <c r="BF1176" s="3"/>
    </row>
    <row r="1177" spans="1:58" ht="41.45" customHeight="1">
      <c r="A1177"/>
      <c r="J1177"/>
      <c r="AA1177"/>
      <c r="AB1177"/>
      <c r="AC1177"/>
      <c r="AD1177"/>
      <c r="AE1177"/>
      <c r="AF1177"/>
      <c r="AG1177"/>
      <c r="AH1177"/>
      <c r="BB1177" s="2"/>
      <c r="BC1177" s="3"/>
      <c r="BD1177" s="3"/>
      <c r="BE1177" s="3"/>
      <c r="BF1177" s="3"/>
    </row>
    <row r="1178" spans="1:58" ht="41.45" customHeight="1">
      <c r="A1178"/>
      <c r="J1178"/>
      <c r="AA1178"/>
      <c r="AB1178"/>
      <c r="AC1178"/>
      <c r="AD1178"/>
      <c r="AE1178"/>
      <c r="AF1178"/>
      <c r="AG1178"/>
      <c r="AH1178"/>
      <c r="BB1178" s="2"/>
      <c r="BC1178" s="3"/>
      <c r="BD1178" s="3"/>
      <c r="BE1178" s="3"/>
      <c r="BF1178" s="3"/>
    </row>
    <row r="1179" spans="1:58" ht="41.45" customHeight="1">
      <c r="A1179"/>
      <c r="J1179"/>
      <c r="AA1179"/>
      <c r="AB1179"/>
      <c r="AC1179"/>
      <c r="AD1179"/>
      <c r="AE1179"/>
      <c r="AF1179"/>
      <c r="AG1179"/>
      <c r="AH1179"/>
      <c r="BB1179" s="2"/>
      <c r="BC1179" s="3"/>
      <c r="BD1179" s="3"/>
      <c r="BE1179" s="3"/>
      <c r="BF1179" s="3"/>
    </row>
    <row r="1180" spans="1:58" ht="41.45" customHeight="1">
      <c r="A1180"/>
      <c r="J1180"/>
      <c r="AA1180"/>
      <c r="AB1180"/>
      <c r="AC1180"/>
      <c r="AD1180"/>
      <c r="AE1180"/>
      <c r="AF1180"/>
      <c r="AG1180"/>
      <c r="AH1180"/>
      <c r="BB1180" s="2"/>
      <c r="BC1180" s="3"/>
      <c r="BD1180" s="3"/>
      <c r="BE1180" s="3"/>
      <c r="BF1180" s="3"/>
    </row>
    <row r="1181" spans="1:58" ht="41.45" customHeight="1">
      <c r="A1181"/>
      <c r="J1181"/>
      <c r="AA1181"/>
      <c r="AB1181"/>
      <c r="AC1181"/>
      <c r="AD1181"/>
      <c r="AE1181"/>
      <c r="AF1181"/>
      <c r="AG1181"/>
      <c r="AH1181"/>
      <c r="BB1181" s="2"/>
      <c r="BC1181" s="3"/>
      <c r="BD1181" s="3"/>
      <c r="BE1181" s="3"/>
      <c r="BF1181" s="3"/>
    </row>
    <row r="1182" spans="1:58" ht="41.45" customHeight="1">
      <c r="A1182"/>
      <c r="J1182"/>
      <c r="AA1182"/>
      <c r="AB1182"/>
      <c r="AC1182"/>
      <c r="AD1182"/>
      <c r="AE1182"/>
      <c r="AF1182"/>
      <c r="AG1182"/>
      <c r="AH1182"/>
      <c r="BB1182" s="2"/>
      <c r="BC1182" s="3"/>
      <c r="BD1182" s="3"/>
      <c r="BE1182" s="3"/>
      <c r="BF1182" s="3"/>
    </row>
    <row r="1183" spans="1:58" ht="41.45" customHeight="1">
      <c r="A1183"/>
      <c r="J1183"/>
      <c r="AA1183"/>
      <c r="AB1183"/>
      <c r="AC1183"/>
      <c r="AD1183"/>
      <c r="AE1183"/>
      <c r="AF1183"/>
      <c r="AG1183"/>
      <c r="AH1183"/>
      <c r="BB1183" s="2"/>
      <c r="BC1183" s="3"/>
      <c r="BD1183" s="3"/>
      <c r="BE1183" s="3"/>
      <c r="BF1183" s="3"/>
    </row>
    <row r="1184" spans="1:58" ht="41.45" customHeight="1">
      <c r="A1184"/>
      <c r="J1184"/>
      <c r="AA1184"/>
      <c r="AB1184"/>
      <c r="AC1184"/>
      <c r="AD1184"/>
      <c r="AE1184"/>
      <c r="AF1184"/>
      <c r="AG1184"/>
      <c r="AH1184"/>
      <c r="BB1184" s="2"/>
      <c r="BC1184" s="3"/>
      <c r="BD1184" s="3"/>
      <c r="BE1184" s="3"/>
      <c r="BF1184" s="3"/>
    </row>
    <row r="1185" spans="1:58" ht="41.45" customHeight="1">
      <c r="A1185"/>
      <c r="J1185"/>
      <c r="AA1185"/>
      <c r="AB1185"/>
      <c r="AC1185"/>
      <c r="AD1185"/>
      <c r="AE1185"/>
      <c r="AF1185"/>
      <c r="AG1185"/>
      <c r="AH1185"/>
      <c r="BB1185" s="2"/>
      <c r="BC1185" s="3"/>
      <c r="BD1185" s="3"/>
      <c r="BE1185" s="3"/>
      <c r="BF1185" s="3"/>
    </row>
    <row r="1186" spans="1:58" ht="41.45" customHeight="1">
      <c r="A1186"/>
      <c r="J1186"/>
      <c r="AA1186"/>
      <c r="AB1186"/>
      <c r="AC1186"/>
      <c r="AD1186"/>
      <c r="AE1186"/>
      <c r="AF1186"/>
      <c r="AG1186"/>
      <c r="AH1186"/>
      <c r="BB1186" s="2"/>
      <c r="BC1186" s="3"/>
      <c r="BD1186" s="3"/>
      <c r="BE1186" s="3"/>
      <c r="BF1186" s="3"/>
    </row>
    <row r="1187" spans="1:58" ht="41.45" customHeight="1">
      <c r="A1187"/>
      <c r="J1187"/>
      <c r="AA1187"/>
      <c r="AB1187"/>
      <c r="AC1187"/>
      <c r="AD1187"/>
      <c r="AE1187"/>
      <c r="AF1187"/>
      <c r="AG1187"/>
      <c r="AH1187"/>
      <c r="BB1187" s="2"/>
      <c r="BC1187" s="3"/>
      <c r="BD1187" s="3"/>
      <c r="BE1187" s="3"/>
      <c r="BF1187" s="3"/>
    </row>
    <row r="1188" spans="1:58" ht="41.45" customHeight="1">
      <c r="A1188"/>
      <c r="J1188"/>
      <c r="AA1188"/>
      <c r="AB1188"/>
      <c r="AC1188"/>
      <c r="AD1188"/>
      <c r="AE1188"/>
      <c r="AF1188"/>
      <c r="AG1188"/>
      <c r="AH1188"/>
      <c r="BB1188" s="2"/>
      <c r="BC1188" s="3"/>
      <c r="BD1188" s="3"/>
      <c r="BE1188" s="3"/>
      <c r="BF1188" s="3"/>
    </row>
    <row r="1189" spans="1:58" ht="41.45" customHeight="1">
      <c r="A1189"/>
      <c r="J1189"/>
      <c r="AA1189"/>
      <c r="AB1189"/>
      <c r="AC1189"/>
      <c r="AD1189"/>
      <c r="AE1189"/>
      <c r="AF1189"/>
      <c r="AG1189"/>
      <c r="AH1189"/>
      <c r="BB1189" s="2"/>
      <c r="BC1189" s="3"/>
      <c r="BD1189" s="3"/>
      <c r="BE1189" s="3"/>
      <c r="BF1189" s="3"/>
    </row>
    <row r="1190" spans="1:58" ht="41.45" customHeight="1">
      <c r="A1190"/>
      <c r="J1190"/>
      <c r="AA1190"/>
      <c r="AB1190"/>
      <c r="AC1190"/>
      <c r="AD1190"/>
      <c r="AE1190"/>
      <c r="AF1190"/>
      <c r="AG1190"/>
      <c r="AH1190"/>
      <c r="BB1190" s="2"/>
      <c r="BC1190" s="3"/>
      <c r="BD1190" s="3"/>
      <c r="BE1190" s="3"/>
      <c r="BF1190" s="3"/>
    </row>
    <row r="1191" spans="1:58" ht="41.45" customHeight="1">
      <c r="A1191"/>
      <c r="J1191"/>
      <c r="AA1191"/>
      <c r="AB1191"/>
      <c r="AC1191"/>
      <c r="AD1191"/>
      <c r="AE1191"/>
      <c r="AF1191"/>
      <c r="AG1191"/>
      <c r="AH1191"/>
      <c r="BB1191" s="2"/>
      <c r="BC1191" s="3"/>
      <c r="BD1191" s="3"/>
      <c r="BE1191" s="3"/>
      <c r="BF1191" s="3"/>
    </row>
    <row r="1192" spans="1:58" ht="41.45" customHeight="1">
      <c r="A1192"/>
      <c r="J1192"/>
      <c r="AA1192"/>
      <c r="AB1192"/>
      <c r="AC1192"/>
      <c r="AD1192"/>
      <c r="AE1192"/>
      <c r="AF1192"/>
      <c r="AG1192"/>
      <c r="AH1192"/>
      <c r="BB1192" s="2"/>
      <c r="BC1192" s="3"/>
      <c r="BD1192" s="3"/>
      <c r="BE1192" s="3"/>
      <c r="BF1192" s="3"/>
    </row>
    <row r="1193" spans="1:58" ht="41.45" customHeight="1">
      <c r="A1193"/>
      <c r="J1193"/>
      <c r="AA1193"/>
      <c r="AB1193"/>
      <c r="AC1193"/>
      <c r="AD1193"/>
      <c r="AE1193"/>
      <c r="AF1193"/>
      <c r="AG1193"/>
      <c r="AH1193"/>
      <c r="BB1193" s="2"/>
      <c r="BC1193" s="3"/>
      <c r="BD1193" s="3"/>
      <c r="BE1193" s="3"/>
      <c r="BF1193" s="3"/>
    </row>
    <row r="1194" spans="1:58" ht="41.45" customHeight="1">
      <c r="A1194"/>
      <c r="J1194"/>
      <c r="AA1194"/>
      <c r="AB1194"/>
      <c r="AC1194"/>
      <c r="AD1194"/>
      <c r="AE1194"/>
      <c r="AF1194"/>
      <c r="AG1194"/>
      <c r="AH1194"/>
      <c r="BB1194" s="2"/>
      <c r="BC1194" s="3"/>
      <c r="BD1194" s="3"/>
      <c r="BE1194" s="3"/>
      <c r="BF1194" s="3"/>
    </row>
    <row r="1195" spans="1:58" ht="41.45" customHeight="1">
      <c r="A1195"/>
      <c r="J1195"/>
      <c r="AA1195"/>
      <c r="AB1195"/>
      <c r="AC1195"/>
      <c r="AD1195"/>
      <c r="AE1195"/>
      <c r="AF1195"/>
      <c r="AG1195"/>
      <c r="AH1195"/>
      <c r="BB1195" s="2"/>
      <c r="BC1195" s="3"/>
      <c r="BD1195" s="3"/>
      <c r="BE1195" s="3"/>
      <c r="BF1195" s="3"/>
    </row>
    <row r="1196" spans="1:58" ht="41.45" customHeight="1">
      <c r="A1196"/>
      <c r="J1196"/>
      <c r="AA1196"/>
      <c r="AB1196"/>
      <c r="AC1196"/>
      <c r="AD1196"/>
      <c r="AE1196"/>
      <c r="AF1196"/>
      <c r="AG1196"/>
      <c r="AH1196"/>
      <c r="BB1196" s="2"/>
      <c r="BC1196" s="3"/>
      <c r="BD1196" s="3"/>
      <c r="BE1196" s="3"/>
      <c r="BF1196" s="3"/>
    </row>
    <row r="1197" spans="1:58" ht="41.45" customHeight="1">
      <c r="A1197"/>
      <c r="J1197"/>
      <c r="AA1197"/>
      <c r="AB1197"/>
      <c r="AC1197"/>
      <c r="AD1197"/>
      <c r="AE1197"/>
      <c r="AF1197"/>
      <c r="AG1197"/>
      <c r="AH1197"/>
      <c r="BB1197" s="2"/>
      <c r="BC1197" s="3"/>
      <c r="BD1197" s="3"/>
      <c r="BE1197" s="3"/>
      <c r="BF1197" s="3"/>
    </row>
    <row r="1198" spans="1:58" ht="41.45" customHeight="1">
      <c r="A1198"/>
      <c r="J1198"/>
      <c r="AA1198"/>
      <c r="AB1198"/>
      <c r="AC1198"/>
      <c r="AD1198"/>
      <c r="AE1198"/>
      <c r="AF1198"/>
      <c r="AG1198"/>
      <c r="AH1198"/>
      <c r="BB1198" s="2"/>
      <c r="BC1198" s="3"/>
      <c r="BD1198" s="3"/>
      <c r="BE1198" s="3"/>
      <c r="BF1198" s="3"/>
    </row>
    <row r="1199" spans="1:58" ht="41.45" customHeight="1">
      <c r="A1199"/>
      <c r="J1199"/>
      <c r="AA1199"/>
      <c r="AB1199"/>
      <c r="AC1199"/>
      <c r="AD1199"/>
      <c r="AE1199"/>
      <c r="AF1199"/>
      <c r="AG1199"/>
      <c r="AH1199"/>
      <c r="BB1199" s="2"/>
      <c r="BC1199" s="3"/>
      <c r="BD1199" s="3"/>
      <c r="BE1199" s="3"/>
      <c r="BF1199" s="3"/>
    </row>
    <row r="1200" spans="1:58" ht="41.45" customHeight="1">
      <c r="A1200"/>
      <c r="J1200"/>
      <c r="AA1200"/>
      <c r="AB1200"/>
      <c r="AC1200"/>
      <c r="AD1200"/>
      <c r="AE1200"/>
      <c r="AF1200"/>
      <c r="AG1200"/>
      <c r="AH1200"/>
      <c r="BB1200" s="2"/>
      <c r="BC1200" s="3"/>
      <c r="BD1200" s="3"/>
      <c r="BE1200" s="3"/>
      <c r="BF1200" s="3"/>
    </row>
    <row r="1201" spans="1:58" ht="41.45" customHeight="1">
      <c r="A1201"/>
      <c r="J1201"/>
      <c r="AA1201"/>
      <c r="AB1201"/>
      <c r="AC1201"/>
      <c r="AD1201"/>
      <c r="AE1201"/>
      <c r="AF1201"/>
      <c r="AG1201"/>
      <c r="AH1201"/>
      <c r="BB1201" s="2"/>
      <c r="BC1201" s="3"/>
      <c r="BD1201" s="3"/>
      <c r="BE1201" s="3"/>
      <c r="BF1201" s="3"/>
    </row>
    <row r="1202" spans="1:58" ht="41.45" customHeight="1">
      <c r="A1202"/>
      <c r="J1202"/>
      <c r="AA1202"/>
      <c r="AB1202"/>
      <c r="AC1202"/>
      <c r="AD1202"/>
      <c r="AE1202"/>
      <c r="AF1202"/>
      <c r="AG1202"/>
      <c r="AH1202"/>
      <c r="BB1202" s="2"/>
      <c r="BC1202" s="3"/>
      <c r="BD1202" s="3"/>
      <c r="BE1202" s="3"/>
      <c r="BF1202" s="3"/>
    </row>
    <row r="1203" spans="1:58" ht="41.45" customHeight="1">
      <c r="A1203"/>
      <c r="J1203"/>
      <c r="AA1203"/>
      <c r="AB1203"/>
      <c r="AC1203"/>
      <c r="AD1203"/>
      <c r="AE1203"/>
      <c r="AF1203"/>
      <c r="AG1203"/>
      <c r="AH1203"/>
      <c r="BB1203" s="2"/>
      <c r="BC1203" s="3"/>
      <c r="BD1203" s="3"/>
      <c r="BE1203" s="3"/>
      <c r="BF1203" s="3"/>
    </row>
    <row r="1204" spans="1:58" ht="41.45" customHeight="1">
      <c r="A1204"/>
      <c r="J1204"/>
      <c r="AA1204"/>
      <c r="AB1204"/>
      <c r="AC1204"/>
      <c r="AD1204"/>
      <c r="AE1204"/>
      <c r="AF1204"/>
      <c r="AG1204"/>
      <c r="AH1204"/>
      <c r="BB1204" s="2"/>
      <c r="BC1204" s="3"/>
      <c r="BD1204" s="3"/>
      <c r="BE1204" s="3"/>
      <c r="BF1204" s="3"/>
    </row>
    <row r="1205" spans="1:58" ht="41.45" customHeight="1">
      <c r="A1205"/>
      <c r="J1205"/>
      <c r="AA1205"/>
      <c r="AB1205"/>
      <c r="AC1205"/>
      <c r="AD1205"/>
      <c r="AE1205"/>
      <c r="AF1205"/>
      <c r="AG1205"/>
      <c r="AH1205"/>
      <c r="BB1205" s="2"/>
      <c r="BC1205" s="3"/>
      <c r="BD1205" s="3"/>
      <c r="BE1205" s="3"/>
      <c r="BF1205" s="3"/>
    </row>
    <row r="1206" spans="1:58" ht="41.45" customHeight="1">
      <c r="A1206"/>
      <c r="J1206"/>
      <c r="AA1206"/>
      <c r="AB1206"/>
      <c r="AC1206"/>
      <c r="AD1206"/>
      <c r="AE1206"/>
      <c r="AF1206"/>
      <c r="AG1206"/>
      <c r="AH1206"/>
      <c r="BB1206" s="2"/>
      <c r="BC1206" s="3"/>
      <c r="BD1206" s="3"/>
      <c r="BE1206" s="3"/>
      <c r="BF1206" s="3"/>
    </row>
    <row r="1207" spans="1:58" ht="41.45" customHeight="1">
      <c r="A1207"/>
      <c r="J1207"/>
      <c r="AA1207"/>
      <c r="AB1207"/>
      <c r="AC1207"/>
      <c r="AD1207"/>
      <c r="AE1207"/>
      <c r="AF1207"/>
      <c r="AG1207"/>
      <c r="AH1207"/>
      <c r="BB1207" s="2"/>
      <c r="BC1207" s="3"/>
      <c r="BD1207" s="3"/>
      <c r="BE1207" s="3"/>
      <c r="BF1207" s="3"/>
    </row>
    <row r="1208" spans="1:58" ht="41.45" customHeight="1">
      <c r="A1208"/>
      <c r="J1208"/>
      <c r="AA1208"/>
      <c r="AB1208"/>
      <c r="AC1208"/>
      <c r="AD1208"/>
      <c r="AE1208"/>
      <c r="AF1208"/>
      <c r="AG1208"/>
      <c r="AH1208"/>
      <c r="BB1208" s="2"/>
      <c r="BC1208" s="3"/>
      <c r="BD1208" s="3"/>
      <c r="BE1208" s="3"/>
      <c r="BF1208" s="3"/>
    </row>
    <row r="1209" spans="1:58" ht="41.45" customHeight="1">
      <c r="A1209"/>
      <c r="J1209"/>
      <c r="AA1209"/>
      <c r="AB1209"/>
      <c r="AC1209"/>
      <c r="AD1209"/>
      <c r="AE1209"/>
      <c r="AF1209"/>
      <c r="AG1209"/>
      <c r="AH1209"/>
      <c r="BB1209" s="2"/>
      <c r="BC1209" s="3"/>
      <c r="BD1209" s="3"/>
      <c r="BE1209" s="3"/>
      <c r="BF1209" s="3"/>
    </row>
    <row r="1210" spans="1:58" ht="41.45" customHeight="1">
      <c r="A1210"/>
      <c r="J1210"/>
      <c r="AA1210"/>
      <c r="AB1210"/>
      <c r="AC1210"/>
      <c r="AD1210"/>
      <c r="AE1210"/>
      <c r="AF1210"/>
      <c r="AG1210"/>
      <c r="AH1210"/>
      <c r="BB1210" s="2"/>
      <c r="BC1210" s="3"/>
      <c r="BD1210" s="3"/>
      <c r="BE1210" s="3"/>
      <c r="BF1210" s="3"/>
    </row>
    <row r="1211" spans="1:58" ht="41.45" customHeight="1">
      <c r="A1211"/>
      <c r="J1211"/>
      <c r="AA1211"/>
      <c r="AB1211"/>
      <c r="AC1211"/>
      <c r="AD1211"/>
      <c r="AE1211"/>
      <c r="AF1211"/>
      <c r="AG1211"/>
      <c r="AH1211"/>
      <c r="BB1211" s="2"/>
      <c r="BC1211" s="3"/>
      <c r="BD1211" s="3"/>
      <c r="BE1211" s="3"/>
      <c r="BF1211" s="3"/>
    </row>
    <row r="1212" spans="1:58" ht="41.45" customHeight="1">
      <c r="A1212"/>
      <c r="J1212"/>
      <c r="AA1212"/>
      <c r="AB1212"/>
      <c r="AC1212"/>
      <c r="AD1212"/>
      <c r="AE1212"/>
      <c r="AF1212"/>
      <c r="AG1212"/>
      <c r="AH1212"/>
      <c r="BB1212" s="2"/>
      <c r="BC1212" s="3"/>
      <c r="BD1212" s="3"/>
      <c r="BE1212" s="3"/>
      <c r="BF1212" s="3"/>
    </row>
    <row r="1213" spans="1:58" ht="41.45" customHeight="1">
      <c r="A1213"/>
      <c r="J1213"/>
      <c r="AA1213"/>
      <c r="AB1213"/>
      <c r="AC1213"/>
      <c r="AD1213"/>
      <c r="AE1213"/>
      <c r="AF1213"/>
      <c r="AG1213"/>
      <c r="AH1213"/>
      <c r="BB1213" s="2"/>
      <c r="BC1213" s="3"/>
      <c r="BD1213" s="3"/>
      <c r="BE1213" s="3"/>
      <c r="BF1213" s="3"/>
    </row>
    <row r="1214" spans="1:58" ht="41.45" customHeight="1">
      <c r="A1214"/>
      <c r="J1214"/>
      <c r="AA1214"/>
      <c r="AB1214"/>
      <c r="AC1214"/>
      <c r="AD1214"/>
      <c r="AE1214"/>
      <c r="AF1214"/>
      <c r="AG1214"/>
      <c r="AH1214"/>
      <c r="BB1214" s="2"/>
      <c r="BC1214" s="3"/>
      <c r="BD1214" s="3"/>
      <c r="BE1214" s="3"/>
      <c r="BF1214" s="3"/>
    </row>
    <row r="1215" spans="1:58" ht="41.45" customHeight="1">
      <c r="A1215"/>
      <c r="J1215"/>
      <c r="AA1215"/>
      <c r="AB1215"/>
      <c r="AC1215"/>
      <c r="AD1215"/>
      <c r="AE1215"/>
      <c r="AF1215"/>
      <c r="AG1215"/>
      <c r="AH1215"/>
      <c r="BB1215" s="2"/>
      <c r="BC1215" s="3"/>
      <c r="BD1215" s="3"/>
      <c r="BE1215" s="3"/>
      <c r="BF1215" s="3"/>
    </row>
    <row r="1216" spans="1:58" ht="41.45" customHeight="1">
      <c r="A1216"/>
      <c r="J1216"/>
      <c r="AA1216"/>
      <c r="AB1216"/>
      <c r="AC1216"/>
      <c r="AD1216"/>
      <c r="AE1216"/>
      <c r="AF1216"/>
      <c r="AG1216"/>
      <c r="AH1216"/>
      <c r="BB1216" s="2"/>
      <c r="BC1216" s="3"/>
      <c r="BD1216" s="3"/>
      <c r="BE1216" s="3"/>
      <c r="BF1216" s="3"/>
    </row>
    <row r="1217" spans="1:58" ht="41.45" customHeight="1">
      <c r="A1217"/>
      <c r="J1217"/>
      <c r="AA1217"/>
      <c r="AB1217"/>
      <c r="AC1217"/>
      <c r="AD1217"/>
      <c r="AE1217"/>
      <c r="AF1217"/>
      <c r="AG1217"/>
      <c r="AH1217"/>
      <c r="BB1217" s="2"/>
      <c r="BC1217" s="3"/>
      <c r="BD1217" s="3"/>
      <c r="BE1217" s="3"/>
      <c r="BF1217" s="3"/>
    </row>
    <row r="1218" spans="1:58" ht="41.45" customHeight="1">
      <c r="A1218"/>
      <c r="J1218"/>
      <c r="AA1218"/>
      <c r="AB1218"/>
      <c r="AC1218"/>
      <c r="AD1218"/>
      <c r="AE1218"/>
      <c r="AF1218"/>
      <c r="AG1218"/>
      <c r="AH1218"/>
      <c r="BB1218" s="2"/>
      <c r="BC1218" s="3"/>
      <c r="BD1218" s="3"/>
      <c r="BE1218" s="3"/>
      <c r="BF1218" s="3"/>
    </row>
    <row r="1219" spans="1:58" ht="41.45" customHeight="1">
      <c r="A1219"/>
      <c r="J1219"/>
      <c r="AA1219"/>
      <c r="AB1219"/>
      <c r="AC1219"/>
      <c r="AD1219"/>
      <c r="AE1219"/>
      <c r="AF1219"/>
      <c r="AG1219"/>
      <c r="AH1219"/>
      <c r="BB1219" s="2"/>
      <c r="BC1219" s="3"/>
      <c r="BD1219" s="3"/>
      <c r="BE1219" s="3"/>
      <c r="BF1219" s="3"/>
    </row>
    <row r="1220" spans="1:58" ht="41.45" customHeight="1">
      <c r="A1220"/>
      <c r="J1220"/>
      <c r="AA1220"/>
      <c r="AB1220"/>
      <c r="AC1220"/>
      <c r="AD1220"/>
      <c r="AE1220"/>
      <c r="AF1220"/>
      <c r="AG1220"/>
      <c r="AH1220"/>
      <c r="BB1220" s="2"/>
      <c r="BC1220" s="3"/>
      <c r="BD1220" s="3"/>
      <c r="BE1220" s="3"/>
      <c r="BF1220" s="3"/>
    </row>
    <row r="1221" spans="1:58" ht="41.45" customHeight="1">
      <c r="A1221"/>
      <c r="J1221"/>
      <c r="AA1221"/>
      <c r="AB1221"/>
      <c r="AC1221"/>
      <c r="AD1221"/>
      <c r="AE1221"/>
      <c r="AF1221"/>
      <c r="AG1221"/>
      <c r="AH1221"/>
      <c r="BB1221" s="2"/>
      <c r="BC1221" s="3"/>
      <c r="BD1221" s="3"/>
      <c r="BE1221" s="3"/>
      <c r="BF1221" s="3"/>
    </row>
    <row r="1222" spans="1:58" ht="41.45" customHeight="1">
      <c r="A1222"/>
      <c r="J1222"/>
      <c r="AA1222"/>
      <c r="AB1222"/>
      <c r="AC1222"/>
      <c r="AD1222"/>
      <c r="AE1222"/>
      <c r="AF1222"/>
      <c r="AG1222"/>
      <c r="AH1222"/>
      <c r="BB1222" s="2"/>
      <c r="BC1222" s="3"/>
      <c r="BD1222" s="3"/>
      <c r="BE1222" s="3"/>
      <c r="BF1222" s="3"/>
    </row>
    <row r="1223" spans="1:58" ht="41.45" customHeight="1">
      <c r="A1223"/>
      <c r="J1223"/>
      <c r="AA1223"/>
      <c r="AB1223"/>
      <c r="AC1223"/>
      <c r="AD1223"/>
      <c r="AE1223"/>
      <c r="AF1223"/>
      <c r="AG1223"/>
      <c r="AH1223"/>
      <c r="BB1223" s="2"/>
      <c r="BC1223" s="3"/>
      <c r="BD1223" s="3"/>
      <c r="BE1223" s="3"/>
      <c r="BF1223" s="3"/>
    </row>
    <row r="1224" spans="1:58" ht="41.45" customHeight="1">
      <c r="A1224"/>
      <c r="J1224"/>
      <c r="AA1224"/>
      <c r="AB1224"/>
      <c r="AC1224"/>
      <c r="AD1224"/>
      <c r="AE1224"/>
      <c r="AF1224"/>
      <c r="AG1224"/>
      <c r="AH1224"/>
      <c r="BB1224" s="2"/>
      <c r="BC1224" s="3"/>
      <c r="BD1224" s="3"/>
      <c r="BE1224" s="3"/>
      <c r="BF1224" s="3"/>
    </row>
    <row r="1225" spans="1:58" ht="41.45" customHeight="1">
      <c r="A1225"/>
      <c r="J1225"/>
      <c r="AA1225"/>
      <c r="AB1225"/>
      <c r="AC1225"/>
      <c r="AD1225"/>
      <c r="AE1225"/>
      <c r="AF1225"/>
      <c r="AG1225"/>
      <c r="AH1225"/>
      <c r="BB1225" s="2"/>
      <c r="BC1225" s="3"/>
      <c r="BD1225" s="3"/>
      <c r="BE1225" s="3"/>
      <c r="BF1225" s="3"/>
    </row>
    <row r="1226" spans="1:58" ht="41.45" customHeight="1">
      <c r="A1226"/>
      <c r="J1226"/>
      <c r="AA1226"/>
      <c r="AB1226"/>
      <c r="AC1226"/>
      <c r="AD1226"/>
      <c r="AE1226"/>
      <c r="AF1226"/>
      <c r="AG1226"/>
      <c r="AH1226"/>
      <c r="BB1226" s="2"/>
      <c r="BC1226" s="3"/>
      <c r="BD1226" s="3"/>
      <c r="BE1226" s="3"/>
      <c r="BF1226" s="3"/>
    </row>
    <row r="1227" spans="1:58" ht="41.45" customHeight="1">
      <c r="A1227"/>
      <c r="J1227"/>
      <c r="AA1227"/>
      <c r="AB1227"/>
      <c r="AC1227"/>
      <c r="AD1227"/>
      <c r="AE1227"/>
      <c r="AF1227"/>
      <c r="AG1227"/>
      <c r="AH1227"/>
      <c r="BB1227" s="2"/>
      <c r="BC1227" s="3"/>
      <c r="BD1227" s="3"/>
      <c r="BE1227" s="3"/>
      <c r="BF1227" s="3"/>
    </row>
    <row r="1228" spans="1:58" ht="41.45" customHeight="1">
      <c r="A1228"/>
      <c r="J1228"/>
      <c r="AA1228"/>
      <c r="AB1228"/>
      <c r="AC1228"/>
      <c r="AD1228"/>
      <c r="AE1228"/>
      <c r="AF1228"/>
      <c r="AG1228"/>
      <c r="AH1228"/>
      <c r="BB1228" s="2"/>
      <c r="BC1228" s="3"/>
      <c r="BD1228" s="3"/>
      <c r="BE1228" s="3"/>
      <c r="BF1228" s="3"/>
    </row>
    <row r="1229" spans="1:58" ht="41.45" customHeight="1">
      <c r="A1229"/>
      <c r="J1229"/>
      <c r="AA1229"/>
      <c r="AB1229"/>
      <c r="AC1229"/>
      <c r="AD1229"/>
      <c r="AE1229"/>
      <c r="AF1229"/>
      <c r="AG1229"/>
      <c r="AH1229"/>
      <c r="BB1229" s="2"/>
      <c r="BC1229" s="3"/>
      <c r="BD1229" s="3"/>
      <c r="BE1229" s="3"/>
      <c r="BF1229" s="3"/>
    </row>
    <row r="1230" spans="1:58" ht="41.45" customHeight="1">
      <c r="A1230"/>
      <c r="J1230"/>
      <c r="AA1230"/>
      <c r="AB1230"/>
      <c r="AC1230"/>
      <c r="AD1230"/>
      <c r="AE1230"/>
      <c r="AF1230"/>
      <c r="AG1230"/>
      <c r="AH1230"/>
      <c r="BB1230" s="2"/>
      <c r="BC1230" s="3"/>
      <c r="BD1230" s="3"/>
      <c r="BE1230" s="3"/>
      <c r="BF1230" s="3"/>
    </row>
    <row r="1231" spans="1:58" ht="41.45" customHeight="1">
      <c r="A1231"/>
      <c r="J1231"/>
      <c r="AA1231"/>
      <c r="AB1231"/>
      <c r="AC1231"/>
      <c r="AD1231"/>
      <c r="AE1231"/>
      <c r="AF1231"/>
      <c r="AG1231"/>
      <c r="AH1231"/>
      <c r="BB1231" s="2"/>
      <c r="BC1231" s="3"/>
      <c r="BD1231" s="3"/>
      <c r="BE1231" s="3"/>
      <c r="BF1231" s="3"/>
    </row>
    <row r="1232" spans="1:58" ht="41.45" customHeight="1">
      <c r="A1232"/>
      <c r="J1232"/>
      <c r="AA1232"/>
      <c r="AB1232"/>
      <c r="AC1232"/>
      <c r="AD1232"/>
      <c r="AE1232"/>
      <c r="AF1232"/>
      <c r="AG1232"/>
      <c r="AH1232"/>
      <c r="BB1232" s="2"/>
      <c r="BC1232" s="3"/>
      <c r="BD1232" s="3"/>
      <c r="BE1232" s="3"/>
      <c r="BF1232" s="3"/>
    </row>
    <row r="1233" spans="1:58" ht="41.45" customHeight="1">
      <c r="A1233"/>
      <c r="J1233"/>
      <c r="AA1233"/>
      <c r="AB1233"/>
      <c r="AC1233"/>
      <c r="AD1233"/>
      <c r="AE1233"/>
      <c r="AF1233"/>
      <c r="AG1233"/>
      <c r="AH1233"/>
      <c r="BB1233" s="2"/>
      <c r="BC1233" s="3"/>
      <c r="BD1233" s="3"/>
      <c r="BE1233" s="3"/>
      <c r="BF1233" s="3"/>
    </row>
    <row r="1234" spans="1:58" ht="41.45" customHeight="1">
      <c r="A1234"/>
      <c r="J1234"/>
      <c r="AA1234"/>
      <c r="AB1234"/>
      <c r="AC1234"/>
      <c r="AD1234"/>
      <c r="AE1234"/>
      <c r="AF1234"/>
      <c r="AG1234"/>
      <c r="AH1234"/>
      <c r="BB1234" s="2"/>
      <c r="BC1234" s="3"/>
      <c r="BD1234" s="3"/>
      <c r="BE1234" s="3"/>
      <c r="BF1234" s="3"/>
    </row>
    <row r="1235" spans="1:58" ht="41.45" customHeight="1">
      <c r="A1235"/>
      <c r="J1235"/>
      <c r="AA1235"/>
      <c r="AB1235"/>
      <c r="AC1235"/>
      <c r="AD1235"/>
      <c r="AE1235"/>
      <c r="AF1235"/>
      <c r="AG1235"/>
      <c r="AH1235"/>
      <c r="BB1235" s="2"/>
      <c r="BC1235" s="3"/>
      <c r="BD1235" s="3"/>
      <c r="BE1235" s="3"/>
      <c r="BF1235" s="3"/>
    </row>
    <row r="1236" spans="1:58" ht="41.45" customHeight="1">
      <c r="A1236"/>
      <c r="J1236"/>
      <c r="AA1236"/>
      <c r="AB1236"/>
      <c r="AC1236"/>
      <c r="AD1236"/>
      <c r="AE1236"/>
      <c r="AF1236"/>
      <c r="AG1236"/>
      <c r="AH1236"/>
      <c r="BB1236" s="2"/>
      <c r="BC1236" s="3"/>
      <c r="BD1236" s="3"/>
      <c r="BE1236" s="3"/>
      <c r="BF1236" s="3"/>
    </row>
    <row r="1237" spans="1:58" ht="41.45" customHeight="1">
      <c r="A1237"/>
      <c r="J1237"/>
      <c r="AA1237"/>
      <c r="AB1237"/>
      <c r="AC1237"/>
      <c r="AD1237"/>
      <c r="AE1237"/>
      <c r="AF1237"/>
      <c r="AG1237"/>
      <c r="AH1237"/>
      <c r="BB1237" s="2"/>
      <c r="BC1237" s="3"/>
      <c r="BD1237" s="3"/>
      <c r="BE1237" s="3"/>
      <c r="BF1237" s="3"/>
    </row>
    <row r="1238" spans="1:58" ht="41.45" customHeight="1">
      <c r="A1238"/>
      <c r="J1238"/>
      <c r="AA1238"/>
      <c r="AB1238"/>
      <c r="AC1238"/>
      <c r="AD1238"/>
      <c r="AE1238"/>
      <c r="AF1238"/>
      <c r="AG1238"/>
      <c r="AH1238"/>
      <c r="BB1238" s="2"/>
      <c r="BC1238" s="3"/>
      <c r="BD1238" s="3"/>
      <c r="BE1238" s="3"/>
      <c r="BF1238" s="3"/>
    </row>
    <row r="1239" spans="1:58" ht="41.45" customHeight="1">
      <c r="A1239"/>
      <c r="J1239"/>
      <c r="AA1239"/>
      <c r="AB1239"/>
      <c r="AC1239"/>
      <c r="AD1239"/>
      <c r="AE1239"/>
      <c r="AF1239"/>
      <c r="AG1239"/>
      <c r="AH1239"/>
      <c r="BB1239" s="2"/>
      <c r="BC1239" s="3"/>
      <c r="BD1239" s="3"/>
      <c r="BE1239" s="3"/>
      <c r="BF1239" s="3"/>
    </row>
    <row r="1240" spans="1:58" ht="41.45" customHeight="1">
      <c r="A1240"/>
      <c r="J1240"/>
      <c r="AA1240"/>
      <c r="AB1240"/>
      <c r="AC1240"/>
      <c r="AD1240"/>
      <c r="AE1240"/>
      <c r="AF1240"/>
      <c r="AG1240"/>
      <c r="AH1240"/>
      <c r="BB1240" s="2"/>
      <c r="BC1240" s="3"/>
      <c r="BD1240" s="3"/>
      <c r="BE1240" s="3"/>
      <c r="BF1240" s="3"/>
    </row>
    <row r="1241" spans="1:58" ht="41.45" customHeight="1">
      <c r="A1241"/>
      <c r="J1241"/>
      <c r="AA1241"/>
      <c r="AB1241"/>
      <c r="AC1241"/>
      <c r="AD1241"/>
      <c r="AE1241"/>
      <c r="AF1241"/>
      <c r="AG1241"/>
      <c r="AH1241"/>
      <c r="BB1241" s="2"/>
      <c r="BC1241" s="3"/>
      <c r="BD1241" s="3"/>
      <c r="BE1241" s="3"/>
      <c r="BF1241" s="3"/>
    </row>
    <row r="1242" spans="1:58" ht="41.45" customHeight="1">
      <c r="A1242"/>
      <c r="J1242"/>
      <c r="AA1242"/>
      <c r="AB1242"/>
      <c r="AC1242"/>
      <c r="AD1242"/>
      <c r="AE1242"/>
      <c r="AF1242"/>
      <c r="AG1242"/>
      <c r="AH1242"/>
      <c r="BB1242" s="2"/>
      <c r="BC1242" s="3"/>
      <c r="BD1242" s="3"/>
      <c r="BE1242" s="3"/>
      <c r="BF1242" s="3"/>
    </row>
    <row r="1243" spans="1:58" ht="41.45" customHeight="1">
      <c r="A1243"/>
      <c r="J1243"/>
      <c r="AA1243"/>
      <c r="AB1243"/>
      <c r="AC1243"/>
      <c r="AD1243"/>
      <c r="AE1243"/>
      <c r="AF1243"/>
      <c r="AG1243"/>
      <c r="AH1243"/>
      <c r="BB1243" s="2"/>
      <c r="BC1243" s="3"/>
      <c r="BD1243" s="3"/>
      <c r="BE1243" s="3"/>
      <c r="BF1243" s="3"/>
    </row>
    <row r="1244" spans="1:58" ht="41.45" customHeight="1">
      <c r="A1244"/>
      <c r="J1244"/>
      <c r="AA1244"/>
      <c r="AB1244"/>
      <c r="AC1244"/>
      <c r="AD1244"/>
      <c r="AE1244"/>
      <c r="AF1244"/>
      <c r="AG1244"/>
      <c r="AH1244"/>
      <c r="BB1244" s="2"/>
      <c r="BC1244" s="3"/>
      <c r="BD1244" s="3"/>
      <c r="BE1244" s="3"/>
      <c r="BF1244" s="3"/>
    </row>
    <row r="1245" spans="1:58" ht="41.45" customHeight="1">
      <c r="A1245"/>
      <c r="J1245"/>
      <c r="AA1245"/>
      <c r="AB1245"/>
      <c r="AC1245"/>
      <c r="AD1245"/>
      <c r="AE1245"/>
      <c r="AF1245"/>
      <c r="AG1245"/>
      <c r="AH1245"/>
      <c r="BB1245" s="2"/>
      <c r="BC1245" s="3"/>
      <c r="BD1245" s="3"/>
      <c r="BE1245" s="3"/>
      <c r="BF1245" s="3"/>
    </row>
    <row r="1246" spans="1:58" ht="41.45" customHeight="1">
      <c r="A1246"/>
      <c r="J1246"/>
      <c r="AA1246"/>
      <c r="AB1246"/>
      <c r="AC1246"/>
      <c r="AD1246"/>
      <c r="AE1246"/>
      <c r="AF1246"/>
      <c r="AG1246"/>
      <c r="AH1246"/>
      <c r="BB1246" s="2"/>
      <c r="BC1246" s="3"/>
      <c r="BD1246" s="3"/>
      <c r="BE1246" s="3"/>
      <c r="BF1246" s="3"/>
    </row>
    <row r="1247" spans="1:58" ht="41.45" customHeight="1">
      <c r="A1247"/>
      <c r="J1247"/>
      <c r="AA1247"/>
      <c r="AB1247"/>
      <c r="AC1247"/>
      <c r="AD1247"/>
      <c r="AE1247"/>
      <c r="AF1247"/>
      <c r="AG1247"/>
      <c r="AH1247"/>
      <c r="BB1247" s="2"/>
      <c r="BC1247" s="3"/>
      <c r="BD1247" s="3"/>
      <c r="BE1247" s="3"/>
      <c r="BF1247" s="3"/>
    </row>
    <row r="1248" spans="1:58" ht="41.45" customHeight="1">
      <c r="A1248"/>
      <c r="J1248"/>
      <c r="AA1248"/>
      <c r="AB1248"/>
      <c r="AC1248"/>
      <c r="AD1248"/>
      <c r="AE1248"/>
      <c r="AF1248"/>
      <c r="AG1248"/>
      <c r="AH1248"/>
      <c r="BB1248" s="2"/>
      <c r="BC1248" s="3"/>
      <c r="BD1248" s="3"/>
      <c r="BE1248" s="3"/>
      <c r="BF1248" s="3"/>
    </row>
    <row r="1249" spans="1:58" ht="41.45" customHeight="1">
      <c r="A1249"/>
      <c r="J1249"/>
      <c r="AA1249"/>
      <c r="AB1249"/>
      <c r="AC1249"/>
      <c r="AD1249"/>
      <c r="AE1249"/>
      <c r="AF1249"/>
      <c r="AG1249"/>
      <c r="AH1249"/>
      <c r="BB1249" s="2"/>
      <c r="BC1249" s="3"/>
      <c r="BD1249" s="3"/>
      <c r="BE1249" s="3"/>
      <c r="BF1249" s="3"/>
    </row>
    <row r="1250" spans="1:58" ht="41.45" customHeight="1">
      <c r="A1250"/>
      <c r="J1250"/>
      <c r="AA1250"/>
      <c r="AB1250"/>
      <c r="AC1250"/>
      <c r="AD1250"/>
      <c r="AE1250"/>
      <c r="AF1250"/>
      <c r="AG1250"/>
      <c r="AH1250"/>
      <c r="BB1250" s="2"/>
      <c r="BC1250" s="3"/>
      <c r="BD1250" s="3"/>
      <c r="BE1250" s="3"/>
      <c r="BF1250" s="3"/>
    </row>
    <row r="1251" spans="1:58" ht="41.45" customHeight="1">
      <c r="A1251"/>
      <c r="J1251"/>
      <c r="AA1251"/>
      <c r="AB1251"/>
      <c r="AC1251"/>
      <c r="AD1251"/>
      <c r="AE1251"/>
      <c r="AF1251"/>
      <c r="AG1251"/>
      <c r="AH1251"/>
      <c r="BB1251" s="2"/>
      <c r="BC1251" s="3"/>
      <c r="BD1251" s="3"/>
      <c r="BE1251" s="3"/>
      <c r="BF1251" s="3"/>
    </row>
    <row r="1252" spans="1:58" ht="41.45" customHeight="1">
      <c r="A1252"/>
      <c r="J1252"/>
      <c r="AA1252"/>
      <c r="AB1252"/>
      <c r="AC1252"/>
      <c r="AD1252"/>
      <c r="AE1252"/>
      <c r="AF1252"/>
      <c r="AG1252"/>
      <c r="AH1252"/>
      <c r="BB1252" s="2"/>
      <c r="BC1252" s="3"/>
      <c r="BD1252" s="3"/>
      <c r="BE1252" s="3"/>
      <c r="BF1252" s="3"/>
    </row>
    <row r="1253" spans="1:58" ht="41.45" customHeight="1">
      <c r="A1253"/>
      <c r="J1253"/>
      <c r="AA1253"/>
      <c r="AB1253"/>
      <c r="AC1253"/>
      <c r="AD1253"/>
      <c r="AE1253"/>
      <c r="AF1253"/>
      <c r="AG1253"/>
      <c r="AH1253"/>
      <c r="BB1253" s="2"/>
      <c r="BC1253" s="3"/>
      <c r="BD1253" s="3"/>
      <c r="BE1253" s="3"/>
      <c r="BF1253" s="3"/>
    </row>
    <row r="1254" spans="1:58" ht="41.45" customHeight="1">
      <c r="A1254"/>
      <c r="J1254"/>
      <c r="AA1254"/>
      <c r="AB1254"/>
      <c r="AC1254"/>
      <c r="AD1254"/>
      <c r="AE1254"/>
      <c r="AF1254"/>
      <c r="AG1254"/>
      <c r="AH1254"/>
      <c r="BB1254" s="2"/>
      <c r="BC1254" s="3"/>
      <c r="BD1254" s="3"/>
      <c r="BE1254" s="3"/>
      <c r="BF1254" s="3"/>
    </row>
    <row r="1255" spans="1:58" ht="41.45" customHeight="1">
      <c r="A1255"/>
      <c r="J1255"/>
      <c r="AA1255"/>
      <c r="AB1255"/>
      <c r="AC1255"/>
      <c r="AD1255"/>
      <c r="AE1255"/>
      <c r="AF1255"/>
      <c r="AG1255"/>
      <c r="AH1255"/>
      <c r="BB1255" s="2"/>
      <c r="BC1255" s="3"/>
      <c r="BD1255" s="3"/>
      <c r="BE1255" s="3"/>
      <c r="BF1255" s="3"/>
    </row>
    <row r="1256" spans="1:58" ht="41.45" customHeight="1">
      <c r="A1256"/>
      <c r="J1256"/>
      <c r="AA1256"/>
      <c r="AB1256"/>
      <c r="AC1256"/>
      <c r="AD1256"/>
      <c r="AE1256"/>
      <c r="AF1256"/>
      <c r="AG1256"/>
      <c r="AH1256"/>
      <c r="BB1256" s="2"/>
      <c r="BC1256" s="3"/>
      <c r="BD1256" s="3"/>
      <c r="BE1256" s="3"/>
      <c r="BF1256" s="3"/>
    </row>
    <row r="1257" spans="1:58" ht="41.45" customHeight="1">
      <c r="A1257"/>
      <c r="J1257"/>
      <c r="AA1257"/>
      <c r="AB1257"/>
      <c r="AC1257"/>
      <c r="AD1257"/>
      <c r="AE1257"/>
      <c r="AF1257"/>
      <c r="AG1257"/>
      <c r="AH1257"/>
      <c r="BB1257" s="2"/>
      <c r="BC1257" s="3"/>
      <c r="BD1257" s="3"/>
      <c r="BE1257" s="3"/>
      <c r="BF1257" s="3"/>
    </row>
    <row r="1258" spans="1:58" ht="41.45" customHeight="1">
      <c r="A1258"/>
      <c r="J1258"/>
      <c r="AA1258"/>
      <c r="AB1258"/>
      <c r="AC1258"/>
      <c r="AD1258"/>
      <c r="AE1258"/>
      <c r="AF1258"/>
      <c r="AG1258"/>
      <c r="AH1258"/>
      <c r="BB1258" s="2"/>
      <c r="BC1258" s="3"/>
      <c r="BD1258" s="3"/>
      <c r="BE1258" s="3"/>
      <c r="BF1258" s="3"/>
    </row>
    <row r="1259" spans="1:58" ht="41.45" customHeight="1">
      <c r="A1259"/>
      <c r="J1259"/>
      <c r="AA1259"/>
      <c r="AB1259"/>
      <c r="AC1259"/>
      <c r="AD1259"/>
      <c r="AE1259"/>
      <c r="AF1259"/>
      <c r="AG1259"/>
      <c r="AH1259"/>
      <c r="BB1259" s="2"/>
      <c r="BC1259" s="3"/>
      <c r="BD1259" s="3"/>
      <c r="BE1259" s="3"/>
      <c r="BF1259" s="3"/>
    </row>
    <row r="1260" spans="1:58" ht="41.45" customHeight="1">
      <c r="A1260"/>
      <c r="J1260"/>
      <c r="AA1260"/>
      <c r="AB1260"/>
      <c r="AC1260"/>
      <c r="AD1260"/>
      <c r="AE1260"/>
      <c r="AF1260"/>
      <c r="AG1260"/>
      <c r="AH1260"/>
      <c r="BB1260" s="2"/>
      <c r="BC1260" s="3"/>
      <c r="BD1260" s="3"/>
      <c r="BE1260" s="3"/>
      <c r="BF1260" s="3"/>
    </row>
    <row r="1261" spans="1:58" ht="41.45" customHeight="1">
      <c r="A1261"/>
      <c r="J1261"/>
      <c r="AA1261"/>
      <c r="AB1261"/>
      <c r="AC1261"/>
      <c r="AD1261"/>
      <c r="AE1261"/>
      <c r="AF1261"/>
      <c r="AG1261"/>
      <c r="AH1261"/>
      <c r="BB1261" s="2"/>
      <c r="BC1261" s="3"/>
      <c r="BD1261" s="3"/>
      <c r="BE1261" s="3"/>
      <c r="BF1261" s="3"/>
    </row>
    <row r="1262" spans="1:58" ht="41.45" customHeight="1">
      <c r="A1262"/>
      <c r="J1262"/>
      <c r="AA1262"/>
      <c r="AB1262"/>
      <c r="AC1262"/>
      <c r="AD1262"/>
      <c r="AE1262"/>
      <c r="AF1262"/>
      <c r="AG1262"/>
      <c r="AH1262"/>
      <c r="BB1262" s="2"/>
      <c r="BC1262" s="3"/>
      <c r="BD1262" s="3"/>
      <c r="BE1262" s="3"/>
      <c r="BF1262" s="3"/>
    </row>
    <row r="1263" spans="1:58" ht="41.45" customHeight="1">
      <c r="A1263"/>
      <c r="J1263"/>
      <c r="AA1263"/>
      <c r="AB1263"/>
      <c r="AC1263"/>
      <c r="AD1263"/>
      <c r="AE1263"/>
      <c r="AF1263"/>
      <c r="AG1263"/>
      <c r="AH1263"/>
      <c r="BB1263" s="2"/>
      <c r="BC1263" s="3"/>
      <c r="BD1263" s="3"/>
      <c r="BE1263" s="3"/>
      <c r="BF1263" s="3"/>
    </row>
    <row r="1264" spans="1:58" ht="41.45" customHeight="1">
      <c r="A1264"/>
      <c r="J1264"/>
      <c r="AA1264"/>
      <c r="AB1264"/>
      <c r="AC1264"/>
      <c r="AD1264"/>
      <c r="AE1264"/>
      <c r="AF1264"/>
      <c r="AG1264"/>
      <c r="AH1264"/>
      <c r="BB1264" s="2"/>
      <c r="BC1264" s="3"/>
      <c r="BD1264" s="3"/>
      <c r="BE1264" s="3"/>
      <c r="BF1264" s="3"/>
    </row>
    <row r="1265" spans="1:58" ht="41.45" customHeight="1">
      <c r="A1265"/>
      <c r="J1265"/>
      <c r="AA1265"/>
      <c r="AB1265"/>
      <c r="AC1265"/>
      <c r="AD1265"/>
      <c r="AE1265"/>
      <c r="AF1265"/>
      <c r="AG1265"/>
      <c r="AH1265"/>
      <c r="BB1265" s="2"/>
      <c r="BC1265" s="3"/>
      <c r="BD1265" s="3"/>
      <c r="BE1265" s="3"/>
      <c r="BF1265" s="3"/>
    </row>
    <row r="1266" spans="1:58" ht="41.45" customHeight="1">
      <c r="A1266"/>
      <c r="J1266"/>
      <c r="AA1266"/>
      <c r="AB1266"/>
      <c r="AC1266"/>
      <c r="AD1266"/>
      <c r="AE1266"/>
      <c r="AF1266"/>
      <c r="AG1266"/>
      <c r="AH1266"/>
      <c r="BB1266" s="2"/>
      <c r="BC1266" s="3"/>
      <c r="BD1266" s="3"/>
      <c r="BE1266" s="3"/>
      <c r="BF1266" s="3"/>
    </row>
    <row r="1267" spans="1:58" ht="41.45" customHeight="1">
      <c r="A1267"/>
      <c r="J1267"/>
      <c r="AA1267"/>
      <c r="AB1267"/>
      <c r="AC1267"/>
      <c r="AD1267"/>
      <c r="AE1267"/>
      <c r="AF1267"/>
      <c r="AG1267"/>
      <c r="AH1267"/>
      <c r="BB1267" s="2"/>
      <c r="BC1267" s="3"/>
      <c r="BD1267" s="3"/>
      <c r="BE1267" s="3"/>
      <c r="BF1267" s="3"/>
    </row>
    <row r="1268" spans="1:58" ht="41.45" customHeight="1">
      <c r="A1268"/>
      <c r="J1268"/>
      <c r="AA1268"/>
      <c r="AB1268"/>
      <c r="AC1268"/>
      <c r="AD1268"/>
      <c r="AE1268"/>
      <c r="AF1268"/>
      <c r="AG1268"/>
      <c r="AH1268"/>
      <c r="BB1268" s="2"/>
      <c r="BC1268" s="3"/>
      <c r="BD1268" s="3"/>
      <c r="BE1268" s="3"/>
      <c r="BF1268" s="3"/>
    </row>
    <row r="1269" spans="1:58" ht="41.45" customHeight="1">
      <c r="A1269"/>
      <c r="J1269"/>
      <c r="AA1269"/>
      <c r="AB1269"/>
      <c r="AC1269"/>
      <c r="AD1269"/>
      <c r="AE1269"/>
      <c r="AF1269"/>
      <c r="AG1269"/>
      <c r="AH1269"/>
      <c r="BB1269" s="2"/>
      <c r="BC1269" s="3"/>
      <c r="BD1269" s="3"/>
      <c r="BE1269" s="3"/>
      <c r="BF1269" s="3"/>
    </row>
    <row r="1270" spans="1:58" ht="41.45" customHeight="1">
      <c r="A1270"/>
      <c r="J1270"/>
      <c r="AA1270"/>
      <c r="AB1270"/>
      <c r="AC1270"/>
      <c r="AD1270"/>
      <c r="AE1270"/>
      <c r="AF1270"/>
      <c r="AG1270"/>
      <c r="AH1270"/>
      <c r="BB1270" s="2"/>
      <c r="BC1270" s="3"/>
      <c r="BD1270" s="3"/>
      <c r="BE1270" s="3"/>
      <c r="BF1270" s="3"/>
    </row>
    <row r="1271" spans="1:58" ht="41.45" customHeight="1">
      <c r="A1271"/>
      <c r="J1271"/>
      <c r="AA1271"/>
      <c r="AB1271"/>
      <c r="AC1271"/>
      <c r="AD1271"/>
      <c r="AE1271"/>
      <c r="AF1271"/>
      <c r="AG1271"/>
      <c r="AH1271"/>
      <c r="BB1271" s="2"/>
      <c r="BC1271" s="3"/>
      <c r="BD1271" s="3"/>
      <c r="BE1271" s="3"/>
      <c r="BF1271" s="3"/>
    </row>
    <row r="1272" spans="1:58" ht="41.45" customHeight="1">
      <c r="A1272"/>
      <c r="J1272"/>
      <c r="AA1272"/>
      <c r="AB1272"/>
      <c r="AC1272"/>
      <c r="AD1272"/>
      <c r="AE1272"/>
      <c r="AF1272"/>
      <c r="AG1272"/>
      <c r="AH1272"/>
      <c r="BB1272" s="2"/>
      <c r="BC1272" s="3"/>
      <c r="BD1272" s="3"/>
      <c r="BE1272" s="3"/>
      <c r="BF1272" s="3"/>
    </row>
    <row r="1273" spans="1:58" ht="41.45" customHeight="1">
      <c r="A1273"/>
      <c r="J1273"/>
      <c r="AA1273"/>
      <c r="AB1273"/>
      <c r="AC1273"/>
      <c r="AD1273"/>
      <c r="AE1273"/>
      <c r="AF1273"/>
      <c r="AG1273"/>
      <c r="AH1273"/>
      <c r="BB1273" s="2"/>
      <c r="BC1273" s="3"/>
      <c r="BD1273" s="3"/>
      <c r="BE1273" s="3"/>
      <c r="BF1273" s="3"/>
    </row>
    <row r="1274" spans="1:58" ht="41.45" customHeight="1">
      <c r="A1274"/>
      <c r="J1274"/>
      <c r="AA1274"/>
      <c r="AB1274"/>
      <c r="AC1274"/>
      <c r="AD1274"/>
      <c r="AE1274"/>
      <c r="AF1274"/>
      <c r="AG1274"/>
      <c r="AH1274"/>
      <c r="BB1274" s="2"/>
      <c r="BC1274" s="3"/>
      <c r="BD1274" s="3"/>
      <c r="BE1274" s="3"/>
      <c r="BF1274" s="3"/>
    </row>
    <row r="1275" spans="1:58" ht="41.45" customHeight="1">
      <c r="A1275"/>
      <c r="J1275"/>
      <c r="AA1275"/>
      <c r="AB1275"/>
      <c r="AC1275"/>
      <c r="AD1275"/>
      <c r="AE1275"/>
      <c r="AF1275"/>
      <c r="AG1275"/>
      <c r="AH1275"/>
      <c r="BB1275" s="2"/>
      <c r="BC1275" s="3"/>
      <c r="BD1275" s="3"/>
      <c r="BE1275" s="3"/>
      <c r="BF1275" s="3"/>
    </row>
    <row r="1276" spans="1:58" ht="41.45" customHeight="1">
      <c r="A1276"/>
      <c r="J1276"/>
      <c r="AA1276"/>
      <c r="AB1276"/>
      <c r="AC1276"/>
      <c r="AD1276"/>
      <c r="AE1276"/>
      <c r="AF1276"/>
      <c r="AG1276"/>
      <c r="AH1276"/>
      <c r="BB1276" s="2"/>
      <c r="BC1276" s="3"/>
      <c r="BD1276" s="3"/>
      <c r="BE1276" s="3"/>
      <c r="BF1276" s="3"/>
    </row>
    <row r="1277" spans="1:58" ht="41.45" customHeight="1">
      <c r="A1277"/>
      <c r="J1277"/>
      <c r="AA1277"/>
      <c r="AB1277"/>
      <c r="AC1277"/>
      <c r="AD1277"/>
      <c r="AE1277"/>
      <c r="AF1277"/>
      <c r="AG1277"/>
      <c r="AH1277"/>
      <c r="BB1277" s="2"/>
      <c r="BC1277" s="3"/>
      <c r="BD1277" s="3"/>
      <c r="BE1277" s="3"/>
      <c r="BF1277" s="3"/>
    </row>
    <row r="1278" spans="1:58" ht="41.45" customHeight="1">
      <c r="A1278"/>
      <c r="J1278"/>
      <c r="AA1278"/>
      <c r="AB1278"/>
      <c r="AC1278"/>
      <c r="AD1278"/>
      <c r="AE1278"/>
      <c r="AF1278"/>
      <c r="AG1278"/>
      <c r="AH1278"/>
      <c r="BB1278" s="2"/>
      <c r="BC1278" s="3"/>
      <c r="BD1278" s="3"/>
      <c r="BE1278" s="3"/>
      <c r="BF1278" s="3"/>
    </row>
    <row r="1279" spans="1:58" ht="41.45" customHeight="1">
      <c r="A1279"/>
      <c r="J1279"/>
      <c r="AA1279"/>
      <c r="AB1279"/>
      <c r="AC1279"/>
      <c r="AD1279"/>
      <c r="AE1279"/>
      <c r="AF1279"/>
      <c r="AG1279"/>
      <c r="AH1279"/>
      <c r="BB1279" s="2"/>
      <c r="BC1279" s="3"/>
      <c r="BD1279" s="3"/>
      <c r="BE1279" s="3"/>
      <c r="BF1279" s="3"/>
    </row>
    <row r="1280" spans="1:58" ht="41.45" customHeight="1">
      <c r="A1280"/>
      <c r="J1280"/>
      <c r="AA1280"/>
      <c r="AB1280"/>
      <c r="AC1280"/>
      <c r="AD1280"/>
      <c r="AE1280"/>
      <c r="AF1280"/>
      <c r="AG1280"/>
      <c r="AH1280"/>
      <c r="BB1280" s="2"/>
      <c r="BC1280" s="3"/>
      <c r="BD1280" s="3"/>
      <c r="BE1280" s="3"/>
      <c r="BF1280" s="3"/>
    </row>
    <row r="1281" spans="1:58" ht="41.45" customHeight="1">
      <c r="A1281"/>
      <c r="J1281"/>
      <c r="AA1281"/>
      <c r="AB1281"/>
      <c r="AC1281"/>
      <c r="AD1281"/>
      <c r="AE1281"/>
      <c r="AF1281"/>
      <c r="AG1281"/>
      <c r="AH1281"/>
      <c r="BB1281" s="2"/>
      <c r="BC1281" s="3"/>
      <c r="BD1281" s="3"/>
      <c r="BE1281" s="3"/>
      <c r="BF1281" s="3"/>
    </row>
    <row r="1282" spans="1:58" ht="41.45" customHeight="1">
      <c r="A1282"/>
      <c r="J1282"/>
      <c r="AA1282"/>
      <c r="AB1282"/>
      <c r="AC1282"/>
      <c r="AD1282"/>
      <c r="AE1282"/>
      <c r="AF1282"/>
      <c r="AG1282"/>
      <c r="AH1282"/>
      <c r="BB1282" s="2"/>
      <c r="BC1282" s="3"/>
      <c r="BD1282" s="3"/>
      <c r="BE1282" s="3"/>
      <c r="BF1282" s="3"/>
    </row>
    <row r="1283" spans="1:58" ht="41.45" customHeight="1">
      <c r="A1283"/>
      <c r="J1283"/>
      <c r="AA1283"/>
      <c r="AB1283"/>
      <c r="AC1283"/>
      <c r="AD1283"/>
      <c r="AE1283"/>
      <c r="AF1283"/>
      <c r="AG1283"/>
      <c r="AH1283"/>
      <c r="BB1283" s="2"/>
      <c r="BC1283" s="3"/>
      <c r="BD1283" s="3"/>
      <c r="BE1283" s="3"/>
      <c r="BF1283" s="3"/>
    </row>
    <row r="1284" spans="1:58" ht="41.45" customHeight="1">
      <c r="A1284"/>
      <c r="J1284"/>
      <c r="AA1284"/>
      <c r="AB1284"/>
      <c r="AC1284"/>
      <c r="AD1284"/>
      <c r="AE1284"/>
      <c r="AF1284"/>
      <c r="AG1284"/>
      <c r="AH1284"/>
      <c r="BB1284" s="2"/>
      <c r="BC1284" s="3"/>
      <c r="BD1284" s="3"/>
      <c r="BE1284" s="3"/>
      <c r="BF1284" s="3"/>
    </row>
    <row r="1285" spans="1:58" ht="41.45" customHeight="1">
      <c r="A1285"/>
      <c r="J1285"/>
      <c r="AA1285"/>
      <c r="AB1285"/>
      <c r="AC1285"/>
      <c r="AD1285"/>
      <c r="AE1285"/>
      <c r="AF1285"/>
      <c r="AG1285"/>
      <c r="AH1285"/>
      <c r="BB1285" s="2"/>
      <c r="BC1285" s="3"/>
      <c r="BD1285" s="3"/>
      <c r="BE1285" s="3"/>
      <c r="BF1285" s="3"/>
    </row>
    <row r="1286" spans="1:58" ht="41.45" customHeight="1">
      <c r="A1286"/>
      <c r="J1286"/>
      <c r="AA1286"/>
      <c r="AB1286"/>
      <c r="AC1286"/>
      <c r="AD1286"/>
      <c r="AE1286"/>
      <c r="AF1286"/>
      <c r="AG1286"/>
      <c r="AH1286"/>
      <c r="BB1286" s="2"/>
      <c r="BC1286" s="3"/>
      <c r="BD1286" s="3"/>
      <c r="BE1286" s="3"/>
      <c r="BF1286" s="3"/>
    </row>
    <row r="1287" spans="1:58" ht="41.45" customHeight="1">
      <c r="A1287"/>
      <c r="J1287"/>
      <c r="AA1287"/>
      <c r="AB1287"/>
      <c r="AC1287"/>
      <c r="AD1287"/>
      <c r="AE1287"/>
      <c r="AF1287"/>
      <c r="AG1287"/>
      <c r="AH1287"/>
      <c r="BB1287" s="2"/>
      <c r="BC1287" s="3"/>
      <c r="BD1287" s="3"/>
      <c r="BE1287" s="3"/>
      <c r="BF1287" s="3"/>
    </row>
    <row r="1288" spans="1:58" ht="41.45" customHeight="1">
      <c r="A1288"/>
      <c r="J1288"/>
      <c r="AA1288"/>
      <c r="AB1288"/>
      <c r="AC1288"/>
      <c r="AD1288"/>
      <c r="AE1288"/>
      <c r="AF1288"/>
      <c r="AG1288"/>
      <c r="AH1288"/>
      <c r="BB1288" s="2"/>
      <c r="BC1288" s="3"/>
      <c r="BD1288" s="3"/>
      <c r="BE1288" s="3"/>
      <c r="BF1288" s="3"/>
    </row>
    <row r="1289" spans="1:58" ht="41.45" customHeight="1">
      <c r="A1289"/>
      <c r="J1289"/>
      <c r="AA1289"/>
      <c r="AB1289"/>
      <c r="AC1289"/>
      <c r="AD1289"/>
      <c r="AE1289"/>
      <c r="AF1289"/>
      <c r="AG1289"/>
      <c r="AH1289"/>
      <c r="BB1289" s="2"/>
      <c r="BC1289" s="3"/>
      <c r="BD1289" s="3"/>
      <c r="BE1289" s="3"/>
      <c r="BF1289" s="3"/>
    </row>
    <row r="1290" spans="1:58" ht="41.45" customHeight="1">
      <c r="A1290"/>
      <c r="J1290"/>
      <c r="AA1290"/>
      <c r="AB1290"/>
      <c r="AC1290"/>
      <c r="AD1290"/>
      <c r="AE1290"/>
      <c r="AF1290"/>
      <c r="AG1290"/>
      <c r="AH1290"/>
      <c r="BB1290" s="2"/>
      <c r="BC1290" s="3"/>
      <c r="BD1290" s="3"/>
      <c r="BE1290" s="3"/>
      <c r="BF1290" s="3"/>
    </row>
    <row r="1291" spans="1:58" ht="41.45" customHeight="1">
      <c r="A1291"/>
      <c r="J1291"/>
      <c r="AA1291"/>
      <c r="AB1291"/>
      <c r="AC1291"/>
      <c r="AD1291"/>
      <c r="AE1291"/>
      <c r="AF1291"/>
      <c r="AG1291"/>
      <c r="AH1291"/>
      <c r="BB1291" s="2"/>
      <c r="BC1291" s="3"/>
      <c r="BD1291" s="3"/>
      <c r="BE1291" s="3"/>
      <c r="BF1291" s="3"/>
    </row>
    <row r="1292" spans="1:58" ht="41.45" customHeight="1">
      <c r="A1292"/>
      <c r="J1292"/>
      <c r="AA1292"/>
      <c r="AB1292"/>
      <c r="AC1292"/>
      <c r="AD1292"/>
      <c r="AE1292"/>
      <c r="AF1292"/>
      <c r="AG1292"/>
      <c r="AH1292"/>
      <c r="BB1292" s="2"/>
      <c r="BC1292" s="3"/>
      <c r="BD1292" s="3"/>
      <c r="BE1292" s="3"/>
      <c r="BF1292" s="3"/>
    </row>
    <row r="1293" spans="1:58" ht="41.45" customHeight="1">
      <c r="A1293"/>
      <c r="J1293"/>
      <c r="AA1293"/>
      <c r="AB1293"/>
      <c r="AC1293"/>
      <c r="AD1293"/>
      <c r="AE1293"/>
      <c r="AF1293"/>
      <c r="AG1293"/>
      <c r="AH1293"/>
      <c r="BB1293" s="2"/>
      <c r="BC1293" s="3"/>
      <c r="BD1293" s="3"/>
      <c r="BE1293" s="3"/>
      <c r="BF1293" s="3"/>
    </row>
    <row r="1294" spans="1:58" ht="41.45" customHeight="1">
      <c r="A1294"/>
      <c r="J1294"/>
      <c r="AA1294"/>
      <c r="AB1294"/>
      <c r="AC1294"/>
      <c r="AD1294"/>
      <c r="AE1294"/>
      <c r="AF1294"/>
      <c r="AG1294"/>
      <c r="AH1294"/>
      <c r="BB1294" s="2"/>
      <c r="BC1294" s="3"/>
      <c r="BD1294" s="3"/>
      <c r="BE1294" s="3"/>
      <c r="BF1294" s="3"/>
    </row>
    <row r="1295" spans="1:58" ht="41.45" customHeight="1">
      <c r="A1295"/>
      <c r="J1295"/>
      <c r="AA1295"/>
      <c r="AB1295"/>
      <c r="AC1295"/>
      <c r="AD1295"/>
      <c r="AE1295"/>
      <c r="AF1295"/>
      <c r="AG1295"/>
      <c r="AH1295"/>
      <c r="BB1295" s="2"/>
      <c r="BC1295" s="3"/>
      <c r="BD1295" s="3"/>
      <c r="BE1295" s="3"/>
      <c r="BF1295" s="3"/>
    </row>
    <row r="1296" spans="1:58" ht="41.45" customHeight="1">
      <c r="A1296"/>
      <c r="J1296"/>
      <c r="AA1296"/>
      <c r="AB1296"/>
      <c r="AC1296"/>
      <c r="AD1296"/>
      <c r="AE1296"/>
      <c r="AF1296"/>
      <c r="AG1296"/>
      <c r="AH1296"/>
      <c r="BB1296" s="2"/>
      <c r="BC1296" s="3"/>
      <c r="BD1296" s="3"/>
      <c r="BE1296" s="3"/>
      <c r="BF1296" s="3"/>
    </row>
    <row r="1297" spans="1:58" ht="41.45" customHeight="1">
      <c r="A1297"/>
      <c r="J1297"/>
      <c r="AA1297"/>
      <c r="AB1297"/>
      <c r="AC1297"/>
      <c r="AD1297"/>
      <c r="AE1297"/>
      <c r="AF1297"/>
      <c r="AG1297"/>
      <c r="AH1297"/>
      <c r="BB1297" s="2"/>
      <c r="BC1297" s="3"/>
      <c r="BD1297" s="3"/>
      <c r="BE1297" s="3"/>
      <c r="BF1297" s="3"/>
    </row>
    <row r="1298" spans="1:58" ht="41.45" customHeight="1">
      <c r="A1298"/>
      <c r="J1298"/>
      <c r="AA1298"/>
      <c r="AB1298"/>
      <c r="AC1298"/>
      <c r="AD1298"/>
      <c r="AE1298"/>
      <c r="AF1298"/>
      <c r="AG1298"/>
      <c r="AH1298"/>
      <c r="BB1298" s="2"/>
      <c r="BC1298" s="3"/>
      <c r="BD1298" s="3"/>
      <c r="BE1298" s="3"/>
      <c r="BF1298" s="3"/>
    </row>
    <row r="1299" spans="1:58" ht="41.45" customHeight="1">
      <c r="A1299"/>
      <c r="J1299"/>
      <c r="AA1299"/>
      <c r="AB1299"/>
      <c r="AC1299"/>
      <c r="AD1299"/>
      <c r="AE1299"/>
      <c r="AF1299"/>
      <c r="AG1299"/>
      <c r="AH1299"/>
      <c r="BB1299" s="2"/>
      <c r="BC1299" s="3"/>
      <c r="BD1299" s="3"/>
      <c r="BE1299" s="3"/>
      <c r="BF1299" s="3"/>
    </row>
    <row r="1300" spans="1:58" ht="41.45" customHeight="1">
      <c r="A1300"/>
      <c r="J1300"/>
      <c r="AA1300"/>
      <c r="AB1300"/>
      <c r="AC1300"/>
      <c r="AD1300"/>
      <c r="AE1300"/>
      <c r="AF1300"/>
      <c r="AG1300"/>
      <c r="AH1300"/>
      <c r="BB1300" s="2"/>
      <c r="BC1300" s="3"/>
      <c r="BD1300" s="3"/>
      <c r="BE1300" s="3"/>
      <c r="BF1300" s="3"/>
    </row>
    <row r="1301" spans="1:58" ht="41.45" customHeight="1">
      <c r="A1301"/>
      <c r="J1301"/>
      <c r="AA1301"/>
      <c r="AB1301"/>
      <c r="AC1301"/>
      <c r="AD1301"/>
      <c r="AE1301"/>
      <c r="AF1301"/>
      <c r="AG1301"/>
      <c r="AH1301"/>
      <c r="BB1301" s="2"/>
      <c r="BC1301" s="3"/>
      <c r="BD1301" s="3"/>
      <c r="BE1301" s="3"/>
      <c r="BF1301" s="3"/>
    </row>
    <row r="1302" spans="1:58" ht="41.45" customHeight="1">
      <c r="A1302"/>
      <c r="J1302"/>
      <c r="AA1302"/>
      <c r="AB1302"/>
      <c r="AC1302"/>
      <c r="AD1302"/>
      <c r="AE1302"/>
      <c r="AF1302"/>
      <c r="AG1302"/>
      <c r="AH1302"/>
      <c r="BB1302" s="2"/>
      <c r="BC1302" s="3"/>
      <c r="BD1302" s="3"/>
      <c r="BE1302" s="3"/>
      <c r="BF1302" s="3"/>
    </row>
    <row r="1303" spans="1:58" ht="41.45" customHeight="1">
      <c r="A1303"/>
      <c r="J1303"/>
      <c r="AA1303"/>
      <c r="AB1303"/>
      <c r="AC1303"/>
      <c r="AD1303"/>
      <c r="AE1303"/>
      <c r="AF1303"/>
      <c r="AG1303"/>
      <c r="AH1303"/>
      <c r="BB1303" s="2"/>
      <c r="BC1303" s="3"/>
      <c r="BD1303" s="3"/>
      <c r="BE1303" s="3"/>
      <c r="BF1303" s="3"/>
    </row>
    <row r="1304" spans="1:58" ht="41.45" customHeight="1">
      <c r="A1304"/>
      <c r="J1304"/>
      <c r="AA1304"/>
      <c r="AB1304"/>
      <c r="AC1304"/>
      <c r="AD1304"/>
      <c r="AE1304"/>
      <c r="AF1304"/>
      <c r="AG1304"/>
      <c r="AH1304"/>
      <c r="BB1304" s="2"/>
      <c r="BC1304" s="3"/>
      <c r="BD1304" s="3"/>
      <c r="BE1304" s="3"/>
      <c r="BF1304" s="3"/>
    </row>
    <row r="1305" spans="1:58" ht="41.45" customHeight="1">
      <c r="A1305"/>
      <c r="J1305"/>
      <c r="AA1305"/>
      <c r="AB1305"/>
      <c r="AC1305"/>
      <c r="AD1305"/>
      <c r="AE1305"/>
      <c r="AF1305"/>
      <c r="AG1305"/>
      <c r="AH1305"/>
      <c r="BB1305" s="2"/>
      <c r="BC1305" s="3"/>
      <c r="BD1305" s="3"/>
      <c r="BE1305" s="3"/>
      <c r="BF1305" s="3"/>
    </row>
    <row r="1306" spans="1:58" ht="41.45" customHeight="1">
      <c r="A1306"/>
      <c r="J1306"/>
      <c r="AA1306"/>
      <c r="AB1306"/>
      <c r="AC1306"/>
      <c r="AD1306"/>
      <c r="AE1306"/>
      <c r="AF1306"/>
      <c r="AG1306"/>
      <c r="AH1306"/>
      <c r="BB1306" s="2"/>
      <c r="BC1306" s="3"/>
      <c r="BD1306" s="3"/>
      <c r="BE1306" s="3"/>
      <c r="BF1306" s="3"/>
    </row>
    <row r="1307" spans="1:58" ht="41.45" customHeight="1">
      <c r="A1307"/>
      <c r="J1307"/>
      <c r="AA1307"/>
      <c r="AB1307"/>
      <c r="AC1307"/>
      <c r="AD1307"/>
      <c r="AE1307"/>
      <c r="AF1307"/>
      <c r="AG1307"/>
      <c r="AH1307"/>
      <c r="BB1307" s="2"/>
      <c r="BC1307" s="3"/>
      <c r="BD1307" s="3"/>
      <c r="BE1307" s="3"/>
      <c r="BF1307" s="3"/>
    </row>
    <row r="1308" spans="1:58" ht="41.45" customHeight="1">
      <c r="A1308"/>
      <c r="J1308"/>
      <c r="AA1308"/>
      <c r="AB1308"/>
      <c r="AC1308"/>
      <c r="AD1308"/>
      <c r="AE1308"/>
      <c r="AF1308"/>
      <c r="AG1308"/>
      <c r="AH1308"/>
      <c r="BB1308" s="2"/>
      <c r="BC1308" s="3"/>
      <c r="BD1308" s="3"/>
      <c r="BE1308" s="3"/>
      <c r="BF1308" s="3"/>
    </row>
    <row r="1309" spans="1:58" ht="41.45" customHeight="1">
      <c r="A1309"/>
      <c r="J1309"/>
      <c r="AA1309"/>
      <c r="AB1309"/>
      <c r="AC1309"/>
      <c r="AD1309"/>
      <c r="AE1309"/>
      <c r="AF1309"/>
      <c r="AG1309"/>
      <c r="AH1309"/>
      <c r="BB1309" s="2"/>
      <c r="BC1309" s="3"/>
      <c r="BD1309" s="3"/>
      <c r="BE1309" s="3"/>
      <c r="BF1309" s="3"/>
    </row>
    <row r="1310" spans="1:58" ht="41.45" customHeight="1">
      <c r="A1310"/>
      <c r="J1310"/>
      <c r="AA1310"/>
      <c r="AB1310"/>
      <c r="AC1310"/>
      <c r="AD1310"/>
      <c r="AE1310"/>
      <c r="AF1310"/>
      <c r="AG1310"/>
      <c r="AH1310"/>
      <c r="BB1310" s="2"/>
      <c r="BC1310" s="3"/>
      <c r="BD1310" s="3"/>
      <c r="BE1310" s="3"/>
      <c r="BF1310" s="3"/>
    </row>
    <row r="1311" spans="1:58" ht="41.45" customHeight="1">
      <c r="A1311"/>
      <c r="J1311"/>
      <c r="AA1311"/>
      <c r="AB1311"/>
      <c r="AC1311"/>
      <c r="AD1311"/>
      <c r="AE1311"/>
      <c r="AF1311"/>
      <c r="AG1311"/>
      <c r="AH1311"/>
      <c r="BB1311" s="2"/>
      <c r="BC1311" s="3"/>
      <c r="BD1311" s="3"/>
      <c r="BE1311" s="3"/>
      <c r="BF1311" s="3"/>
    </row>
    <row r="1312" spans="1:58" ht="41.45" customHeight="1">
      <c r="A1312"/>
      <c r="J1312"/>
      <c r="AA1312"/>
      <c r="AB1312"/>
      <c r="AC1312"/>
      <c r="AD1312"/>
      <c r="AE1312"/>
      <c r="AF1312"/>
      <c r="AG1312"/>
      <c r="AH1312"/>
      <c r="BB1312" s="2"/>
      <c r="BC1312" s="3"/>
      <c r="BD1312" s="3"/>
      <c r="BE1312" s="3"/>
      <c r="BF1312" s="3"/>
    </row>
    <row r="1313" spans="1:58" ht="41.45" customHeight="1">
      <c r="A1313"/>
      <c r="J1313"/>
      <c r="AA1313"/>
      <c r="AB1313"/>
      <c r="AC1313"/>
      <c r="AD1313"/>
      <c r="AE1313"/>
      <c r="AF1313"/>
      <c r="AG1313"/>
      <c r="AH1313"/>
      <c r="BB1313" s="2"/>
      <c r="BC1313" s="3"/>
      <c r="BD1313" s="3"/>
      <c r="BE1313" s="3"/>
      <c r="BF1313" s="3"/>
    </row>
    <row r="1314" spans="1:58" ht="41.45" customHeight="1">
      <c r="A1314"/>
      <c r="J1314"/>
      <c r="AA1314"/>
      <c r="AB1314"/>
      <c r="AC1314"/>
      <c r="AD1314"/>
      <c r="AE1314"/>
      <c r="AF1314"/>
      <c r="AG1314"/>
      <c r="AH1314"/>
      <c r="BB1314" s="2"/>
      <c r="BC1314" s="3"/>
      <c r="BD1314" s="3"/>
      <c r="BE1314" s="3"/>
      <c r="BF1314" s="3"/>
    </row>
    <row r="1315" spans="1:58" ht="41.45" customHeight="1">
      <c r="A1315"/>
      <c r="J1315"/>
      <c r="AA1315"/>
      <c r="AB1315"/>
      <c r="AC1315"/>
      <c r="AD1315"/>
      <c r="AE1315"/>
      <c r="AF1315"/>
      <c r="AG1315"/>
      <c r="AH1315"/>
      <c r="BB1315" s="2"/>
      <c r="BC1315" s="3"/>
      <c r="BD1315" s="3"/>
      <c r="BE1315" s="3"/>
      <c r="BF1315" s="3"/>
    </row>
    <row r="1316" spans="1:58" ht="41.45" customHeight="1">
      <c r="A1316"/>
      <c r="J1316"/>
      <c r="AA1316"/>
      <c r="AB1316"/>
      <c r="AC1316"/>
      <c r="AD1316"/>
      <c r="AE1316"/>
      <c r="AF1316"/>
      <c r="AG1316"/>
      <c r="AH1316"/>
      <c r="BB1316" s="2"/>
      <c r="BC1316" s="3"/>
      <c r="BD1316" s="3"/>
      <c r="BE1316" s="3"/>
      <c r="BF1316" s="3"/>
    </row>
    <row r="1317" spans="1:58" ht="41.45" customHeight="1">
      <c r="A1317"/>
      <c r="J1317"/>
      <c r="AA1317"/>
      <c r="AB1317"/>
      <c r="AC1317"/>
      <c r="AD1317"/>
      <c r="AE1317"/>
      <c r="AF1317"/>
      <c r="AG1317"/>
      <c r="AH1317"/>
      <c r="BB1317" s="2"/>
      <c r="BC1317" s="3"/>
      <c r="BD1317" s="3"/>
      <c r="BE1317" s="3"/>
      <c r="BF1317" s="3"/>
    </row>
    <row r="1318" spans="1:58" ht="41.45" customHeight="1">
      <c r="A1318"/>
      <c r="J1318"/>
      <c r="AA1318"/>
      <c r="AB1318"/>
      <c r="AC1318"/>
      <c r="AD1318"/>
      <c r="AE1318"/>
      <c r="AF1318"/>
      <c r="AG1318"/>
      <c r="AH1318"/>
      <c r="BB1318" s="2"/>
      <c r="BC1318" s="3"/>
      <c r="BD1318" s="3"/>
      <c r="BE1318" s="3"/>
      <c r="BF1318" s="3"/>
    </row>
    <row r="1319" spans="1:58" ht="41.45" customHeight="1">
      <c r="A1319"/>
      <c r="J1319"/>
      <c r="AA1319"/>
      <c r="AB1319"/>
      <c r="AC1319"/>
      <c r="AD1319"/>
      <c r="AE1319"/>
      <c r="AF1319"/>
      <c r="AG1319"/>
      <c r="AH1319"/>
      <c r="BB1319" s="2"/>
      <c r="BC1319" s="3"/>
      <c r="BD1319" s="3"/>
      <c r="BE1319" s="3"/>
      <c r="BF1319" s="3"/>
    </row>
    <row r="1320" spans="1:58" ht="41.45" customHeight="1">
      <c r="A1320"/>
      <c r="J1320"/>
      <c r="AA1320"/>
      <c r="AB1320"/>
      <c r="AC1320"/>
      <c r="AD1320"/>
      <c r="AE1320"/>
      <c r="AF1320"/>
      <c r="AG1320"/>
      <c r="AH1320"/>
      <c r="BB1320" s="2"/>
      <c r="BC1320" s="3"/>
      <c r="BD1320" s="3"/>
      <c r="BE1320" s="3"/>
      <c r="BF1320" s="3"/>
    </row>
    <row r="1321" spans="1:58" ht="41.45" customHeight="1">
      <c r="A1321"/>
      <c r="J1321"/>
      <c r="AA1321"/>
      <c r="AB1321"/>
      <c r="AC1321"/>
      <c r="AD1321"/>
      <c r="AE1321"/>
      <c r="AF1321"/>
      <c r="AG1321"/>
      <c r="AH1321"/>
      <c r="BB1321" s="2"/>
      <c r="BC1321" s="3"/>
      <c r="BD1321" s="3"/>
      <c r="BE1321" s="3"/>
      <c r="BF1321" s="3"/>
    </row>
    <row r="1322" spans="1:58" ht="41.45" customHeight="1">
      <c r="A1322"/>
      <c r="J1322"/>
      <c r="AA1322"/>
      <c r="AB1322"/>
      <c r="AC1322"/>
      <c r="AD1322"/>
      <c r="AE1322"/>
      <c r="AF1322"/>
      <c r="AG1322"/>
      <c r="AH1322"/>
      <c r="BB1322" s="2"/>
      <c r="BC1322" s="3"/>
      <c r="BD1322" s="3"/>
      <c r="BE1322" s="3"/>
      <c r="BF1322" s="3"/>
    </row>
    <row r="1323" spans="1:58" ht="41.45" customHeight="1">
      <c r="A1323"/>
      <c r="J1323"/>
      <c r="AA1323"/>
      <c r="AB1323"/>
      <c r="AC1323"/>
      <c r="AD1323"/>
      <c r="AE1323"/>
      <c r="AF1323"/>
      <c r="AG1323"/>
      <c r="AH1323"/>
      <c r="BB1323" s="2"/>
      <c r="BC1323" s="3"/>
      <c r="BD1323" s="3"/>
      <c r="BE1323" s="3"/>
      <c r="BF1323" s="3"/>
    </row>
    <row r="1324" spans="1:58" ht="41.45" customHeight="1">
      <c r="A1324"/>
      <c r="J1324"/>
      <c r="AA1324"/>
      <c r="AB1324"/>
      <c r="AC1324"/>
      <c r="AD1324"/>
      <c r="AE1324"/>
      <c r="AF1324"/>
      <c r="AG1324"/>
      <c r="AH1324"/>
      <c r="BB1324" s="2"/>
      <c r="BC1324" s="3"/>
      <c r="BD1324" s="3"/>
      <c r="BE1324" s="3"/>
      <c r="BF1324" s="3"/>
    </row>
    <row r="1325" spans="1:58" ht="41.45" customHeight="1">
      <c r="A1325"/>
      <c r="J1325"/>
      <c r="AA1325"/>
      <c r="AB1325"/>
      <c r="AC1325"/>
      <c r="AD1325"/>
      <c r="AE1325"/>
      <c r="AF1325"/>
      <c r="AG1325"/>
      <c r="AH1325"/>
      <c r="BB1325" s="2"/>
      <c r="BC1325" s="3"/>
      <c r="BD1325" s="3"/>
      <c r="BE1325" s="3"/>
      <c r="BF1325" s="3"/>
    </row>
    <row r="1326" spans="1:58" ht="41.45" customHeight="1">
      <c r="A1326"/>
      <c r="J1326"/>
      <c r="AA1326"/>
      <c r="AB1326"/>
      <c r="AC1326"/>
      <c r="AD1326"/>
      <c r="AE1326"/>
      <c r="AF1326"/>
      <c r="AG1326"/>
      <c r="AH1326"/>
      <c r="BB1326" s="2"/>
      <c r="BC1326" s="3"/>
      <c r="BD1326" s="3"/>
      <c r="BE1326" s="3"/>
      <c r="BF1326" s="3"/>
    </row>
    <row r="1327" spans="1:58" ht="41.45" customHeight="1">
      <c r="A1327"/>
      <c r="J1327"/>
      <c r="AA1327"/>
      <c r="AB1327"/>
      <c r="AC1327"/>
      <c r="AD1327"/>
      <c r="AE1327"/>
      <c r="AF1327"/>
      <c r="AG1327"/>
      <c r="AH1327"/>
      <c r="BB1327" s="2"/>
      <c r="BC1327" s="3"/>
      <c r="BD1327" s="3"/>
      <c r="BE1327" s="3"/>
      <c r="BF1327" s="3"/>
    </row>
    <row r="1328" spans="1:58" ht="41.45" customHeight="1">
      <c r="A1328"/>
      <c r="J1328"/>
      <c r="AA1328"/>
      <c r="AB1328"/>
      <c r="AC1328"/>
      <c r="AD1328"/>
      <c r="AE1328"/>
      <c r="AF1328"/>
      <c r="AG1328"/>
      <c r="AH1328"/>
      <c r="BB1328" s="2"/>
      <c r="BC1328" s="3"/>
      <c r="BD1328" s="3"/>
      <c r="BE1328" s="3"/>
      <c r="BF1328" s="3"/>
    </row>
    <row r="1329" spans="1:58" ht="41.45" customHeight="1">
      <c r="A1329"/>
      <c r="J1329"/>
      <c r="AA1329"/>
      <c r="AB1329"/>
      <c r="AC1329"/>
      <c r="AD1329"/>
      <c r="AE1329"/>
      <c r="AF1329"/>
      <c r="AG1329"/>
      <c r="AH1329"/>
      <c r="BB1329" s="2"/>
      <c r="BC1329" s="3"/>
      <c r="BD1329" s="3"/>
      <c r="BE1329" s="3"/>
      <c r="BF1329" s="3"/>
    </row>
    <row r="1330" spans="1:58" ht="41.45" customHeight="1">
      <c r="A1330"/>
      <c r="J1330"/>
      <c r="AA1330"/>
      <c r="AB1330"/>
      <c r="AC1330"/>
      <c r="AD1330"/>
      <c r="AE1330"/>
      <c r="AF1330"/>
      <c r="AG1330"/>
      <c r="AH1330"/>
      <c r="BB1330" s="2"/>
      <c r="BC1330" s="3"/>
      <c r="BD1330" s="3"/>
      <c r="BE1330" s="3"/>
      <c r="BF1330" s="3"/>
    </row>
    <row r="1331" spans="1:58" ht="41.45" customHeight="1">
      <c r="A1331"/>
      <c r="J1331"/>
      <c r="AA1331"/>
      <c r="AB1331"/>
      <c r="AC1331"/>
      <c r="AD1331"/>
      <c r="AE1331"/>
      <c r="AF1331"/>
      <c r="AG1331"/>
      <c r="AH1331"/>
      <c r="BB1331" s="2"/>
      <c r="BC1331" s="3"/>
      <c r="BD1331" s="3"/>
      <c r="BE1331" s="3"/>
      <c r="BF1331" s="3"/>
    </row>
    <row r="1332" spans="1:58" ht="41.45" customHeight="1">
      <c r="A1332"/>
      <c r="J1332"/>
      <c r="AA1332"/>
      <c r="AB1332"/>
      <c r="AC1332"/>
      <c r="AD1332"/>
      <c r="AE1332"/>
      <c r="AF1332"/>
      <c r="AG1332"/>
      <c r="AH1332"/>
      <c r="BB1332" s="2"/>
      <c r="BC1332" s="3"/>
      <c r="BD1332" s="3"/>
      <c r="BE1332" s="3"/>
      <c r="BF1332" s="3"/>
    </row>
    <row r="1333" spans="1:58" ht="41.45" customHeight="1">
      <c r="A1333"/>
      <c r="J1333"/>
      <c r="AA1333"/>
      <c r="AB1333"/>
      <c r="AC1333"/>
      <c r="AD1333"/>
      <c r="AE1333"/>
      <c r="AF1333"/>
      <c r="AG1333"/>
      <c r="AH1333"/>
      <c r="BB1333" s="2"/>
      <c r="BC1333" s="3"/>
      <c r="BD1333" s="3"/>
      <c r="BE1333" s="3"/>
      <c r="BF1333" s="3"/>
    </row>
    <row r="1334" spans="1:58" ht="41.45" customHeight="1">
      <c r="A1334"/>
      <c r="J1334"/>
      <c r="AA1334"/>
      <c r="AB1334"/>
      <c r="AC1334"/>
      <c r="AD1334"/>
      <c r="AE1334"/>
      <c r="AF1334"/>
      <c r="AG1334"/>
      <c r="AH1334"/>
      <c r="BB1334" s="2"/>
      <c r="BC1334" s="3"/>
      <c r="BD1334" s="3"/>
      <c r="BE1334" s="3"/>
      <c r="BF1334" s="3"/>
    </row>
    <row r="1335" spans="1:58" ht="41.45" customHeight="1">
      <c r="A1335"/>
      <c r="J1335"/>
      <c r="AA1335"/>
      <c r="AB1335"/>
      <c r="AC1335"/>
      <c r="AD1335"/>
      <c r="AE1335"/>
      <c r="AF1335"/>
      <c r="AG1335"/>
      <c r="AH1335"/>
      <c r="BB1335" s="2"/>
      <c r="BC1335" s="3"/>
      <c r="BD1335" s="3"/>
      <c r="BE1335" s="3"/>
      <c r="BF1335" s="3"/>
    </row>
    <row r="1336" spans="1:58" ht="41.45" customHeight="1">
      <c r="A1336"/>
      <c r="J1336"/>
      <c r="AA1336"/>
      <c r="AB1336"/>
      <c r="AC1336"/>
      <c r="AD1336"/>
      <c r="AE1336"/>
      <c r="AF1336"/>
      <c r="AG1336"/>
      <c r="AH1336"/>
      <c r="BB1336" s="2"/>
      <c r="BC1336" s="3"/>
      <c r="BD1336" s="3"/>
      <c r="BE1336" s="3"/>
      <c r="BF1336" s="3"/>
    </row>
    <row r="1337" spans="1:58" ht="41.45" customHeight="1">
      <c r="A1337"/>
      <c r="J1337"/>
      <c r="AA1337"/>
      <c r="AB1337"/>
      <c r="AC1337"/>
      <c r="AD1337"/>
      <c r="AE1337"/>
      <c r="AF1337"/>
      <c r="AG1337"/>
      <c r="AH1337"/>
      <c r="BB1337" s="2"/>
      <c r="BC1337" s="3"/>
      <c r="BD1337" s="3"/>
      <c r="BE1337" s="3"/>
      <c r="BF1337" s="3"/>
    </row>
    <row r="1338" spans="1:58" ht="41.45" customHeight="1">
      <c r="A1338"/>
      <c r="J1338"/>
      <c r="AA1338"/>
      <c r="AB1338"/>
      <c r="AC1338"/>
      <c r="AD1338"/>
      <c r="AE1338"/>
      <c r="AF1338"/>
      <c r="AG1338"/>
      <c r="AH1338"/>
      <c r="BB1338" s="2"/>
      <c r="BC1338" s="3"/>
      <c r="BD1338" s="3"/>
      <c r="BE1338" s="3"/>
      <c r="BF1338" s="3"/>
    </row>
    <row r="1339" spans="1:58" ht="41.45" customHeight="1">
      <c r="A1339"/>
      <c r="J1339"/>
      <c r="AA1339"/>
      <c r="AB1339"/>
      <c r="AC1339"/>
      <c r="AD1339"/>
      <c r="AE1339"/>
      <c r="AF1339"/>
      <c r="AG1339"/>
      <c r="AH1339"/>
      <c r="BB1339" s="2"/>
      <c r="BC1339" s="3"/>
      <c r="BD1339" s="3"/>
      <c r="BE1339" s="3"/>
      <c r="BF1339" s="3"/>
    </row>
    <row r="1340" spans="1:58" ht="41.45" customHeight="1">
      <c r="A1340"/>
      <c r="J1340"/>
      <c r="AA1340"/>
      <c r="AB1340"/>
      <c r="AC1340"/>
      <c r="AD1340"/>
      <c r="AE1340"/>
      <c r="AF1340"/>
      <c r="AG1340"/>
      <c r="AH1340"/>
      <c r="BB1340" s="2"/>
      <c r="BC1340" s="3"/>
      <c r="BD1340" s="3"/>
      <c r="BE1340" s="3"/>
      <c r="BF1340" s="3"/>
    </row>
    <row r="1341" spans="1:58" ht="41.45" customHeight="1">
      <c r="A1341"/>
      <c r="J1341"/>
      <c r="AA1341"/>
      <c r="AB1341"/>
      <c r="AC1341"/>
      <c r="AD1341"/>
      <c r="AE1341"/>
      <c r="AF1341"/>
      <c r="AG1341"/>
      <c r="AH1341"/>
      <c r="BB1341" s="2"/>
      <c r="BC1341" s="3"/>
      <c r="BD1341" s="3"/>
      <c r="BE1341" s="3"/>
      <c r="BF1341" s="3"/>
    </row>
    <row r="1342" spans="1:58" ht="41.45" customHeight="1">
      <c r="A1342"/>
      <c r="J1342"/>
      <c r="AA1342"/>
      <c r="AB1342"/>
      <c r="AC1342"/>
      <c r="AD1342"/>
      <c r="AE1342"/>
      <c r="AF1342"/>
      <c r="AG1342"/>
      <c r="AH1342"/>
      <c r="BB1342" s="2"/>
      <c r="BC1342" s="3"/>
      <c r="BD1342" s="3"/>
      <c r="BE1342" s="3"/>
      <c r="BF1342" s="3"/>
    </row>
    <row r="1343" spans="1:58" ht="41.45" customHeight="1">
      <c r="A1343"/>
      <c r="J1343"/>
      <c r="AA1343"/>
      <c r="AB1343"/>
      <c r="AC1343"/>
      <c r="AD1343"/>
      <c r="AE1343"/>
      <c r="AF1343"/>
      <c r="AG1343"/>
      <c r="AH1343"/>
      <c r="BB1343" s="2"/>
      <c r="BC1343" s="3"/>
      <c r="BD1343" s="3"/>
      <c r="BE1343" s="3"/>
      <c r="BF1343" s="3"/>
    </row>
    <row r="1344" spans="1:58" ht="41.45" customHeight="1">
      <c r="A1344"/>
      <c r="J1344"/>
      <c r="AA1344"/>
      <c r="AB1344"/>
      <c r="AC1344"/>
      <c r="AD1344"/>
      <c r="AE1344"/>
      <c r="AF1344"/>
      <c r="AG1344"/>
      <c r="AH1344"/>
      <c r="BB1344" s="2"/>
      <c r="BC1344" s="3"/>
      <c r="BD1344" s="3"/>
      <c r="BE1344" s="3"/>
      <c r="BF1344" s="3"/>
    </row>
    <row r="1345" spans="1:58" ht="41.45" customHeight="1">
      <c r="A1345"/>
      <c r="J1345"/>
      <c r="AA1345"/>
      <c r="AB1345"/>
      <c r="AC1345"/>
      <c r="AD1345"/>
      <c r="AE1345"/>
      <c r="AF1345"/>
      <c r="AG1345"/>
      <c r="AH1345"/>
      <c r="BB1345" s="2"/>
      <c r="BC1345" s="3"/>
      <c r="BD1345" s="3"/>
      <c r="BE1345" s="3"/>
      <c r="BF1345" s="3"/>
    </row>
    <row r="1346" spans="1:58" ht="41.45" customHeight="1">
      <c r="A1346"/>
      <c r="J1346"/>
      <c r="AA1346"/>
      <c r="AB1346"/>
      <c r="AC1346"/>
      <c r="AD1346"/>
      <c r="AE1346"/>
      <c r="AF1346"/>
      <c r="AG1346"/>
      <c r="AH1346"/>
      <c r="BB1346" s="2"/>
      <c r="BC1346" s="3"/>
      <c r="BD1346" s="3"/>
      <c r="BE1346" s="3"/>
      <c r="BF1346" s="3"/>
    </row>
    <row r="1347" spans="1:58" ht="41.45" customHeight="1">
      <c r="A1347"/>
      <c r="J1347"/>
      <c r="AA1347"/>
      <c r="AB1347"/>
      <c r="AC1347"/>
      <c r="AD1347"/>
      <c r="AE1347"/>
      <c r="AF1347"/>
      <c r="AG1347"/>
      <c r="AH1347"/>
      <c r="BB1347" s="2"/>
      <c r="BC1347" s="3"/>
      <c r="BD1347" s="3"/>
      <c r="BE1347" s="3"/>
      <c r="BF1347" s="3"/>
    </row>
    <row r="1348" spans="1:58" ht="41.45" customHeight="1">
      <c r="A1348"/>
      <c r="J1348"/>
      <c r="AA1348"/>
      <c r="AB1348"/>
      <c r="AC1348"/>
      <c r="AD1348"/>
      <c r="AE1348"/>
      <c r="AF1348"/>
      <c r="AG1348"/>
      <c r="AH1348"/>
      <c r="BB1348" s="2"/>
      <c r="BC1348" s="3"/>
      <c r="BD1348" s="3"/>
      <c r="BE1348" s="3"/>
      <c r="BF1348" s="3"/>
    </row>
    <row r="1349" spans="1:58" ht="41.45" customHeight="1">
      <c r="A1349"/>
      <c r="J1349"/>
      <c r="AA1349"/>
      <c r="AB1349"/>
      <c r="AC1349"/>
      <c r="AD1349"/>
      <c r="AE1349"/>
      <c r="AF1349"/>
      <c r="AG1349"/>
      <c r="AH1349"/>
      <c r="BB1349" s="2"/>
      <c r="BC1349" s="3"/>
      <c r="BD1349" s="3"/>
      <c r="BE1349" s="3"/>
      <c r="BF1349" s="3"/>
    </row>
    <row r="1350" spans="1:58" ht="41.45" customHeight="1">
      <c r="A1350"/>
      <c r="J1350"/>
      <c r="AA1350"/>
      <c r="AB1350"/>
      <c r="AC1350"/>
      <c r="AD1350"/>
      <c r="AE1350"/>
      <c r="AF1350"/>
      <c r="AG1350"/>
      <c r="AH1350"/>
      <c r="BB1350" s="2"/>
      <c r="BC1350" s="3"/>
      <c r="BD1350" s="3"/>
      <c r="BE1350" s="3"/>
      <c r="BF1350" s="3"/>
    </row>
    <row r="1351" spans="1:58" ht="41.45" customHeight="1">
      <c r="A1351"/>
      <c r="J1351"/>
      <c r="AA1351"/>
      <c r="AB1351"/>
      <c r="AC1351"/>
      <c r="AD1351"/>
      <c r="AE1351"/>
      <c r="AF1351"/>
      <c r="AG1351"/>
      <c r="AH1351"/>
      <c r="BB1351" s="2"/>
      <c r="BC1351" s="3"/>
      <c r="BD1351" s="3"/>
      <c r="BE1351" s="3"/>
      <c r="BF1351" s="3"/>
    </row>
    <row r="1352" spans="1:58" ht="41.45" customHeight="1">
      <c r="A1352"/>
      <c r="J1352"/>
      <c r="AA1352"/>
      <c r="AB1352"/>
      <c r="AC1352"/>
      <c r="AD1352"/>
      <c r="AE1352"/>
      <c r="AF1352"/>
      <c r="AG1352"/>
      <c r="AH1352"/>
      <c r="BB1352" s="2"/>
      <c r="BC1352" s="3"/>
      <c r="BD1352" s="3"/>
      <c r="BE1352" s="3"/>
      <c r="BF1352" s="3"/>
    </row>
    <row r="1353" spans="1:58" ht="41.45" customHeight="1">
      <c r="A1353"/>
      <c r="J1353"/>
      <c r="AA1353"/>
      <c r="AB1353"/>
      <c r="AC1353"/>
      <c r="AD1353"/>
      <c r="AE1353"/>
      <c r="AF1353"/>
      <c r="AG1353"/>
      <c r="AH1353"/>
      <c r="BB1353" s="2"/>
      <c r="BC1353" s="3"/>
      <c r="BD1353" s="3"/>
      <c r="BE1353" s="3"/>
      <c r="BF1353" s="3"/>
    </row>
    <row r="1354" spans="1:58" ht="41.45" customHeight="1">
      <c r="A1354"/>
      <c r="J1354"/>
      <c r="AA1354"/>
      <c r="AB1354"/>
      <c r="AC1354"/>
      <c r="AD1354"/>
      <c r="AE1354"/>
      <c r="AF1354"/>
      <c r="AG1354"/>
      <c r="AH1354"/>
      <c r="BB1354" s="2"/>
      <c r="BC1354" s="3"/>
      <c r="BD1354" s="3"/>
      <c r="BE1354" s="3"/>
      <c r="BF1354" s="3"/>
    </row>
    <row r="1355" spans="1:58" ht="41.45" customHeight="1">
      <c r="A1355"/>
      <c r="J1355"/>
      <c r="AA1355"/>
      <c r="AB1355"/>
      <c r="AC1355"/>
      <c r="AD1355"/>
      <c r="AE1355"/>
      <c r="AF1355"/>
      <c r="AG1355"/>
      <c r="AH1355"/>
      <c r="BB1355" s="2"/>
      <c r="BC1355" s="3"/>
      <c r="BD1355" s="3"/>
      <c r="BE1355" s="3"/>
      <c r="BF1355" s="3"/>
    </row>
    <row r="1356" spans="1:58" ht="41.45" customHeight="1">
      <c r="A1356"/>
      <c r="J1356"/>
      <c r="AA1356"/>
      <c r="AB1356"/>
      <c r="AC1356"/>
      <c r="AD1356"/>
      <c r="AE1356"/>
      <c r="AF1356"/>
      <c r="AG1356"/>
      <c r="AH1356"/>
      <c r="BB1356" s="2"/>
      <c r="BC1356" s="3"/>
      <c r="BD1356" s="3"/>
      <c r="BE1356" s="3"/>
      <c r="BF1356" s="3"/>
    </row>
    <row r="1357" spans="1:58" ht="41.45" customHeight="1">
      <c r="A1357"/>
      <c r="J1357"/>
      <c r="AA1357"/>
      <c r="AB1357"/>
      <c r="AC1357"/>
      <c r="AD1357"/>
      <c r="AE1357"/>
      <c r="AF1357"/>
      <c r="AG1357"/>
      <c r="AH1357"/>
      <c r="BB1357" s="2"/>
      <c r="BC1357" s="3"/>
      <c r="BD1357" s="3"/>
      <c r="BE1357" s="3"/>
      <c r="BF1357" s="3"/>
    </row>
    <row r="1358" spans="1:58" ht="41.45" customHeight="1">
      <c r="A1358"/>
      <c r="J1358"/>
      <c r="AA1358"/>
      <c r="AB1358"/>
      <c r="AC1358"/>
      <c r="AD1358"/>
      <c r="AE1358"/>
      <c r="AF1358"/>
      <c r="AG1358"/>
      <c r="AH1358"/>
      <c r="BB1358" s="2"/>
      <c r="BC1358" s="3"/>
      <c r="BD1358" s="3"/>
      <c r="BE1358" s="3"/>
      <c r="BF1358" s="3"/>
    </row>
    <row r="1359" spans="1:58" ht="41.45" customHeight="1">
      <c r="A1359"/>
      <c r="J1359"/>
      <c r="AA1359"/>
      <c r="AB1359"/>
      <c r="AC1359"/>
      <c r="AD1359"/>
      <c r="AE1359"/>
      <c r="AF1359"/>
      <c r="AG1359"/>
      <c r="AH1359"/>
      <c r="BB1359" s="2"/>
      <c r="BC1359" s="3"/>
      <c r="BD1359" s="3"/>
      <c r="BE1359" s="3"/>
      <c r="BF1359" s="3"/>
    </row>
    <row r="1360" spans="1:58" ht="41.45" customHeight="1">
      <c r="A1360"/>
      <c r="J1360"/>
      <c r="AA1360"/>
      <c r="AB1360"/>
      <c r="AC1360"/>
      <c r="AD1360"/>
      <c r="AE1360"/>
      <c r="AF1360"/>
      <c r="AG1360"/>
      <c r="AH1360"/>
      <c r="BB1360" s="2"/>
      <c r="BC1360" s="3"/>
      <c r="BD1360" s="3"/>
      <c r="BE1360" s="3"/>
      <c r="BF1360" s="3"/>
    </row>
    <row r="1361" spans="1:58" ht="41.45" customHeight="1">
      <c r="A1361"/>
      <c r="J1361"/>
      <c r="AA1361"/>
      <c r="AB1361"/>
      <c r="AC1361"/>
      <c r="AD1361"/>
      <c r="AE1361"/>
      <c r="AF1361"/>
      <c r="AG1361"/>
      <c r="AH1361"/>
      <c r="BB1361" s="2"/>
      <c r="BC1361" s="3"/>
      <c r="BD1361" s="3"/>
      <c r="BE1361" s="3"/>
      <c r="BF1361" s="3"/>
    </row>
    <row r="1362" spans="1:58" ht="41.45" customHeight="1">
      <c r="A1362"/>
      <c r="J1362"/>
      <c r="AA1362"/>
      <c r="AB1362"/>
      <c r="AC1362"/>
      <c r="AD1362"/>
      <c r="AE1362"/>
      <c r="AF1362"/>
      <c r="AG1362"/>
      <c r="AH1362"/>
      <c r="BB1362" s="2"/>
      <c r="BC1362" s="3"/>
      <c r="BD1362" s="3"/>
      <c r="BE1362" s="3"/>
      <c r="BF1362" s="3"/>
    </row>
    <row r="1363" spans="1:58" ht="41.45" customHeight="1">
      <c r="A1363"/>
      <c r="J1363"/>
      <c r="AA1363"/>
      <c r="AB1363"/>
      <c r="AC1363"/>
      <c r="AD1363"/>
      <c r="AE1363"/>
      <c r="AF1363"/>
      <c r="AG1363"/>
      <c r="AH1363"/>
      <c r="BB1363" s="2"/>
      <c r="BC1363" s="3"/>
      <c r="BD1363" s="3"/>
      <c r="BE1363" s="3"/>
      <c r="BF1363" s="3"/>
    </row>
    <row r="1364" spans="1:58" ht="41.45" customHeight="1">
      <c r="A1364"/>
      <c r="J1364"/>
      <c r="AA1364"/>
      <c r="AB1364"/>
      <c r="AC1364"/>
      <c r="AD1364"/>
      <c r="AE1364"/>
      <c r="AF1364"/>
      <c r="AG1364"/>
      <c r="AH1364"/>
      <c r="BB1364" s="2"/>
      <c r="BC1364" s="3"/>
      <c r="BD1364" s="3"/>
      <c r="BE1364" s="3"/>
      <c r="BF1364" s="3"/>
    </row>
    <row r="1365" spans="1:58" ht="41.45" customHeight="1">
      <c r="A1365"/>
      <c r="J1365"/>
      <c r="AA1365"/>
      <c r="AB1365"/>
      <c r="AC1365"/>
      <c r="AD1365"/>
      <c r="AE1365"/>
      <c r="AF1365"/>
      <c r="AG1365"/>
      <c r="AH1365"/>
      <c r="BB1365" s="2"/>
      <c r="BC1365" s="3"/>
      <c r="BD1365" s="3"/>
      <c r="BE1365" s="3"/>
      <c r="BF1365" s="3"/>
    </row>
    <row r="1366" spans="1:58" ht="41.45" customHeight="1">
      <c r="A1366"/>
      <c r="J1366"/>
      <c r="AA1366"/>
      <c r="AB1366"/>
      <c r="AC1366"/>
      <c r="AD1366"/>
      <c r="AE1366"/>
      <c r="AF1366"/>
      <c r="AG1366"/>
      <c r="AH1366"/>
      <c r="BB1366" s="2"/>
      <c r="BC1366" s="3"/>
      <c r="BD1366" s="3"/>
      <c r="BE1366" s="3"/>
      <c r="BF1366" s="3"/>
    </row>
    <row r="1367" spans="1:58" ht="41.45" customHeight="1">
      <c r="A1367"/>
      <c r="J1367"/>
      <c r="AA1367"/>
      <c r="AB1367"/>
      <c r="AC1367"/>
      <c r="AD1367"/>
      <c r="AE1367"/>
      <c r="AF1367"/>
      <c r="AG1367"/>
      <c r="AH1367"/>
      <c r="BB1367" s="2"/>
      <c r="BC1367" s="3"/>
      <c r="BD1367" s="3"/>
      <c r="BE1367" s="3"/>
      <c r="BF1367" s="3"/>
    </row>
    <row r="1368" spans="1:58" ht="41.45" customHeight="1">
      <c r="A1368"/>
      <c r="J1368"/>
      <c r="AA1368"/>
      <c r="AB1368"/>
      <c r="AC1368"/>
      <c r="AD1368"/>
      <c r="AE1368"/>
      <c r="AF1368"/>
      <c r="AG1368"/>
      <c r="AH1368"/>
      <c r="BB1368" s="2"/>
      <c r="BC1368" s="3"/>
      <c r="BD1368" s="3"/>
      <c r="BE1368" s="3"/>
      <c r="BF1368" s="3"/>
    </row>
    <row r="1369" spans="1:58" ht="41.45" customHeight="1">
      <c r="A1369"/>
      <c r="J1369"/>
      <c r="AA1369"/>
      <c r="AB1369"/>
      <c r="AC1369"/>
      <c r="AD1369"/>
      <c r="AE1369"/>
      <c r="AF1369"/>
      <c r="AG1369"/>
      <c r="AH1369"/>
      <c r="BB1369" s="2"/>
      <c r="BC1369" s="3"/>
      <c r="BD1369" s="3"/>
      <c r="BE1369" s="3"/>
      <c r="BF1369" s="3"/>
    </row>
    <row r="1370" spans="1:58" ht="41.45" customHeight="1">
      <c r="A1370"/>
      <c r="J1370"/>
      <c r="AA1370"/>
      <c r="AB1370"/>
      <c r="AC1370"/>
      <c r="AD1370"/>
      <c r="AE1370"/>
      <c r="AF1370"/>
      <c r="AG1370"/>
      <c r="AH1370"/>
      <c r="BB1370" s="2"/>
      <c r="BC1370" s="3"/>
      <c r="BD1370" s="3"/>
      <c r="BE1370" s="3"/>
      <c r="BF1370" s="3"/>
    </row>
    <row r="1371" spans="1:58" ht="41.45" customHeight="1">
      <c r="A1371"/>
      <c r="J1371"/>
      <c r="AA1371"/>
      <c r="AB1371"/>
      <c r="AC1371"/>
      <c r="AD1371"/>
      <c r="AE1371"/>
      <c r="AF1371"/>
      <c r="AG1371"/>
      <c r="AH1371"/>
      <c r="BB1371" s="2"/>
      <c r="BC1371" s="3"/>
      <c r="BD1371" s="3"/>
      <c r="BE1371" s="3"/>
      <c r="BF1371" s="3"/>
    </row>
    <row r="1372" spans="1:58" ht="41.45" customHeight="1">
      <c r="A1372"/>
      <c r="J1372"/>
      <c r="AA1372"/>
      <c r="AB1372"/>
      <c r="AC1372"/>
      <c r="AD1372"/>
      <c r="AE1372"/>
      <c r="AF1372"/>
      <c r="AG1372"/>
      <c r="AH1372"/>
      <c r="BB1372" s="2"/>
      <c r="BC1372" s="3"/>
      <c r="BD1372" s="3"/>
      <c r="BE1372" s="3"/>
      <c r="BF1372" s="3"/>
    </row>
    <row r="1373" spans="1:58" ht="41.45" customHeight="1">
      <c r="A1373"/>
      <c r="J1373"/>
      <c r="AA1373"/>
      <c r="AB1373"/>
      <c r="AC1373"/>
      <c r="AD1373"/>
      <c r="AE1373"/>
      <c r="AF1373"/>
      <c r="AG1373"/>
      <c r="AH1373"/>
      <c r="BB1373" s="2"/>
      <c r="BC1373" s="3"/>
      <c r="BD1373" s="3"/>
      <c r="BE1373" s="3"/>
      <c r="BF1373" s="3"/>
    </row>
    <row r="1374" spans="1:58" ht="41.45" customHeight="1">
      <c r="A1374"/>
      <c r="J1374"/>
      <c r="AA1374"/>
      <c r="AB1374"/>
      <c r="AC1374"/>
      <c r="AD1374"/>
      <c r="AE1374"/>
      <c r="AF1374"/>
      <c r="AG1374"/>
      <c r="AH1374"/>
      <c r="BB1374" s="2"/>
      <c r="BC1374" s="3"/>
      <c r="BD1374" s="3"/>
      <c r="BE1374" s="3"/>
      <c r="BF1374" s="3"/>
    </row>
    <row r="1375" spans="1:58" ht="41.45" customHeight="1">
      <c r="A1375"/>
      <c r="J1375"/>
      <c r="AA1375"/>
      <c r="AB1375"/>
      <c r="AC1375"/>
      <c r="AD1375"/>
      <c r="AE1375"/>
      <c r="AF1375"/>
      <c r="AG1375"/>
      <c r="AH1375"/>
      <c r="BB1375" s="2"/>
      <c r="BC1375" s="3"/>
      <c r="BD1375" s="3"/>
      <c r="BE1375" s="3"/>
      <c r="BF1375" s="3"/>
    </row>
    <row r="1376" spans="1:58" ht="41.45" customHeight="1">
      <c r="A1376"/>
      <c r="J1376"/>
      <c r="AA1376"/>
      <c r="AB1376"/>
      <c r="AC1376"/>
      <c r="AD1376"/>
      <c r="AE1376"/>
      <c r="AF1376"/>
      <c r="AG1376"/>
      <c r="AH1376"/>
      <c r="BB1376" s="2"/>
      <c r="BC1376" s="3"/>
      <c r="BD1376" s="3"/>
      <c r="BE1376" s="3"/>
      <c r="BF1376" s="3"/>
    </row>
    <row r="1377" spans="1:58" ht="41.45" customHeight="1">
      <c r="A1377"/>
      <c r="J1377"/>
      <c r="AA1377"/>
      <c r="AB1377"/>
      <c r="AC1377"/>
      <c r="AD1377"/>
      <c r="AE1377"/>
      <c r="AF1377"/>
      <c r="AG1377"/>
      <c r="AH1377"/>
      <c r="BB1377" s="2"/>
      <c r="BC1377" s="3"/>
      <c r="BD1377" s="3"/>
      <c r="BE1377" s="3"/>
      <c r="BF1377" s="3"/>
    </row>
    <row r="1378" spans="1:58" ht="41.45" customHeight="1">
      <c r="A1378"/>
      <c r="J1378"/>
      <c r="AA1378"/>
      <c r="AB1378"/>
      <c r="AC1378"/>
      <c r="AD1378"/>
      <c r="AE1378"/>
      <c r="AF1378"/>
      <c r="AG1378"/>
      <c r="AH1378"/>
      <c r="BB1378" s="2"/>
      <c r="BC1378" s="3"/>
      <c r="BD1378" s="3"/>
      <c r="BE1378" s="3"/>
      <c r="BF1378" s="3"/>
    </row>
    <row r="1379" spans="1:58" ht="41.45" customHeight="1">
      <c r="A1379"/>
      <c r="J1379"/>
      <c r="AA1379"/>
      <c r="AB1379"/>
      <c r="AC1379"/>
      <c r="AD1379"/>
      <c r="AE1379"/>
      <c r="AF1379"/>
      <c r="AG1379"/>
      <c r="AH1379"/>
      <c r="BB1379" s="2"/>
      <c r="BC1379" s="3"/>
      <c r="BD1379" s="3"/>
      <c r="BE1379" s="3"/>
      <c r="BF1379" s="3"/>
    </row>
    <row r="1380" spans="1:58" ht="41.45" customHeight="1">
      <c r="A1380"/>
      <c r="J1380"/>
      <c r="AA1380"/>
      <c r="AB1380"/>
      <c r="AC1380"/>
      <c r="AD1380"/>
      <c r="AE1380"/>
      <c r="AF1380"/>
      <c r="AG1380"/>
      <c r="AH1380"/>
      <c r="BB1380" s="2"/>
      <c r="BC1380" s="3"/>
      <c r="BD1380" s="3"/>
      <c r="BE1380" s="3"/>
      <c r="BF1380" s="3"/>
    </row>
    <row r="1381" spans="1:58" ht="41.45" customHeight="1">
      <c r="A1381"/>
      <c r="J1381"/>
      <c r="AA1381"/>
      <c r="AB1381"/>
      <c r="AC1381"/>
      <c r="AD1381"/>
      <c r="AE1381"/>
      <c r="AF1381"/>
      <c r="AG1381"/>
      <c r="AH1381"/>
      <c r="BB1381" s="2"/>
      <c r="BC1381" s="3"/>
      <c r="BD1381" s="3"/>
      <c r="BE1381" s="3"/>
      <c r="BF1381" s="3"/>
    </row>
    <row r="1382" spans="1:58" ht="41.45" customHeight="1">
      <c r="A1382"/>
      <c r="J1382"/>
      <c r="AA1382"/>
      <c r="AB1382"/>
      <c r="AC1382"/>
      <c r="AD1382"/>
      <c r="AE1382"/>
      <c r="AF1382"/>
      <c r="AG1382"/>
      <c r="AH1382"/>
      <c r="BB1382" s="2"/>
      <c r="BC1382" s="3"/>
      <c r="BD1382" s="3"/>
      <c r="BE1382" s="3"/>
      <c r="BF1382" s="3"/>
    </row>
    <row r="1383" spans="1:58" ht="41.45" customHeight="1">
      <c r="A1383"/>
      <c r="J1383"/>
      <c r="AA1383"/>
      <c r="AB1383"/>
      <c r="AC1383"/>
      <c r="AD1383"/>
      <c r="AE1383"/>
      <c r="AF1383"/>
      <c r="AG1383"/>
      <c r="AH1383"/>
      <c r="BB1383" s="2"/>
      <c r="BC1383" s="3"/>
      <c r="BD1383" s="3"/>
      <c r="BE1383" s="3"/>
      <c r="BF1383" s="3"/>
    </row>
    <row r="1384" spans="1:58" ht="41.45" customHeight="1">
      <c r="A1384"/>
      <c r="J1384"/>
      <c r="AA1384"/>
      <c r="AB1384"/>
      <c r="AC1384"/>
      <c r="AD1384"/>
      <c r="AE1384"/>
      <c r="AF1384"/>
      <c r="AG1384"/>
      <c r="AH1384"/>
      <c r="BB1384" s="2"/>
      <c r="BC1384" s="3"/>
      <c r="BD1384" s="3"/>
      <c r="BE1384" s="3"/>
      <c r="BF1384" s="3"/>
    </row>
    <row r="1385" spans="1:58" ht="41.45" customHeight="1">
      <c r="A1385"/>
      <c r="J1385"/>
      <c r="AA1385"/>
      <c r="AB1385"/>
      <c r="AC1385"/>
      <c r="AD1385"/>
      <c r="AE1385"/>
      <c r="AF1385"/>
      <c r="AG1385"/>
      <c r="AH1385"/>
      <c r="BB1385" s="2"/>
      <c r="BC1385" s="3"/>
      <c r="BD1385" s="3"/>
      <c r="BE1385" s="3"/>
      <c r="BF1385" s="3"/>
    </row>
    <row r="1386" spans="1:58" ht="41.45" customHeight="1">
      <c r="A1386"/>
      <c r="J1386"/>
      <c r="AA1386"/>
      <c r="AB1386"/>
      <c r="AC1386"/>
      <c r="AD1386"/>
      <c r="AE1386"/>
      <c r="AF1386"/>
      <c r="AG1386"/>
      <c r="AH1386"/>
      <c r="BB1386" s="2"/>
      <c r="BC1386" s="3"/>
      <c r="BD1386" s="3"/>
      <c r="BE1386" s="3"/>
      <c r="BF1386" s="3"/>
    </row>
    <row r="1387" spans="1:58" ht="41.45" customHeight="1">
      <c r="A1387"/>
      <c r="J1387"/>
      <c r="AA1387"/>
      <c r="AB1387"/>
      <c r="AC1387"/>
      <c r="AD1387"/>
      <c r="AE1387"/>
      <c r="AF1387"/>
      <c r="AG1387"/>
      <c r="AH1387"/>
      <c r="BB1387" s="2"/>
      <c r="BC1387" s="3"/>
      <c r="BD1387" s="3"/>
      <c r="BE1387" s="3"/>
      <c r="BF1387" s="3"/>
    </row>
    <row r="1388" spans="1:58" ht="41.45" customHeight="1">
      <c r="A1388"/>
      <c r="J1388"/>
      <c r="AA1388"/>
      <c r="AB1388"/>
      <c r="AC1388"/>
      <c r="AD1388"/>
      <c r="AE1388"/>
      <c r="AF1388"/>
      <c r="AG1388"/>
      <c r="AH1388"/>
      <c r="BB1388" s="2"/>
      <c r="BC1388" s="3"/>
      <c r="BD1388" s="3"/>
      <c r="BE1388" s="3"/>
      <c r="BF1388" s="3"/>
    </row>
    <row r="1389" spans="1:58" ht="41.45" customHeight="1">
      <c r="A1389"/>
      <c r="J1389"/>
      <c r="AA1389"/>
      <c r="AB1389"/>
      <c r="AC1389"/>
      <c r="AD1389"/>
      <c r="AE1389"/>
      <c r="AF1389"/>
      <c r="AG1389"/>
      <c r="AH1389"/>
      <c r="BB1389" s="2"/>
      <c r="BC1389" s="3"/>
      <c r="BD1389" s="3"/>
      <c r="BE1389" s="3"/>
      <c r="BF1389" s="3"/>
    </row>
    <row r="1390" spans="1:58" ht="41.45" customHeight="1">
      <c r="A1390"/>
      <c r="J1390"/>
      <c r="AA1390"/>
      <c r="AB1390"/>
      <c r="AC1390"/>
      <c r="AD1390"/>
      <c r="AE1390"/>
      <c r="AF1390"/>
      <c r="AG1390"/>
      <c r="AH1390"/>
      <c r="BB1390" s="2"/>
      <c r="BC1390" s="3"/>
      <c r="BD1390" s="3"/>
      <c r="BE1390" s="3"/>
      <c r="BF1390" s="3"/>
    </row>
    <row r="1391" spans="1:58" ht="41.45" customHeight="1">
      <c r="A1391"/>
      <c r="J1391"/>
      <c r="AA1391"/>
      <c r="AB1391"/>
      <c r="AC1391"/>
      <c r="AD1391"/>
      <c r="AE1391"/>
      <c r="AF1391"/>
      <c r="AG1391"/>
      <c r="AH1391"/>
      <c r="BB1391" s="2"/>
      <c r="BC1391" s="3"/>
      <c r="BD1391" s="3"/>
      <c r="BE1391" s="3"/>
      <c r="BF1391" s="3"/>
    </row>
    <row r="1392" spans="1:58" ht="41.45" customHeight="1">
      <c r="A1392"/>
      <c r="J1392"/>
      <c r="AA1392"/>
      <c r="AB1392"/>
      <c r="AC1392"/>
      <c r="AD1392"/>
      <c r="AE1392"/>
      <c r="AF1392"/>
      <c r="AG1392"/>
      <c r="AH1392"/>
      <c r="BB1392" s="2"/>
      <c r="BC1392" s="3"/>
      <c r="BD1392" s="3"/>
      <c r="BE1392" s="3"/>
      <c r="BF1392" s="3"/>
    </row>
    <row r="1393" spans="1:58" ht="41.45" customHeight="1">
      <c r="A1393"/>
      <c r="J1393"/>
      <c r="AA1393"/>
      <c r="AB1393"/>
      <c r="AC1393"/>
      <c r="AD1393"/>
      <c r="AE1393"/>
      <c r="AF1393"/>
      <c r="AG1393"/>
      <c r="AH1393"/>
      <c r="BB1393" s="2"/>
      <c r="BC1393" s="3"/>
      <c r="BD1393" s="3"/>
      <c r="BE1393" s="3"/>
      <c r="BF1393" s="3"/>
    </row>
    <row r="1394" spans="1:58" ht="41.45" customHeight="1">
      <c r="A1394"/>
      <c r="J1394"/>
      <c r="AA1394"/>
      <c r="AB1394"/>
      <c r="AC1394"/>
      <c r="AD1394"/>
      <c r="AE1394"/>
      <c r="AF1394"/>
      <c r="AG1394"/>
      <c r="AH1394"/>
      <c r="BB1394" s="2"/>
      <c r="BC1394" s="3"/>
      <c r="BD1394" s="3"/>
      <c r="BE1394" s="3"/>
      <c r="BF1394" s="3"/>
    </row>
    <row r="1395" spans="1:58" ht="41.45" customHeight="1">
      <c r="A1395"/>
      <c r="J1395"/>
      <c r="AA1395"/>
      <c r="AB1395"/>
      <c r="AC1395"/>
      <c r="AD1395"/>
      <c r="AE1395"/>
      <c r="AF1395"/>
      <c r="AG1395"/>
      <c r="AH1395"/>
      <c r="BB1395" s="2"/>
      <c r="BC1395" s="3"/>
      <c r="BD1395" s="3"/>
      <c r="BE1395" s="3"/>
      <c r="BF1395" s="3"/>
    </row>
    <row r="1396" spans="1:58" ht="41.45" customHeight="1">
      <c r="A1396"/>
      <c r="J1396"/>
      <c r="AA1396"/>
      <c r="AB1396"/>
      <c r="AC1396"/>
      <c r="AD1396"/>
      <c r="AE1396"/>
      <c r="AF1396"/>
      <c r="AG1396"/>
      <c r="AH1396"/>
      <c r="BB1396" s="2"/>
      <c r="BC1396" s="3"/>
      <c r="BD1396" s="3"/>
      <c r="BE1396" s="3"/>
      <c r="BF1396" s="3"/>
    </row>
    <row r="1397" spans="1:58" ht="41.45" customHeight="1">
      <c r="A1397"/>
      <c r="J1397"/>
      <c r="AA1397"/>
      <c r="AB1397"/>
      <c r="AC1397"/>
      <c r="AD1397"/>
      <c r="AE1397"/>
      <c r="AF1397"/>
      <c r="AG1397"/>
      <c r="AH1397"/>
      <c r="BB1397" s="2"/>
      <c r="BC1397" s="3"/>
      <c r="BD1397" s="3"/>
      <c r="BE1397" s="3"/>
      <c r="BF1397" s="3"/>
    </row>
    <row r="1398" spans="1:58" ht="41.45" customHeight="1">
      <c r="A1398"/>
      <c r="J1398"/>
      <c r="AA1398"/>
      <c r="AB1398"/>
      <c r="AC1398"/>
      <c r="AD1398"/>
      <c r="AE1398"/>
      <c r="AF1398"/>
      <c r="AG1398"/>
      <c r="AH1398"/>
      <c r="BB1398" s="2"/>
      <c r="BC1398" s="3"/>
      <c r="BD1398" s="3"/>
      <c r="BE1398" s="3"/>
      <c r="BF1398" s="3"/>
    </row>
    <row r="1399" spans="1:58" ht="41.45" customHeight="1">
      <c r="A1399"/>
      <c r="J1399"/>
      <c r="AA1399"/>
      <c r="AB1399"/>
      <c r="AC1399"/>
      <c r="AD1399"/>
      <c r="AE1399"/>
      <c r="AF1399"/>
      <c r="AG1399"/>
      <c r="AH1399"/>
      <c r="BB1399" s="2"/>
      <c r="BC1399" s="3"/>
      <c r="BD1399" s="3"/>
      <c r="BE1399" s="3"/>
      <c r="BF1399" s="3"/>
    </row>
    <row r="1400" spans="1:58" ht="41.45" customHeight="1">
      <c r="A1400"/>
      <c r="J1400"/>
      <c r="AA1400"/>
      <c r="AB1400"/>
      <c r="AC1400"/>
      <c r="AD1400"/>
      <c r="AE1400"/>
      <c r="AF1400"/>
      <c r="AG1400"/>
      <c r="AH1400"/>
      <c r="BB1400" s="2"/>
      <c r="BC1400" s="3"/>
      <c r="BD1400" s="3"/>
      <c r="BE1400" s="3"/>
      <c r="BF1400" s="3"/>
    </row>
    <row r="1401" spans="1:58" ht="41.45" customHeight="1">
      <c r="A1401"/>
      <c r="J1401"/>
      <c r="AA1401"/>
      <c r="AB1401"/>
      <c r="AC1401"/>
      <c r="AD1401"/>
      <c r="AE1401"/>
      <c r="AF1401"/>
      <c r="AG1401"/>
      <c r="AH1401"/>
      <c r="BB1401" s="2"/>
      <c r="BC1401" s="3"/>
      <c r="BD1401" s="3"/>
      <c r="BE1401" s="3"/>
      <c r="BF1401" s="3"/>
    </row>
    <row r="1402" spans="1:58" ht="41.45" customHeight="1">
      <c r="A1402"/>
      <c r="J1402"/>
      <c r="AA1402"/>
      <c r="AB1402"/>
      <c r="AC1402"/>
      <c r="AD1402"/>
      <c r="AE1402"/>
      <c r="AF1402"/>
      <c r="AG1402"/>
      <c r="AH1402"/>
      <c r="BB1402" s="2"/>
      <c r="BC1402" s="3"/>
      <c r="BD1402" s="3"/>
      <c r="BE1402" s="3"/>
      <c r="BF1402" s="3"/>
    </row>
    <row r="1403" spans="1:58" ht="41.45" customHeight="1">
      <c r="A1403"/>
      <c r="J1403"/>
      <c r="AA1403"/>
      <c r="AB1403"/>
      <c r="AC1403"/>
      <c r="AD1403"/>
      <c r="AE1403"/>
      <c r="AF1403"/>
      <c r="AG1403"/>
      <c r="AH1403"/>
      <c r="BB1403" s="2"/>
      <c r="BC1403" s="3"/>
      <c r="BD1403" s="3"/>
      <c r="BE1403" s="3"/>
      <c r="BF1403" s="3"/>
    </row>
    <row r="1404" spans="1:58" ht="41.45" customHeight="1">
      <c r="A1404"/>
      <c r="J1404"/>
      <c r="AA1404"/>
      <c r="AB1404"/>
      <c r="AC1404"/>
      <c r="AD1404"/>
      <c r="AE1404"/>
      <c r="AF1404"/>
      <c r="AG1404"/>
      <c r="AH1404"/>
      <c r="BB1404" s="2"/>
      <c r="BC1404" s="3"/>
      <c r="BD1404" s="3"/>
      <c r="BE1404" s="3"/>
      <c r="BF1404" s="3"/>
    </row>
    <row r="1405" spans="1:58" ht="41.45" customHeight="1">
      <c r="A1405"/>
      <c r="J1405"/>
      <c r="AA1405"/>
      <c r="AB1405"/>
      <c r="AC1405"/>
      <c r="AD1405"/>
      <c r="AE1405"/>
      <c r="AF1405"/>
      <c r="AG1405"/>
      <c r="AH1405"/>
      <c r="BB1405" s="2"/>
      <c r="BC1405" s="3"/>
      <c r="BD1405" s="3"/>
      <c r="BE1405" s="3"/>
      <c r="BF1405" s="3"/>
    </row>
    <row r="1406" spans="1:58" ht="41.45" customHeight="1">
      <c r="A1406"/>
      <c r="J1406"/>
      <c r="AA1406"/>
      <c r="AB1406"/>
      <c r="AC1406"/>
      <c r="AD1406"/>
      <c r="AE1406"/>
      <c r="AF1406"/>
      <c r="AG1406"/>
      <c r="AH1406"/>
      <c r="BB1406" s="2"/>
      <c r="BC1406" s="3"/>
      <c r="BD1406" s="3"/>
      <c r="BE1406" s="3"/>
      <c r="BF1406" s="3"/>
    </row>
    <row r="1407" spans="1:58" ht="41.45" customHeight="1">
      <c r="A1407"/>
      <c r="J1407"/>
      <c r="AA1407"/>
      <c r="AB1407"/>
      <c r="AC1407"/>
      <c r="AD1407"/>
      <c r="AE1407"/>
      <c r="AF1407"/>
      <c r="AG1407"/>
      <c r="AH1407"/>
      <c r="BB1407" s="2"/>
      <c r="BC1407" s="3"/>
      <c r="BD1407" s="3"/>
      <c r="BE1407" s="3"/>
      <c r="BF1407" s="3"/>
    </row>
    <row r="1408" spans="1:58" ht="41.45" customHeight="1">
      <c r="A1408"/>
      <c r="J1408"/>
      <c r="AA1408"/>
      <c r="AB1408"/>
      <c r="AC1408"/>
      <c r="AD1408"/>
      <c r="AE1408"/>
      <c r="AF1408"/>
      <c r="AG1408"/>
      <c r="AH1408"/>
      <c r="BB1408" s="2"/>
      <c r="BC1408" s="3"/>
      <c r="BD1408" s="3"/>
      <c r="BE1408" s="3"/>
      <c r="BF1408" s="3"/>
    </row>
    <row r="1409" spans="1:58" ht="41.45" customHeight="1">
      <c r="A1409"/>
      <c r="J1409"/>
      <c r="AA1409"/>
      <c r="AB1409"/>
      <c r="AC1409"/>
      <c r="AD1409"/>
      <c r="AE1409"/>
      <c r="AF1409"/>
      <c r="AG1409"/>
      <c r="AH1409"/>
      <c r="BB1409" s="2"/>
      <c r="BC1409" s="3"/>
      <c r="BD1409" s="3"/>
      <c r="BE1409" s="3"/>
      <c r="BF1409" s="3"/>
    </row>
    <row r="1410" spans="1:58" ht="41.45" customHeight="1">
      <c r="A1410"/>
      <c r="J1410"/>
      <c r="AA1410"/>
      <c r="AB1410"/>
      <c r="AC1410"/>
      <c r="AD1410"/>
      <c r="AE1410"/>
      <c r="AF1410"/>
      <c r="AG1410"/>
      <c r="AH1410"/>
      <c r="BB1410" s="2"/>
      <c r="BC1410" s="3"/>
      <c r="BD1410" s="3"/>
      <c r="BE1410" s="3"/>
      <c r="BF1410" s="3"/>
    </row>
    <row r="1411" spans="1:58" ht="41.45" customHeight="1">
      <c r="A1411"/>
      <c r="J1411"/>
      <c r="AA1411"/>
      <c r="AB1411"/>
      <c r="AC1411"/>
      <c r="AD1411"/>
      <c r="AE1411"/>
      <c r="AF1411"/>
      <c r="AG1411"/>
      <c r="AH1411"/>
      <c r="BB1411" s="2"/>
      <c r="BC1411" s="3"/>
      <c r="BD1411" s="3"/>
      <c r="BE1411" s="3"/>
      <c r="BF1411" s="3"/>
    </row>
    <row r="1412" spans="1:58" ht="41.45" customHeight="1">
      <c r="A1412"/>
      <c r="J1412"/>
      <c r="AA1412"/>
      <c r="AB1412"/>
      <c r="AC1412"/>
      <c r="AD1412"/>
      <c r="AE1412"/>
      <c r="AF1412"/>
      <c r="AG1412"/>
      <c r="AH1412"/>
      <c r="BB1412" s="2"/>
      <c r="BC1412" s="3"/>
      <c r="BD1412" s="3"/>
      <c r="BE1412" s="3"/>
      <c r="BF1412" s="3"/>
    </row>
    <row r="1413" spans="1:58" ht="41.45" customHeight="1">
      <c r="A1413"/>
      <c r="J1413"/>
      <c r="AA1413"/>
      <c r="AB1413"/>
      <c r="AC1413"/>
      <c r="AD1413"/>
      <c r="AE1413"/>
      <c r="AF1413"/>
      <c r="AG1413"/>
      <c r="AH1413"/>
      <c r="BB1413" s="2"/>
      <c r="BC1413" s="3"/>
      <c r="BD1413" s="3"/>
      <c r="BE1413" s="3"/>
      <c r="BF1413" s="3"/>
    </row>
    <row r="1414" spans="1:58" ht="41.45" customHeight="1">
      <c r="A1414"/>
      <c r="J1414"/>
      <c r="AA1414"/>
      <c r="AB1414"/>
      <c r="AC1414"/>
      <c r="AD1414"/>
      <c r="AE1414"/>
      <c r="AF1414"/>
      <c r="AG1414"/>
      <c r="AH1414"/>
      <c r="BB1414" s="2"/>
      <c r="BC1414" s="3"/>
      <c r="BD1414" s="3"/>
      <c r="BE1414" s="3"/>
      <c r="BF1414" s="3"/>
    </row>
    <row r="1415" spans="1:58" ht="41.45" customHeight="1">
      <c r="A1415"/>
      <c r="J1415"/>
      <c r="AA1415"/>
      <c r="AB1415"/>
      <c r="AC1415"/>
      <c r="AD1415"/>
      <c r="AE1415"/>
      <c r="AF1415"/>
      <c r="AG1415"/>
      <c r="AH1415"/>
      <c r="BB1415" s="2"/>
      <c r="BC1415" s="3"/>
      <c r="BD1415" s="3"/>
      <c r="BE1415" s="3"/>
      <c r="BF1415" s="3"/>
    </row>
    <row r="1416" spans="1:58" ht="41.45" customHeight="1">
      <c r="A1416"/>
      <c r="J1416"/>
      <c r="AA1416"/>
      <c r="AB1416"/>
      <c r="AC1416"/>
      <c r="AD1416"/>
      <c r="AE1416"/>
      <c r="AF1416"/>
      <c r="AG1416"/>
      <c r="AH1416"/>
      <c r="BB1416" s="2"/>
      <c r="BC1416" s="3"/>
      <c r="BD1416" s="3"/>
      <c r="BE1416" s="3"/>
      <c r="BF1416" s="3"/>
    </row>
    <row r="1417" spans="1:58" ht="41.45" customHeight="1">
      <c r="A1417"/>
      <c r="J1417"/>
      <c r="AA1417"/>
      <c r="AB1417"/>
      <c r="AC1417"/>
      <c r="AD1417"/>
      <c r="AE1417"/>
      <c r="AF1417"/>
      <c r="AG1417"/>
      <c r="AH1417"/>
      <c r="BB1417" s="2"/>
      <c r="BC1417" s="3"/>
      <c r="BD1417" s="3"/>
      <c r="BE1417" s="3"/>
      <c r="BF1417" s="3"/>
    </row>
    <row r="1418" spans="1:58" ht="41.45" customHeight="1">
      <c r="A1418"/>
      <c r="J1418"/>
      <c r="AA1418"/>
      <c r="AB1418"/>
      <c r="AC1418"/>
      <c r="AD1418"/>
      <c r="AE1418"/>
      <c r="AF1418"/>
      <c r="AG1418"/>
      <c r="AH1418"/>
      <c r="BB1418" s="2"/>
      <c r="BC1418" s="3"/>
      <c r="BD1418" s="3"/>
      <c r="BE1418" s="3"/>
      <c r="BF1418" s="3"/>
    </row>
    <row r="1419" spans="1:58" ht="41.45" customHeight="1">
      <c r="A1419"/>
      <c r="J1419"/>
      <c r="AA1419"/>
      <c r="AB1419"/>
      <c r="AC1419"/>
      <c r="AD1419"/>
      <c r="AE1419"/>
      <c r="AF1419"/>
      <c r="AG1419"/>
      <c r="AH1419"/>
      <c r="BB1419" s="2"/>
      <c r="BC1419" s="3"/>
      <c r="BD1419" s="3"/>
      <c r="BE1419" s="3"/>
      <c r="BF1419" s="3"/>
    </row>
    <row r="1420" spans="1:58" ht="41.45" customHeight="1">
      <c r="A1420"/>
      <c r="J1420"/>
      <c r="AA1420"/>
      <c r="AB1420"/>
      <c r="AC1420"/>
      <c r="AD1420"/>
      <c r="AE1420"/>
      <c r="AF1420"/>
      <c r="AG1420"/>
      <c r="AH1420"/>
      <c r="BB1420" s="2"/>
      <c r="BC1420" s="3"/>
      <c r="BD1420" s="3"/>
      <c r="BE1420" s="3"/>
      <c r="BF1420" s="3"/>
    </row>
    <row r="1421" spans="1:58" ht="41.45" customHeight="1">
      <c r="A1421"/>
      <c r="J1421"/>
      <c r="AA1421"/>
      <c r="AB1421"/>
      <c r="AC1421"/>
      <c r="AD1421"/>
      <c r="AE1421"/>
      <c r="AF1421"/>
      <c r="AG1421"/>
      <c r="AH1421"/>
      <c r="BB1421" s="2"/>
      <c r="BC1421" s="3"/>
      <c r="BD1421" s="3"/>
      <c r="BE1421" s="3"/>
      <c r="BF1421" s="3"/>
    </row>
    <row r="1422" spans="1:58" ht="41.45" customHeight="1">
      <c r="A1422"/>
      <c r="J1422"/>
      <c r="AA1422"/>
      <c r="AB1422"/>
      <c r="AC1422"/>
      <c r="AD1422"/>
      <c r="AE1422"/>
      <c r="AF1422"/>
      <c r="AG1422"/>
      <c r="AH1422"/>
      <c r="BB1422" s="2"/>
      <c r="BC1422" s="3"/>
      <c r="BD1422" s="3"/>
      <c r="BE1422" s="3"/>
      <c r="BF1422" s="3"/>
    </row>
    <row r="1423" spans="1:58" ht="41.45" customHeight="1">
      <c r="A1423"/>
      <c r="J1423"/>
      <c r="AA1423"/>
      <c r="AB1423"/>
      <c r="AC1423"/>
      <c r="AD1423"/>
      <c r="AE1423"/>
      <c r="AF1423"/>
      <c r="AG1423"/>
      <c r="AH1423"/>
      <c r="BB1423" s="2"/>
      <c r="BC1423" s="3"/>
      <c r="BD1423" s="3"/>
      <c r="BE1423" s="3"/>
      <c r="BF1423" s="3"/>
    </row>
    <row r="1424" spans="1:58" ht="41.45" customHeight="1">
      <c r="A1424"/>
      <c r="J1424"/>
      <c r="AA1424"/>
      <c r="AB1424"/>
      <c r="AC1424"/>
      <c r="AD1424"/>
      <c r="AE1424"/>
      <c r="AF1424"/>
      <c r="AG1424"/>
      <c r="AH1424"/>
      <c r="BB1424" s="2"/>
      <c r="BC1424" s="3"/>
      <c r="BD1424" s="3"/>
      <c r="BE1424" s="3"/>
      <c r="BF1424" s="3"/>
    </row>
    <row r="1425" spans="1:58" ht="41.45" customHeight="1">
      <c r="A1425"/>
      <c r="J1425"/>
      <c r="AA1425"/>
      <c r="AB1425"/>
      <c r="AC1425"/>
      <c r="AD1425"/>
      <c r="AE1425"/>
      <c r="AF1425"/>
      <c r="AG1425"/>
      <c r="AH1425"/>
      <c r="BB1425" s="2"/>
      <c r="BC1425" s="3"/>
      <c r="BD1425" s="3"/>
      <c r="BE1425" s="3"/>
      <c r="BF1425" s="3"/>
    </row>
    <row r="1426" spans="1:58" ht="41.45" customHeight="1">
      <c r="A1426"/>
      <c r="J1426"/>
      <c r="AA1426"/>
      <c r="AB1426"/>
      <c r="AC1426"/>
      <c r="AD1426"/>
      <c r="AE1426"/>
      <c r="AF1426"/>
      <c r="AG1426"/>
      <c r="AH1426"/>
      <c r="BB1426" s="2"/>
      <c r="BC1426" s="3"/>
      <c r="BD1426" s="3"/>
      <c r="BE1426" s="3"/>
      <c r="BF1426" s="3"/>
    </row>
    <row r="1427" spans="1:58" ht="41.45" customHeight="1">
      <c r="A1427"/>
      <c r="J1427"/>
      <c r="AA1427"/>
      <c r="AB1427"/>
      <c r="AC1427"/>
      <c r="AD1427"/>
      <c r="AE1427"/>
      <c r="AF1427"/>
      <c r="AG1427"/>
      <c r="AH1427"/>
      <c r="BB1427" s="2"/>
      <c r="BC1427" s="3"/>
      <c r="BD1427" s="3"/>
      <c r="BE1427" s="3"/>
      <c r="BF1427" s="3"/>
    </row>
    <row r="1428" spans="1:58" ht="41.45" customHeight="1">
      <c r="A1428"/>
      <c r="J1428"/>
      <c r="AA1428"/>
      <c r="AB1428"/>
      <c r="AC1428"/>
      <c r="AD1428"/>
      <c r="AE1428"/>
      <c r="AF1428"/>
      <c r="AG1428"/>
      <c r="AH1428"/>
      <c r="BB1428" s="2"/>
      <c r="BC1428" s="3"/>
      <c r="BD1428" s="3"/>
      <c r="BE1428" s="3"/>
      <c r="BF1428" s="3"/>
    </row>
    <row r="1429" spans="1:58" ht="41.45" customHeight="1">
      <c r="A1429"/>
      <c r="J1429"/>
      <c r="AA1429"/>
      <c r="AB1429"/>
      <c r="AC1429"/>
      <c r="AD1429"/>
      <c r="AE1429"/>
      <c r="AF1429"/>
      <c r="AG1429"/>
      <c r="AH1429"/>
      <c r="BB1429" s="2"/>
      <c r="BC1429" s="3"/>
      <c r="BD1429" s="3"/>
      <c r="BE1429" s="3"/>
      <c r="BF1429" s="3"/>
    </row>
    <row r="1430" spans="1:58" ht="41.45" customHeight="1">
      <c r="A1430"/>
      <c r="J1430"/>
      <c r="AA1430"/>
      <c r="AB1430"/>
      <c r="AC1430"/>
      <c r="AD1430"/>
      <c r="AE1430"/>
      <c r="AF1430"/>
      <c r="AG1430"/>
      <c r="AH1430"/>
      <c r="BB1430" s="2"/>
      <c r="BC1430" s="3"/>
      <c r="BD1430" s="3"/>
      <c r="BE1430" s="3"/>
      <c r="BF1430" s="3"/>
    </row>
    <row r="1431" spans="1:58" ht="41.45" customHeight="1">
      <c r="A1431"/>
      <c r="J1431"/>
      <c r="AA1431"/>
      <c r="AB1431"/>
      <c r="AC1431"/>
      <c r="AD1431"/>
      <c r="AE1431"/>
      <c r="AF1431"/>
      <c r="AG1431"/>
      <c r="AH1431"/>
      <c r="BB1431" s="2"/>
      <c r="BC1431" s="3"/>
      <c r="BD1431" s="3"/>
      <c r="BE1431" s="3"/>
      <c r="BF1431" s="3"/>
    </row>
    <row r="1432" spans="1:58" ht="41.45" customHeight="1">
      <c r="A1432"/>
      <c r="J1432"/>
      <c r="AA1432"/>
      <c r="AB1432"/>
      <c r="AC1432"/>
      <c r="AD1432"/>
      <c r="AE1432"/>
      <c r="AF1432"/>
      <c r="AG1432"/>
      <c r="AH1432"/>
      <c r="BB1432" s="2"/>
      <c r="BC1432" s="3"/>
      <c r="BD1432" s="3"/>
      <c r="BE1432" s="3"/>
      <c r="BF1432" s="3"/>
    </row>
    <row r="1433" spans="1:58" ht="41.45" customHeight="1">
      <c r="A1433"/>
      <c r="J1433"/>
      <c r="AA1433"/>
      <c r="AB1433"/>
      <c r="AC1433"/>
      <c r="AD1433"/>
      <c r="AE1433"/>
      <c r="AF1433"/>
      <c r="AG1433"/>
      <c r="AH1433"/>
      <c r="BB1433" s="2"/>
      <c r="BC1433" s="3"/>
      <c r="BD1433" s="3"/>
      <c r="BE1433" s="3"/>
      <c r="BF1433" s="3"/>
    </row>
    <row r="1434" spans="1:58" ht="41.45" customHeight="1">
      <c r="A1434"/>
      <c r="J1434"/>
      <c r="AA1434"/>
      <c r="AB1434"/>
      <c r="AC1434"/>
      <c r="AD1434"/>
      <c r="AE1434"/>
      <c r="AF1434"/>
      <c r="AG1434"/>
      <c r="AH1434"/>
      <c r="BB1434" s="2"/>
      <c r="BC1434" s="3"/>
      <c r="BD1434" s="3"/>
      <c r="BE1434" s="3"/>
      <c r="BF1434" s="3"/>
    </row>
    <row r="1435" spans="1:58" ht="41.45" customHeight="1">
      <c r="A1435"/>
      <c r="J1435"/>
      <c r="AA1435"/>
      <c r="AB1435"/>
      <c r="AC1435"/>
      <c r="AD1435"/>
      <c r="AE1435"/>
      <c r="AF1435"/>
      <c r="AG1435"/>
      <c r="AH1435"/>
      <c r="BB1435" s="2"/>
      <c r="BC1435" s="3"/>
      <c r="BD1435" s="3"/>
      <c r="BE1435" s="3"/>
      <c r="BF1435" s="3"/>
    </row>
    <row r="1436" spans="1:58" ht="41.45" customHeight="1">
      <c r="A1436"/>
      <c r="J1436"/>
      <c r="AA1436"/>
      <c r="AB1436"/>
      <c r="AC1436"/>
      <c r="AD1436"/>
      <c r="AE1436"/>
      <c r="AF1436"/>
      <c r="AG1436"/>
      <c r="AH1436"/>
      <c r="BB1436" s="2"/>
      <c r="BC1436" s="3"/>
      <c r="BD1436" s="3"/>
      <c r="BE1436" s="3"/>
      <c r="BF1436" s="3"/>
    </row>
    <row r="1437" spans="1:58" ht="41.45" customHeight="1">
      <c r="A1437"/>
      <c r="J1437"/>
      <c r="AA1437"/>
      <c r="AB1437"/>
      <c r="AC1437"/>
      <c r="AD1437"/>
      <c r="AE1437"/>
      <c r="AF1437"/>
      <c r="AG1437"/>
      <c r="AH1437"/>
      <c r="BB1437" s="2"/>
      <c r="BC1437" s="3"/>
      <c r="BD1437" s="3"/>
      <c r="BE1437" s="3"/>
      <c r="BF1437" s="3"/>
    </row>
    <row r="1438" spans="1:58" ht="41.45" customHeight="1">
      <c r="A1438"/>
      <c r="J1438"/>
      <c r="AA1438"/>
      <c r="AB1438"/>
      <c r="AC1438"/>
      <c r="AD1438"/>
      <c r="AE1438"/>
      <c r="AF1438"/>
      <c r="AG1438"/>
      <c r="AH1438"/>
      <c r="BB1438" s="2"/>
      <c r="BC1438" s="3"/>
      <c r="BD1438" s="3"/>
      <c r="BE1438" s="3"/>
      <c r="BF1438" s="3"/>
    </row>
    <row r="1439" spans="1:58" ht="41.45" customHeight="1">
      <c r="A1439"/>
      <c r="J1439"/>
      <c r="AA1439"/>
      <c r="AB1439"/>
      <c r="AC1439"/>
      <c r="AD1439"/>
      <c r="AE1439"/>
      <c r="AF1439"/>
      <c r="AG1439"/>
      <c r="AH1439"/>
      <c r="BB1439" s="2"/>
      <c r="BC1439" s="3"/>
      <c r="BD1439" s="3"/>
      <c r="BE1439" s="3"/>
      <c r="BF1439" s="3"/>
    </row>
    <row r="1440" spans="1:58" ht="41.45" customHeight="1">
      <c r="A1440"/>
      <c r="J1440"/>
      <c r="AA1440"/>
      <c r="AB1440"/>
      <c r="AC1440"/>
      <c r="AD1440"/>
      <c r="AE1440"/>
      <c r="AF1440"/>
      <c r="AG1440"/>
      <c r="AH1440"/>
      <c r="BB1440" s="2"/>
      <c r="BC1440" s="3"/>
      <c r="BD1440" s="3"/>
      <c r="BE1440" s="3"/>
      <c r="BF1440" s="3"/>
    </row>
    <row r="1441" spans="1:58" ht="41.45" customHeight="1">
      <c r="A1441"/>
      <c r="J1441"/>
      <c r="AA1441"/>
      <c r="AB1441"/>
      <c r="AC1441"/>
      <c r="AD1441"/>
      <c r="AE1441"/>
      <c r="AF1441"/>
      <c r="AG1441"/>
      <c r="AH1441"/>
      <c r="BB1441" s="2"/>
      <c r="BC1441" s="3"/>
      <c r="BD1441" s="3"/>
      <c r="BE1441" s="3"/>
      <c r="BF1441" s="3"/>
    </row>
    <row r="1442" spans="1:58" ht="41.45" customHeight="1">
      <c r="A1442"/>
      <c r="J1442"/>
      <c r="AA1442"/>
      <c r="AB1442"/>
      <c r="AC1442"/>
      <c r="AD1442"/>
      <c r="AE1442"/>
      <c r="AF1442"/>
      <c r="AG1442"/>
      <c r="AH1442"/>
      <c r="BB1442" s="2"/>
      <c r="BC1442" s="3"/>
      <c r="BD1442" s="3"/>
      <c r="BE1442" s="3"/>
      <c r="BF1442" s="3"/>
    </row>
    <row r="1443" spans="1:58" ht="41.45" customHeight="1">
      <c r="A1443"/>
      <c r="J1443"/>
      <c r="AA1443"/>
      <c r="AB1443"/>
      <c r="AC1443"/>
      <c r="AD1443"/>
      <c r="AE1443"/>
      <c r="AF1443"/>
      <c r="AG1443"/>
      <c r="AH1443"/>
      <c r="BB1443" s="2"/>
      <c r="BC1443" s="3"/>
      <c r="BD1443" s="3"/>
      <c r="BE1443" s="3"/>
      <c r="BF1443" s="3"/>
    </row>
    <row r="1444" spans="1:58" ht="41.45" customHeight="1">
      <c r="A1444"/>
      <c r="J1444"/>
      <c r="AA1444"/>
      <c r="AB1444"/>
      <c r="AC1444"/>
      <c r="AD1444"/>
      <c r="AE1444"/>
      <c r="AF1444"/>
      <c r="AG1444"/>
      <c r="AH1444"/>
      <c r="BB1444" s="2"/>
      <c r="BC1444" s="3"/>
      <c r="BD1444" s="3"/>
      <c r="BE1444" s="3"/>
      <c r="BF1444" s="3"/>
    </row>
    <row r="1445" spans="1:58" ht="41.45" customHeight="1">
      <c r="A1445"/>
      <c r="J1445"/>
      <c r="AA1445"/>
      <c r="AB1445"/>
      <c r="AC1445"/>
      <c r="AD1445"/>
      <c r="AE1445"/>
      <c r="AF1445"/>
      <c r="AG1445"/>
      <c r="AH1445"/>
      <c r="BB1445" s="2"/>
      <c r="BC1445" s="3"/>
      <c r="BD1445" s="3"/>
      <c r="BE1445" s="3"/>
      <c r="BF1445" s="3"/>
    </row>
    <row r="1446" spans="1:58" ht="41.45" customHeight="1">
      <c r="A1446"/>
      <c r="J1446"/>
      <c r="AA1446"/>
      <c r="AB1446"/>
      <c r="AC1446"/>
      <c r="AD1446"/>
      <c r="AE1446"/>
      <c r="AF1446"/>
      <c r="AG1446"/>
      <c r="AH1446"/>
      <c r="BB1446" s="2"/>
      <c r="BC1446" s="3"/>
      <c r="BD1446" s="3"/>
      <c r="BE1446" s="3"/>
      <c r="BF1446" s="3"/>
    </row>
    <row r="1447" spans="1:58" ht="41.45" customHeight="1">
      <c r="A1447"/>
      <c r="J1447"/>
      <c r="AA1447"/>
      <c r="AB1447"/>
      <c r="AC1447"/>
      <c r="AD1447"/>
      <c r="AE1447"/>
      <c r="AF1447"/>
      <c r="AG1447"/>
      <c r="AH1447"/>
      <c r="BB1447" s="2"/>
      <c r="BC1447" s="3"/>
      <c r="BD1447" s="3"/>
      <c r="BE1447" s="3"/>
      <c r="BF1447" s="3"/>
    </row>
    <row r="1448" spans="1:58" ht="41.45" customHeight="1">
      <c r="A1448"/>
      <c r="J1448"/>
      <c r="AA1448"/>
      <c r="AB1448"/>
      <c r="AC1448"/>
      <c r="AD1448"/>
      <c r="AE1448"/>
      <c r="AF1448"/>
      <c r="AG1448"/>
      <c r="AH1448"/>
      <c r="BB1448" s="2"/>
      <c r="BC1448" s="3"/>
      <c r="BD1448" s="3"/>
      <c r="BE1448" s="3"/>
      <c r="BF1448" s="3"/>
    </row>
    <row r="1449" spans="1:58" ht="41.45" customHeight="1">
      <c r="A1449"/>
      <c r="J1449"/>
      <c r="AA1449"/>
      <c r="AB1449"/>
      <c r="AC1449"/>
      <c r="AD1449"/>
      <c r="AE1449"/>
      <c r="AF1449"/>
      <c r="AG1449"/>
      <c r="AH1449"/>
      <c r="BB1449" s="2"/>
      <c r="BC1449" s="3"/>
      <c r="BD1449" s="3"/>
      <c r="BE1449" s="3"/>
      <c r="BF1449" s="3"/>
    </row>
    <row r="1450" spans="1:58" ht="41.45" customHeight="1">
      <c r="A1450"/>
      <c r="J1450"/>
      <c r="AA1450"/>
      <c r="AB1450"/>
      <c r="AC1450"/>
      <c r="AD1450"/>
      <c r="AE1450"/>
      <c r="AF1450"/>
      <c r="AG1450"/>
      <c r="AH1450"/>
      <c r="BB1450" s="2"/>
      <c r="BC1450" s="3"/>
      <c r="BD1450" s="3"/>
      <c r="BE1450" s="3"/>
      <c r="BF1450" s="3"/>
    </row>
    <row r="1451" spans="1:58" ht="41.45" customHeight="1">
      <c r="A1451"/>
      <c r="J1451"/>
      <c r="AA1451"/>
      <c r="AB1451"/>
      <c r="AC1451"/>
      <c r="AD1451"/>
      <c r="AE1451"/>
      <c r="AF1451"/>
      <c r="AG1451"/>
      <c r="AH1451"/>
      <c r="BB1451" s="2"/>
      <c r="BC1451" s="3"/>
      <c r="BD1451" s="3"/>
      <c r="BE1451" s="3"/>
      <c r="BF1451" s="3"/>
    </row>
    <row r="1452" spans="1:58" ht="41.45" customHeight="1">
      <c r="A1452"/>
      <c r="J1452"/>
      <c r="AA1452"/>
      <c r="AB1452"/>
      <c r="AC1452"/>
      <c r="AD1452"/>
      <c r="AE1452"/>
      <c r="AF1452"/>
      <c r="AG1452"/>
      <c r="AH1452"/>
      <c r="BB1452" s="2"/>
      <c r="BC1452" s="3"/>
      <c r="BD1452" s="3"/>
      <c r="BE1452" s="3"/>
      <c r="BF1452" s="3"/>
    </row>
    <row r="1453" spans="1:58" ht="41.45" customHeight="1">
      <c r="A1453"/>
      <c r="J1453"/>
      <c r="AA1453"/>
      <c r="AB1453"/>
      <c r="AC1453"/>
      <c r="AD1453"/>
      <c r="AE1453"/>
      <c r="AF1453"/>
      <c r="AG1453"/>
      <c r="AH1453"/>
      <c r="BB1453" s="2"/>
      <c r="BC1453" s="3"/>
      <c r="BD1453" s="3"/>
      <c r="BE1453" s="3"/>
      <c r="BF1453" s="3"/>
    </row>
    <row r="1454" spans="1:58" ht="41.45" customHeight="1">
      <c r="A1454"/>
      <c r="J1454"/>
      <c r="AA1454"/>
      <c r="AB1454"/>
      <c r="AC1454"/>
      <c r="AD1454"/>
      <c r="AE1454"/>
      <c r="AF1454"/>
      <c r="AG1454"/>
      <c r="AH1454"/>
      <c r="BB1454" s="2"/>
      <c r="BC1454" s="3"/>
      <c r="BD1454" s="3"/>
      <c r="BE1454" s="3"/>
      <c r="BF1454" s="3"/>
    </row>
    <row r="1455" spans="1:58" ht="41.45" customHeight="1">
      <c r="A1455"/>
      <c r="J1455"/>
      <c r="AA1455"/>
      <c r="AB1455"/>
      <c r="AC1455"/>
      <c r="AD1455"/>
      <c r="AE1455"/>
      <c r="AF1455"/>
      <c r="AG1455"/>
      <c r="AH1455"/>
      <c r="BB1455" s="2"/>
      <c r="BC1455" s="3"/>
      <c r="BD1455" s="3"/>
      <c r="BE1455" s="3"/>
      <c r="BF1455" s="3"/>
    </row>
    <row r="1456" spans="1:58" ht="41.45" customHeight="1">
      <c r="A1456"/>
      <c r="J1456"/>
      <c r="AA1456"/>
      <c r="AB1456"/>
      <c r="AC1456"/>
      <c r="AD1456"/>
      <c r="AE1456"/>
      <c r="AF1456"/>
      <c r="AG1456"/>
      <c r="AH1456"/>
      <c r="BB1456" s="2"/>
      <c r="BC1456" s="3"/>
      <c r="BD1456" s="3"/>
      <c r="BE1456" s="3"/>
      <c r="BF1456" s="3"/>
    </row>
    <row r="1457" spans="1:58" ht="41.45" customHeight="1">
      <c r="A1457"/>
      <c r="J1457"/>
      <c r="AA1457"/>
      <c r="AB1457"/>
      <c r="AC1457"/>
      <c r="AD1457"/>
      <c r="AE1457"/>
      <c r="AF1457"/>
      <c r="AG1457"/>
      <c r="AH1457"/>
      <c r="BB1457" s="2"/>
      <c r="BC1457" s="3"/>
      <c r="BD1457" s="3"/>
      <c r="BE1457" s="3"/>
      <c r="BF1457" s="3"/>
    </row>
    <row r="1458" spans="1:58" ht="41.45" customHeight="1">
      <c r="A1458"/>
      <c r="J1458"/>
      <c r="AA1458"/>
      <c r="AB1458"/>
      <c r="AC1458"/>
      <c r="AD1458"/>
      <c r="AE1458"/>
      <c r="AF1458"/>
      <c r="AG1458"/>
      <c r="AH1458"/>
      <c r="BB1458" s="2"/>
      <c r="BC1458" s="3"/>
      <c r="BD1458" s="3"/>
      <c r="BE1458" s="3"/>
      <c r="BF1458" s="3"/>
    </row>
    <row r="1459" spans="1:58" ht="41.45" customHeight="1">
      <c r="A1459"/>
      <c r="J1459"/>
      <c r="AA1459"/>
      <c r="AB1459"/>
      <c r="AC1459"/>
      <c r="AD1459"/>
      <c r="AE1459"/>
      <c r="AF1459"/>
      <c r="AG1459"/>
      <c r="AH1459"/>
      <c r="BB1459" s="2"/>
      <c r="BC1459" s="3"/>
      <c r="BD1459" s="3"/>
      <c r="BE1459" s="3"/>
      <c r="BF1459" s="3"/>
    </row>
    <row r="1460" spans="1:58" ht="41.45" customHeight="1">
      <c r="A1460"/>
      <c r="J1460"/>
      <c r="AA1460"/>
      <c r="AB1460"/>
      <c r="AC1460"/>
      <c r="AD1460"/>
      <c r="AE1460"/>
      <c r="AF1460"/>
      <c r="AG1460"/>
      <c r="AH1460"/>
      <c r="BB1460" s="2"/>
      <c r="BC1460" s="3"/>
      <c r="BD1460" s="3"/>
      <c r="BE1460" s="3"/>
      <c r="BF1460" s="3"/>
    </row>
    <row r="1461" spans="1:58" ht="41.45" customHeight="1">
      <c r="A1461"/>
      <c r="J1461"/>
      <c r="AA1461"/>
      <c r="AB1461"/>
      <c r="AC1461"/>
      <c r="AD1461"/>
      <c r="AE1461"/>
      <c r="AF1461"/>
      <c r="AG1461"/>
      <c r="AH1461"/>
      <c r="BB1461" s="2"/>
      <c r="BC1461" s="3"/>
      <c r="BD1461" s="3"/>
      <c r="BE1461" s="3"/>
      <c r="BF1461" s="3"/>
    </row>
    <row r="1462" spans="1:58" ht="41.45" customHeight="1">
      <c r="A1462"/>
      <c r="J1462"/>
      <c r="AA1462"/>
      <c r="AB1462"/>
      <c r="AC1462"/>
      <c r="AD1462"/>
      <c r="AE1462"/>
      <c r="AF1462"/>
      <c r="AG1462"/>
      <c r="AH1462"/>
      <c r="BB1462" s="2"/>
      <c r="BC1462" s="3"/>
      <c r="BD1462" s="3"/>
      <c r="BE1462" s="3"/>
      <c r="BF1462" s="3"/>
    </row>
    <row r="1463" spans="1:58" ht="41.45" customHeight="1">
      <c r="A1463"/>
      <c r="J1463"/>
      <c r="AA1463"/>
      <c r="AB1463"/>
      <c r="AC1463"/>
      <c r="AD1463"/>
      <c r="AE1463"/>
      <c r="AF1463"/>
      <c r="AG1463"/>
      <c r="AH1463"/>
      <c r="BB1463" s="2"/>
      <c r="BC1463" s="3"/>
      <c r="BD1463" s="3"/>
      <c r="BE1463" s="3"/>
      <c r="BF1463" s="3"/>
    </row>
    <row r="1464" spans="1:58" ht="41.45" customHeight="1">
      <c r="A1464"/>
      <c r="J1464"/>
      <c r="AA1464"/>
      <c r="AB1464"/>
      <c r="AC1464"/>
      <c r="AD1464"/>
      <c r="AE1464"/>
      <c r="AF1464"/>
      <c r="AG1464"/>
      <c r="AH1464"/>
      <c r="BB1464" s="2"/>
      <c r="BC1464" s="3"/>
      <c r="BD1464" s="3"/>
      <c r="BE1464" s="3"/>
      <c r="BF1464" s="3"/>
    </row>
    <row r="1465" spans="1:58" ht="41.45" customHeight="1">
      <c r="A1465"/>
      <c r="J1465"/>
      <c r="AA1465"/>
      <c r="AB1465"/>
      <c r="AC1465"/>
      <c r="AD1465"/>
      <c r="AE1465"/>
      <c r="AF1465"/>
      <c r="AG1465"/>
      <c r="AH1465"/>
      <c r="BB1465" s="2"/>
      <c r="BC1465" s="3"/>
      <c r="BD1465" s="3"/>
      <c r="BE1465" s="3"/>
      <c r="BF1465" s="3"/>
    </row>
    <row r="1466" spans="1:58" ht="41.45" customHeight="1">
      <c r="A1466"/>
      <c r="J1466"/>
      <c r="AA1466"/>
      <c r="AB1466"/>
      <c r="AC1466"/>
      <c r="AD1466"/>
      <c r="AE1466"/>
      <c r="AF1466"/>
      <c r="AG1466"/>
      <c r="AH1466"/>
      <c r="BB1466" s="2"/>
      <c r="BC1466" s="3"/>
      <c r="BD1466" s="3"/>
      <c r="BE1466" s="3"/>
      <c r="BF1466" s="3"/>
    </row>
    <row r="1467" spans="1:58" ht="41.45" customHeight="1">
      <c r="A1467"/>
      <c r="J1467"/>
      <c r="AA1467"/>
      <c r="AB1467"/>
      <c r="AC1467"/>
      <c r="AD1467"/>
      <c r="AE1467"/>
      <c r="AF1467"/>
      <c r="AG1467"/>
      <c r="AH1467"/>
      <c r="BB1467" s="2"/>
      <c r="BC1467" s="3"/>
      <c r="BD1467" s="3"/>
      <c r="BE1467" s="3"/>
      <c r="BF1467" s="3"/>
    </row>
    <row r="1468" spans="1:58" ht="41.45" customHeight="1">
      <c r="A1468"/>
      <c r="J1468"/>
      <c r="AA1468"/>
      <c r="AB1468"/>
      <c r="AC1468"/>
      <c r="AD1468"/>
      <c r="AE1468"/>
      <c r="AF1468"/>
      <c r="AG1468"/>
      <c r="AH1468"/>
      <c r="BB1468" s="2"/>
      <c r="BC1468" s="3"/>
      <c r="BD1468" s="3"/>
      <c r="BE1468" s="3"/>
      <c r="BF1468" s="3"/>
    </row>
    <row r="1469" spans="1:58" ht="41.45" customHeight="1">
      <c r="A1469"/>
      <c r="J1469"/>
      <c r="AA1469"/>
      <c r="AB1469"/>
      <c r="AC1469"/>
      <c r="AD1469"/>
      <c r="AE1469"/>
      <c r="AF1469"/>
      <c r="AG1469"/>
      <c r="AH1469"/>
      <c r="BB1469" s="2"/>
      <c r="BC1469" s="3"/>
      <c r="BD1469" s="3"/>
      <c r="BE1469" s="3"/>
      <c r="BF1469" s="3"/>
    </row>
    <row r="1470" spans="1:58" ht="41.45" customHeight="1">
      <c r="A1470"/>
      <c r="J1470"/>
      <c r="AA1470"/>
      <c r="AB1470"/>
      <c r="AC1470"/>
      <c r="AD1470"/>
      <c r="AE1470"/>
      <c r="AF1470"/>
      <c r="AG1470"/>
      <c r="AH1470"/>
      <c r="BB1470" s="2"/>
      <c r="BC1470" s="3"/>
      <c r="BD1470" s="3"/>
      <c r="BE1470" s="3"/>
      <c r="BF1470" s="3"/>
    </row>
    <row r="1471" spans="1:58" ht="41.45" customHeight="1">
      <c r="A1471"/>
      <c r="J1471"/>
      <c r="AA1471"/>
      <c r="AB1471"/>
      <c r="AC1471"/>
      <c r="AD1471"/>
      <c r="AE1471"/>
      <c r="AF1471"/>
      <c r="AG1471"/>
      <c r="AH1471"/>
      <c r="BB1471" s="2"/>
      <c r="BC1471" s="3"/>
      <c r="BD1471" s="3"/>
      <c r="BE1471" s="3"/>
      <c r="BF1471" s="3"/>
    </row>
    <row r="1472" spans="1:58" ht="41.45" customHeight="1">
      <c r="A1472"/>
      <c r="J1472"/>
      <c r="AA1472"/>
      <c r="AB1472"/>
      <c r="AC1472"/>
      <c r="AD1472"/>
      <c r="AE1472"/>
      <c r="AF1472"/>
      <c r="AG1472"/>
      <c r="AH1472"/>
      <c r="BB1472" s="2"/>
      <c r="BC1472" s="3"/>
      <c r="BD1472" s="3"/>
      <c r="BE1472" s="3"/>
      <c r="BF1472" s="3"/>
    </row>
    <row r="1473" spans="1:58" ht="41.45" customHeight="1">
      <c r="A1473"/>
      <c r="J1473"/>
      <c r="AA1473"/>
      <c r="AB1473"/>
      <c r="AC1473"/>
      <c r="AD1473"/>
      <c r="AE1473"/>
      <c r="AF1473"/>
      <c r="AG1473"/>
      <c r="AH1473"/>
      <c r="BB1473" s="2"/>
      <c r="BC1473" s="3"/>
      <c r="BD1473" s="3"/>
      <c r="BE1473" s="3"/>
      <c r="BF1473" s="3"/>
    </row>
    <row r="1474" spans="1:58" ht="41.45" customHeight="1">
      <c r="A1474"/>
      <c r="J1474"/>
      <c r="AA1474"/>
      <c r="AB1474"/>
      <c r="AC1474"/>
      <c r="AD1474"/>
      <c r="AE1474"/>
      <c r="AF1474"/>
      <c r="AG1474"/>
      <c r="AH1474"/>
      <c r="BB1474" s="2"/>
      <c r="BC1474" s="3"/>
      <c r="BD1474" s="3"/>
      <c r="BE1474" s="3"/>
      <c r="BF1474" s="3"/>
    </row>
    <row r="1475" spans="1:58" ht="41.45" customHeight="1">
      <c r="A1475"/>
      <c r="J1475"/>
      <c r="AA1475"/>
      <c r="AB1475"/>
      <c r="AC1475"/>
      <c r="AD1475"/>
      <c r="AE1475"/>
      <c r="AF1475"/>
      <c r="AG1475"/>
      <c r="AH1475"/>
      <c r="BB1475" s="2"/>
      <c r="BC1475" s="3"/>
      <c r="BD1475" s="3"/>
      <c r="BE1475" s="3"/>
      <c r="BF1475" s="3"/>
    </row>
    <row r="1476" spans="1:58" ht="41.45" customHeight="1">
      <c r="A1476"/>
      <c r="J1476"/>
      <c r="AA1476"/>
      <c r="AB1476"/>
      <c r="AC1476"/>
      <c r="AD1476"/>
      <c r="AE1476"/>
      <c r="AF1476"/>
      <c r="AG1476"/>
      <c r="AH1476"/>
      <c r="BB1476" s="2"/>
      <c r="BC1476" s="3"/>
      <c r="BD1476" s="3"/>
      <c r="BE1476" s="3"/>
      <c r="BF1476" s="3"/>
    </row>
    <row r="1477" spans="1:58" ht="41.45" customHeight="1">
      <c r="A1477"/>
      <c r="J1477"/>
      <c r="AA1477"/>
      <c r="AB1477"/>
      <c r="AC1477"/>
      <c r="AD1477"/>
      <c r="AE1477"/>
      <c r="AF1477"/>
      <c r="AG1477"/>
      <c r="AH1477"/>
      <c r="BB1477" s="2"/>
      <c r="BC1477" s="3"/>
      <c r="BD1477" s="3"/>
      <c r="BE1477" s="3"/>
      <c r="BF1477" s="3"/>
    </row>
    <row r="1478" spans="1:58" ht="41.45" customHeight="1">
      <c r="A1478"/>
      <c r="J1478"/>
      <c r="AA1478"/>
      <c r="AB1478"/>
      <c r="AC1478"/>
      <c r="AD1478"/>
      <c r="AE1478"/>
      <c r="AF1478"/>
      <c r="AG1478"/>
      <c r="AH1478"/>
      <c r="BB1478" s="2"/>
      <c r="BC1478" s="3"/>
      <c r="BD1478" s="3"/>
      <c r="BE1478" s="3"/>
      <c r="BF1478" s="3"/>
    </row>
    <row r="1479" spans="1:58" ht="41.45" customHeight="1">
      <c r="A1479"/>
      <c r="J1479"/>
      <c r="AA1479"/>
      <c r="AB1479"/>
      <c r="AC1479"/>
      <c r="AD1479"/>
      <c r="AE1479"/>
      <c r="AF1479"/>
      <c r="AG1479"/>
      <c r="AH1479"/>
      <c r="BB1479" s="2"/>
      <c r="BC1479" s="3"/>
      <c r="BD1479" s="3"/>
      <c r="BE1479" s="3"/>
      <c r="BF1479" s="3"/>
    </row>
    <row r="1480" spans="1:58" ht="41.45" customHeight="1">
      <c r="A1480"/>
      <c r="J1480"/>
      <c r="AA1480"/>
      <c r="AB1480"/>
      <c r="AC1480"/>
      <c r="AD1480"/>
      <c r="AE1480"/>
      <c r="AF1480"/>
      <c r="AG1480"/>
      <c r="AH1480"/>
      <c r="BB1480" s="2"/>
      <c r="BC1480" s="3"/>
      <c r="BD1480" s="3"/>
      <c r="BE1480" s="3"/>
      <c r="BF1480" s="3"/>
    </row>
    <row r="1481" spans="1:58" ht="41.45" customHeight="1">
      <c r="A1481"/>
      <c r="J1481"/>
      <c r="AA1481"/>
      <c r="AB1481"/>
      <c r="AC1481"/>
      <c r="AD1481"/>
      <c r="AE1481"/>
      <c r="AF1481"/>
      <c r="AG1481"/>
      <c r="AH1481"/>
      <c r="BB1481" s="2"/>
      <c r="BC1481" s="3"/>
      <c r="BD1481" s="3"/>
      <c r="BE1481" s="3"/>
      <c r="BF1481" s="3"/>
    </row>
    <row r="1482" spans="1:58" ht="41.45" customHeight="1">
      <c r="A1482"/>
      <c r="J1482"/>
      <c r="AA1482"/>
      <c r="AB1482"/>
      <c r="AC1482"/>
      <c r="AD1482"/>
      <c r="AE1482"/>
      <c r="AF1482"/>
      <c r="AG1482"/>
      <c r="AH1482"/>
      <c r="BB1482" s="2"/>
      <c r="BC1482" s="3"/>
      <c r="BD1482" s="3"/>
      <c r="BE1482" s="3"/>
      <c r="BF1482" s="3"/>
    </row>
    <row r="1483" spans="1:58" ht="41.45" customHeight="1">
      <c r="A1483"/>
      <c r="J1483"/>
      <c r="AA1483"/>
      <c r="AB1483"/>
      <c r="AC1483"/>
      <c r="AD1483"/>
      <c r="AE1483"/>
      <c r="AF1483"/>
      <c r="AG1483"/>
      <c r="AH1483"/>
      <c r="BB1483" s="2"/>
      <c r="BC1483" s="3"/>
      <c r="BD1483" s="3"/>
      <c r="BE1483" s="3"/>
      <c r="BF1483" s="3"/>
    </row>
    <row r="1484" spans="1:58" ht="41.45" customHeight="1">
      <c r="A1484"/>
      <c r="J1484"/>
      <c r="AA1484"/>
      <c r="AB1484"/>
      <c r="AC1484"/>
      <c r="AD1484"/>
      <c r="AE1484"/>
      <c r="AF1484"/>
      <c r="AG1484"/>
      <c r="AH1484"/>
      <c r="BB1484" s="2"/>
      <c r="BC1484" s="3"/>
      <c r="BD1484" s="3"/>
      <c r="BE1484" s="3"/>
      <c r="BF1484" s="3"/>
    </row>
    <row r="1485" spans="1:58" ht="41.45" customHeight="1">
      <c r="A1485"/>
      <c r="J1485"/>
      <c r="AA1485"/>
      <c r="AB1485"/>
      <c r="AC1485"/>
      <c r="AD1485"/>
      <c r="AE1485"/>
      <c r="AF1485"/>
      <c r="AG1485"/>
      <c r="AH1485"/>
      <c r="BB1485" s="2"/>
      <c r="BC1485" s="3"/>
      <c r="BD1485" s="3"/>
      <c r="BE1485" s="3"/>
      <c r="BF1485" s="3"/>
    </row>
    <row r="1486" spans="1:58" ht="41.45" customHeight="1">
      <c r="A1486"/>
      <c r="J1486"/>
      <c r="AA1486"/>
      <c r="AB1486"/>
      <c r="AC1486"/>
      <c r="AD1486"/>
      <c r="AE1486"/>
      <c r="AF1486"/>
      <c r="AG1486"/>
      <c r="AH1486"/>
      <c r="BB1486" s="2"/>
      <c r="BC1486" s="3"/>
      <c r="BD1486" s="3"/>
      <c r="BE1486" s="3"/>
      <c r="BF1486" s="3"/>
    </row>
    <row r="1487" spans="1:58" ht="41.45" customHeight="1">
      <c r="A1487"/>
      <c r="J1487"/>
      <c r="AA1487"/>
      <c r="AB1487"/>
      <c r="AC1487"/>
      <c r="AD1487"/>
      <c r="AE1487"/>
      <c r="AF1487"/>
      <c r="AG1487"/>
      <c r="AH1487"/>
      <c r="BB1487" s="2"/>
      <c r="BC1487" s="3"/>
      <c r="BD1487" s="3"/>
      <c r="BE1487" s="3"/>
      <c r="BF1487" s="3"/>
    </row>
    <row r="1488" spans="1:58" ht="41.45" customHeight="1">
      <c r="A1488"/>
      <c r="J1488"/>
      <c r="AA1488"/>
      <c r="AB1488"/>
      <c r="AC1488"/>
      <c r="AD1488"/>
      <c r="AE1488"/>
      <c r="AF1488"/>
      <c r="AG1488"/>
      <c r="AH1488"/>
      <c r="BB1488" s="2"/>
      <c r="BC1488" s="3"/>
      <c r="BD1488" s="3"/>
      <c r="BE1488" s="3"/>
      <c r="BF1488" s="3"/>
    </row>
    <row r="1489" spans="1:58" ht="41.45" customHeight="1">
      <c r="A1489"/>
      <c r="J1489"/>
      <c r="AA1489"/>
      <c r="AB1489"/>
      <c r="AC1489"/>
      <c r="AD1489"/>
      <c r="AE1489"/>
      <c r="AF1489"/>
      <c r="AG1489"/>
      <c r="AH1489"/>
      <c r="BB1489" s="2"/>
      <c r="BC1489" s="3"/>
      <c r="BD1489" s="3"/>
      <c r="BE1489" s="3"/>
      <c r="BF1489" s="3"/>
    </row>
    <row r="1490" spans="1:58" ht="41.45" customHeight="1">
      <c r="A1490"/>
      <c r="J1490"/>
      <c r="AA1490"/>
      <c r="AB1490"/>
      <c r="AC1490"/>
      <c r="AD1490"/>
      <c r="AE1490"/>
      <c r="AF1490"/>
      <c r="AG1490"/>
      <c r="AH1490"/>
      <c r="BB1490" s="2"/>
      <c r="BC1490" s="3"/>
      <c r="BD1490" s="3"/>
      <c r="BE1490" s="3"/>
      <c r="BF1490" s="3"/>
    </row>
    <row r="1491" spans="1:58" ht="41.45" customHeight="1">
      <c r="A1491"/>
      <c r="J1491"/>
      <c r="AA1491"/>
      <c r="AB1491"/>
      <c r="AC1491"/>
      <c r="AD1491"/>
      <c r="AE1491"/>
      <c r="AF1491"/>
      <c r="AG1491"/>
      <c r="AH1491"/>
      <c r="BB1491" s="2"/>
      <c r="BC1491" s="3"/>
      <c r="BD1491" s="3"/>
      <c r="BE1491" s="3"/>
      <c r="BF1491" s="3"/>
    </row>
    <row r="1492" spans="1:58" ht="41.45" customHeight="1">
      <c r="A1492"/>
      <c r="J1492"/>
      <c r="AA1492"/>
      <c r="AB1492"/>
      <c r="AC1492"/>
      <c r="AD1492"/>
      <c r="AE1492"/>
      <c r="AF1492"/>
      <c r="AG1492"/>
      <c r="AH1492"/>
      <c r="BB1492" s="2"/>
      <c r="BC1492" s="3"/>
      <c r="BD1492" s="3"/>
      <c r="BE1492" s="3"/>
      <c r="BF1492" s="3"/>
    </row>
    <row r="1493" spans="1:58" ht="41.45" customHeight="1">
      <c r="A1493"/>
      <c r="J1493"/>
      <c r="AA1493"/>
      <c r="AB1493"/>
      <c r="AC1493"/>
      <c r="AD1493"/>
      <c r="AE1493"/>
      <c r="AF1493"/>
      <c r="AG1493"/>
      <c r="AH1493"/>
      <c r="BB1493" s="2"/>
      <c r="BC1493" s="3"/>
      <c r="BD1493" s="3"/>
      <c r="BE1493" s="3"/>
      <c r="BF1493" s="3"/>
    </row>
    <row r="1494" spans="1:58" ht="41.45" customHeight="1">
      <c r="A1494"/>
      <c r="J1494"/>
      <c r="AA1494"/>
      <c r="AB1494"/>
      <c r="AC1494"/>
      <c r="AD1494"/>
      <c r="AE1494"/>
      <c r="AF1494"/>
      <c r="AG1494"/>
      <c r="AH1494"/>
      <c r="BB1494" s="2"/>
      <c r="BC1494" s="3"/>
      <c r="BD1494" s="3"/>
      <c r="BE1494" s="3"/>
      <c r="BF1494" s="3"/>
    </row>
    <row r="1495" spans="1:58" ht="41.45" customHeight="1">
      <c r="A1495"/>
      <c r="J1495"/>
      <c r="AA1495"/>
      <c r="AB1495"/>
      <c r="AC1495"/>
      <c r="AD1495"/>
      <c r="AE1495"/>
      <c r="AF1495"/>
      <c r="AG1495"/>
      <c r="AH1495"/>
      <c r="BB1495" s="2"/>
      <c r="BC1495" s="3"/>
      <c r="BD1495" s="3"/>
      <c r="BE1495" s="3"/>
      <c r="BF1495" s="3"/>
    </row>
    <row r="1496" spans="1:58" ht="41.45" customHeight="1">
      <c r="A1496"/>
      <c r="J1496"/>
      <c r="AA1496"/>
      <c r="AB1496"/>
      <c r="AC1496"/>
      <c r="AD1496"/>
      <c r="AE1496"/>
      <c r="AF1496"/>
      <c r="AG1496"/>
      <c r="AH1496"/>
      <c r="BB1496" s="2"/>
      <c r="BC1496" s="3"/>
      <c r="BD1496" s="3"/>
      <c r="BE1496" s="3"/>
      <c r="BF1496" s="3"/>
    </row>
    <row r="1497" spans="1:58" ht="41.45" customHeight="1">
      <c r="A1497"/>
      <c r="J1497"/>
      <c r="AA1497"/>
      <c r="AB1497"/>
      <c r="AC1497"/>
      <c r="AD1497"/>
      <c r="AE1497"/>
      <c r="AF1497"/>
      <c r="AG1497"/>
      <c r="AH1497"/>
      <c r="BB1497" s="2"/>
      <c r="BC1497" s="3"/>
      <c r="BD1497" s="3"/>
      <c r="BE1497" s="3"/>
      <c r="BF1497" s="3"/>
    </row>
    <row r="1498" spans="1:58" ht="41.45" customHeight="1">
      <c r="A1498"/>
      <c r="J1498"/>
      <c r="AA1498"/>
      <c r="AB1498"/>
      <c r="AC1498"/>
      <c r="AD1498"/>
      <c r="AE1498"/>
      <c r="AF1498"/>
      <c r="AG1498"/>
      <c r="AH1498"/>
      <c r="BB1498" s="2"/>
      <c r="BC1498" s="3"/>
      <c r="BD1498" s="3"/>
      <c r="BE1498" s="3"/>
      <c r="BF1498" s="3"/>
    </row>
    <row r="1499" spans="1:58" ht="41.45" customHeight="1">
      <c r="A1499"/>
      <c r="J1499"/>
      <c r="AA1499"/>
      <c r="AB1499"/>
      <c r="AC1499"/>
      <c r="AD1499"/>
      <c r="AE1499"/>
      <c r="AF1499"/>
      <c r="AG1499"/>
      <c r="AH1499"/>
      <c r="BB1499" s="2"/>
      <c r="BC1499" s="3"/>
      <c r="BD1499" s="3"/>
      <c r="BE1499" s="3"/>
      <c r="BF1499" s="3"/>
    </row>
    <row r="1500" spans="1:58" ht="41.45" customHeight="1">
      <c r="A1500"/>
      <c r="J1500"/>
      <c r="AA1500"/>
      <c r="AB1500"/>
      <c r="AC1500"/>
      <c r="AD1500"/>
      <c r="AE1500"/>
      <c r="AF1500"/>
      <c r="AG1500"/>
      <c r="AH1500"/>
      <c r="BB1500" s="2"/>
      <c r="BC1500" s="3"/>
      <c r="BD1500" s="3"/>
      <c r="BE1500" s="3"/>
      <c r="BF1500" s="3"/>
    </row>
    <row r="1501" spans="1:58" ht="41.45" customHeight="1">
      <c r="A1501"/>
      <c r="J1501"/>
      <c r="AA1501"/>
      <c r="AB1501"/>
      <c r="AC1501"/>
      <c r="AD1501"/>
      <c r="AE1501"/>
      <c r="AF1501"/>
      <c r="AG1501"/>
      <c r="AH1501"/>
      <c r="BB1501" s="2"/>
      <c r="BC1501" s="3"/>
      <c r="BD1501" s="3"/>
      <c r="BE1501" s="3"/>
      <c r="BF1501" s="3"/>
    </row>
    <row r="1502" spans="1:58" ht="41.45" customHeight="1">
      <c r="A1502"/>
      <c r="J1502"/>
      <c r="AA1502"/>
      <c r="AB1502"/>
      <c r="AC1502"/>
      <c r="AD1502"/>
      <c r="AE1502"/>
      <c r="AF1502"/>
      <c r="AG1502"/>
      <c r="AH1502"/>
      <c r="BB1502" s="2"/>
      <c r="BC1502" s="3"/>
      <c r="BD1502" s="3"/>
      <c r="BE1502" s="3"/>
      <c r="BF1502" s="3"/>
    </row>
    <row r="1503" spans="1:58" ht="41.45" customHeight="1">
      <c r="A1503"/>
      <c r="J1503"/>
      <c r="AA1503"/>
      <c r="AB1503"/>
      <c r="AC1503"/>
      <c r="AD1503"/>
      <c r="AE1503"/>
      <c r="AF1503"/>
      <c r="AG1503"/>
      <c r="AH1503"/>
      <c r="BB1503" s="2"/>
      <c r="BC1503" s="3"/>
      <c r="BD1503" s="3"/>
      <c r="BE1503" s="3"/>
      <c r="BF1503" s="3"/>
    </row>
    <row r="1504" spans="1:58" ht="41.45" customHeight="1">
      <c r="A1504"/>
      <c r="J1504"/>
      <c r="AA1504"/>
      <c r="AB1504"/>
      <c r="AC1504"/>
      <c r="AD1504"/>
      <c r="AE1504"/>
      <c r="AF1504"/>
      <c r="AG1504"/>
      <c r="AH1504"/>
      <c r="BB1504" s="2"/>
      <c r="BC1504" s="3"/>
      <c r="BD1504" s="3"/>
      <c r="BE1504" s="3"/>
      <c r="BF1504" s="3"/>
    </row>
    <row r="1505" spans="1:58" ht="41.45" customHeight="1">
      <c r="A1505"/>
      <c r="J1505"/>
      <c r="AA1505"/>
      <c r="AB1505"/>
      <c r="AC1505"/>
      <c r="AD1505"/>
      <c r="AE1505"/>
      <c r="AF1505"/>
      <c r="AG1505"/>
      <c r="AH1505"/>
      <c r="BB1505" s="2"/>
      <c r="BC1505" s="3"/>
      <c r="BD1505" s="3"/>
      <c r="BE1505" s="3"/>
      <c r="BF1505" s="3"/>
    </row>
    <row r="1506" spans="1:58" ht="41.45" customHeight="1">
      <c r="A1506"/>
      <c r="J1506"/>
      <c r="AA1506"/>
      <c r="AB1506"/>
      <c r="AC1506"/>
      <c r="AD1506"/>
      <c r="AE1506"/>
      <c r="AF1506"/>
      <c r="AG1506"/>
      <c r="AH1506"/>
      <c r="BB1506" s="2"/>
      <c r="BC1506" s="3"/>
      <c r="BD1506" s="3"/>
      <c r="BE1506" s="3"/>
      <c r="BF1506" s="3"/>
    </row>
    <row r="1507" spans="1:58" ht="41.45" customHeight="1">
      <c r="A1507"/>
      <c r="J1507"/>
      <c r="AA1507"/>
      <c r="AB1507"/>
      <c r="AC1507"/>
      <c r="AD1507"/>
      <c r="AE1507"/>
      <c r="AF1507"/>
      <c r="AG1507"/>
      <c r="AH1507"/>
      <c r="BB1507" s="2"/>
      <c r="BC1507" s="3"/>
      <c r="BD1507" s="3"/>
      <c r="BE1507" s="3"/>
      <c r="BF1507" s="3"/>
    </row>
    <row r="1508" spans="1:58" ht="41.45" customHeight="1">
      <c r="A1508"/>
      <c r="J1508"/>
      <c r="AA1508"/>
      <c r="AB1508"/>
      <c r="AC1508"/>
      <c r="AD1508"/>
      <c r="AE1508"/>
      <c r="AF1508"/>
      <c r="AG1508"/>
      <c r="AH1508"/>
      <c r="BB1508" s="2"/>
      <c r="BC1508" s="3"/>
      <c r="BD1508" s="3"/>
      <c r="BE1508" s="3"/>
      <c r="BF1508" s="3"/>
    </row>
    <row r="1509" spans="1:58" ht="41.45" customHeight="1">
      <c r="A1509"/>
      <c r="J1509"/>
      <c r="AA1509"/>
      <c r="AB1509"/>
      <c r="AC1509"/>
      <c r="AD1509"/>
      <c r="AE1509"/>
      <c r="AF1509"/>
      <c r="AG1509"/>
      <c r="AH1509"/>
      <c r="BB1509" s="2"/>
      <c r="BC1509" s="3"/>
      <c r="BD1509" s="3"/>
      <c r="BE1509" s="3"/>
      <c r="BF1509" s="3"/>
    </row>
    <row r="1510" spans="1:58" ht="41.45" customHeight="1">
      <c r="A1510"/>
      <c r="J1510"/>
      <c r="AA1510"/>
      <c r="AB1510"/>
      <c r="AC1510"/>
      <c r="AD1510"/>
      <c r="AE1510"/>
      <c r="AF1510"/>
      <c r="AG1510"/>
      <c r="AH1510"/>
      <c r="BB1510" s="2"/>
      <c r="BC1510" s="3"/>
      <c r="BD1510" s="3"/>
      <c r="BE1510" s="3"/>
      <c r="BF1510" s="3"/>
    </row>
    <row r="1511" spans="1:58" ht="41.45" customHeight="1">
      <c r="A1511"/>
      <c r="J1511"/>
      <c r="AA1511"/>
      <c r="AB1511"/>
      <c r="AC1511"/>
      <c r="AD1511"/>
      <c r="AE1511"/>
      <c r="AF1511"/>
      <c r="AG1511"/>
      <c r="AH1511"/>
      <c r="BB1511" s="2"/>
      <c r="BC1511" s="3"/>
      <c r="BD1511" s="3"/>
      <c r="BE1511" s="3"/>
      <c r="BF1511" s="3"/>
    </row>
    <row r="1512" spans="1:58" ht="41.45" customHeight="1">
      <c r="A1512"/>
      <c r="J1512"/>
      <c r="AA1512"/>
      <c r="AB1512"/>
      <c r="AC1512"/>
      <c r="AD1512"/>
      <c r="AE1512"/>
      <c r="AF1512"/>
      <c r="AG1512"/>
      <c r="AH1512"/>
      <c r="BB1512" s="2"/>
      <c r="BC1512" s="3"/>
      <c r="BD1512" s="3"/>
      <c r="BE1512" s="3"/>
      <c r="BF1512" s="3"/>
    </row>
    <row r="1513" spans="1:58" ht="41.45" customHeight="1">
      <c r="A1513"/>
      <c r="J1513"/>
      <c r="AA1513"/>
      <c r="AB1513"/>
      <c r="AC1513"/>
      <c r="AD1513"/>
      <c r="AE1513"/>
      <c r="AF1513"/>
      <c r="AG1513"/>
      <c r="AH1513"/>
      <c r="BB1513" s="2"/>
      <c r="BC1513" s="3"/>
      <c r="BD1513" s="3"/>
      <c r="BE1513" s="3"/>
      <c r="BF1513" s="3"/>
    </row>
    <row r="1514" spans="1:58" ht="41.45" customHeight="1">
      <c r="A1514"/>
      <c r="J1514"/>
      <c r="AA1514"/>
      <c r="AB1514"/>
      <c r="AC1514"/>
      <c r="AD1514"/>
      <c r="AE1514"/>
      <c r="AF1514"/>
      <c r="AG1514"/>
      <c r="AH1514"/>
      <c r="BB1514" s="2"/>
      <c r="BC1514" s="3"/>
      <c r="BD1514" s="3"/>
      <c r="BE1514" s="3"/>
      <c r="BF1514" s="3"/>
    </row>
    <row r="1515" spans="1:58" ht="41.45" customHeight="1">
      <c r="A1515"/>
      <c r="J1515"/>
      <c r="AA1515"/>
      <c r="AB1515"/>
      <c r="AC1515"/>
      <c r="AD1515"/>
      <c r="AE1515"/>
      <c r="AF1515"/>
      <c r="AG1515"/>
      <c r="AH1515"/>
      <c r="BB1515" s="2"/>
      <c r="BC1515" s="3"/>
      <c r="BD1515" s="3"/>
      <c r="BE1515" s="3"/>
      <c r="BF1515" s="3"/>
    </row>
    <row r="1516" spans="1:58" ht="41.45" customHeight="1">
      <c r="A1516"/>
      <c r="J1516"/>
      <c r="AA1516"/>
      <c r="AB1516"/>
      <c r="AC1516"/>
      <c r="AD1516"/>
      <c r="AE1516"/>
      <c r="AF1516"/>
      <c r="AG1516"/>
      <c r="AH1516"/>
      <c r="BB1516" s="2"/>
      <c r="BC1516" s="3"/>
      <c r="BD1516" s="3"/>
      <c r="BE1516" s="3"/>
      <c r="BF1516" s="3"/>
    </row>
    <row r="1517" spans="1:58" ht="41.45" customHeight="1">
      <c r="A1517"/>
      <c r="J1517"/>
      <c r="AA1517"/>
      <c r="AB1517"/>
      <c r="AC1517"/>
      <c r="AD1517"/>
      <c r="AE1517"/>
      <c r="AF1517"/>
      <c r="AG1517"/>
      <c r="AH1517"/>
      <c r="BB1517" s="2"/>
      <c r="BC1517" s="3"/>
      <c r="BD1517" s="3"/>
      <c r="BE1517" s="3"/>
      <c r="BF1517" s="3"/>
    </row>
    <row r="1518" spans="1:58" ht="41.45" customHeight="1">
      <c r="A1518"/>
      <c r="J1518"/>
      <c r="AA1518"/>
      <c r="AB1518"/>
      <c r="AC1518"/>
      <c r="AD1518"/>
      <c r="AE1518"/>
      <c r="AF1518"/>
      <c r="AG1518"/>
      <c r="AH1518"/>
      <c r="BB1518" s="2"/>
      <c r="BC1518" s="3"/>
      <c r="BD1518" s="3"/>
      <c r="BE1518" s="3"/>
      <c r="BF1518" s="3"/>
    </row>
    <row r="1519" spans="1:58" ht="41.45" customHeight="1">
      <c r="A1519"/>
      <c r="J1519"/>
      <c r="AA1519"/>
      <c r="AB1519"/>
      <c r="AC1519"/>
      <c r="AD1519"/>
      <c r="AE1519"/>
      <c r="AF1519"/>
      <c r="AG1519"/>
      <c r="AH1519"/>
      <c r="BB1519" s="2"/>
      <c r="BC1519" s="3"/>
      <c r="BD1519" s="3"/>
      <c r="BE1519" s="3"/>
      <c r="BF1519" s="3"/>
    </row>
    <row r="1520" spans="1:58" ht="41.45" customHeight="1">
      <c r="A1520"/>
      <c r="J1520"/>
      <c r="AA1520"/>
      <c r="AB1520"/>
      <c r="AC1520"/>
      <c r="AD1520"/>
      <c r="AE1520"/>
      <c r="AF1520"/>
      <c r="AG1520"/>
      <c r="AH1520"/>
      <c r="BB1520" s="2"/>
      <c r="BC1520" s="3"/>
      <c r="BD1520" s="3"/>
      <c r="BE1520" s="3"/>
      <c r="BF1520" s="3"/>
    </row>
    <row r="1521" spans="1:58" ht="41.45" customHeight="1">
      <c r="A1521"/>
      <c r="J1521"/>
      <c r="AA1521"/>
      <c r="AB1521"/>
      <c r="AC1521"/>
      <c r="AD1521"/>
      <c r="AE1521"/>
      <c r="AF1521"/>
      <c r="AG1521"/>
      <c r="AH1521"/>
      <c r="BB1521" s="2"/>
      <c r="BC1521" s="3"/>
      <c r="BD1521" s="3"/>
      <c r="BE1521" s="3"/>
      <c r="BF1521" s="3"/>
    </row>
    <row r="1522" spans="1:58" ht="41.45" customHeight="1">
      <c r="A1522"/>
      <c r="J1522"/>
      <c r="AA1522"/>
      <c r="AB1522"/>
      <c r="AC1522"/>
      <c r="AD1522"/>
      <c r="AE1522"/>
      <c r="AF1522"/>
      <c r="AG1522"/>
      <c r="AH1522"/>
      <c r="BB1522" s="2"/>
      <c r="BC1522" s="3"/>
      <c r="BD1522" s="3"/>
      <c r="BE1522" s="3"/>
      <c r="BF1522" s="3"/>
    </row>
    <row r="1523" spans="1:58" ht="41.45" customHeight="1">
      <c r="A1523"/>
      <c r="J1523"/>
      <c r="AA1523"/>
      <c r="AB1523"/>
      <c r="AC1523"/>
      <c r="AD1523"/>
      <c r="AE1523"/>
      <c r="AF1523"/>
      <c r="AG1523"/>
      <c r="AH1523"/>
      <c r="BB1523" s="2"/>
      <c r="BC1523" s="3"/>
      <c r="BD1523" s="3"/>
      <c r="BE1523" s="3"/>
      <c r="BF1523" s="3"/>
    </row>
    <row r="1524" spans="1:58" ht="41.45" customHeight="1">
      <c r="A1524"/>
      <c r="J1524"/>
      <c r="AA1524"/>
      <c r="AB1524"/>
      <c r="AC1524"/>
      <c r="AD1524"/>
      <c r="AE1524"/>
      <c r="AF1524"/>
      <c r="AG1524"/>
      <c r="AH1524"/>
      <c r="BB1524" s="2"/>
      <c r="BC1524" s="3"/>
      <c r="BD1524" s="3"/>
      <c r="BE1524" s="3"/>
      <c r="BF1524" s="3"/>
    </row>
    <row r="1525" spans="1:58" ht="41.45" customHeight="1">
      <c r="A1525"/>
      <c r="J1525"/>
      <c r="AA1525"/>
      <c r="AB1525"/>
      <c r="AC1525"/>
      <c r="AD1525"/>
      <c r="AE1525"/>
      <c r="AF1525"/>
      <c r="AG1525"/>
      <c r="AH1525"/>
      <c r="BB1525" s="2"/>
      <c r="BC1525" s="3"/>
      <c r="BD1525" s="3"/>
      <c r="BE1525" s="3"/>
      <c r="BF1525" s="3"/>
    </row>
    <row r="1526" spans="1:58" ht="41.45" customHeight="1">
      <c r="A1526"/>
      <c r="J1526"/>
      <c r="AA1526"/>
      <c r="AB1526"/>
      <c r="AC1526"/>
      <c r="AD1526"/>
      <c r="AE1526"/>
      <c r="AF1526"/>
      <c r="AG1526"/>
      <c r="AH1526"/>
      <c r="BB1526" s="2"/>
      <c r="BC1526" s="3"/>
      <c r="BD1526" s="3"/>
      <c r="BE1526" s="3"/>
      <c r="BF1526" s="3"/>
    </row>
    <row r="1527" spans="1:58" ht="41.45" customHeight="1">
      <c r="A1527"/>
      <c r="J1527"/>
      <c r="AA1527"/>
      <c r="AB1527"/>
      <c r="AC1527"/>
      <c r="AD1527"/>
      <c r="AE1527"/>
      <c r="AF1527"/>
      <c r="AG1527"/>
      <c r="AH1527"/>
      <c r="BB1527" s="2"/>
      <c r="BC1527" s="3"/>
      <c r="BD1527" s="3"/>
      <c r="BE1527" s="3"/>
      <c r="BF1527" s="3"/>
    </row>
    <row r="1528" spans="1:58" ht="41.45" customHeight="1">
      <c r="A1528"/>
      <c r="J1528"/>
      <c r="AA1528"/>
      <c r="AB1528"/>
      <c r="AC1528"/>
      <c r="AD1528"/>
      <c r="AE1528"/>
      <c r="AF1528"/>
      <c r="AG1528"/>
      <c r="AH1528"/>
      <c r="BB1528" s="2"/>
      <c r="BC1528" s="3"/>
      <c r="BD1528" s="3"/>
      <c r="BE1528" s="3"/>
      <c r="BF1528" s="3"/>
    </row>
    <row r="1529" spans="1:58" ht="41.45" customHeight="1">
      <c r="A1529"/>
      <c r="J1529"/>
      <c r="AA1529"/>
      <c r="AB1529"/>
      <c r="AC1529"/>
      <c r="AD1529"/>
      <c r="AE1529"/>
      <c r="AF1529"/>
      <c r="AG1529"/>
      <c r="AH1529"/>
      <c r="BB1529" s="2"/>
      <c r="BC1529" s="3"/>
      <c r="BD1529" s="3"/>
      <c r="BE1529" s="3"/>
      <c r="BF1529" s="3"/>
    </row>
    <row r="1530" spans="1:58" ht="41.45" customHeight="1">
      <c r="A1530"/>
      <c r="J1530"/>
      <c r="AA1530"/>
      <c r="AB1530"/>
      <c r="AC1530"/>
      <c r="AD1530"/>
      <c r="AE1530"/>
      <c r="AF1530"/>
      <c r="AG1530"/>
      <c r="AH1530"/>
      <c r="BB1530" s="2"/>
      <c r="BC1530" s="3"/>
      <c r="BD1530" s="3"/>
      <c r="BE1530" s="3"/>
      <c r="BF1530" s="3"/>
    </row>
    <row r="1531" spans="1:58" ht="41.45" customHeight="1">
      <c r="A1531"/>
      <c r="J1531"/>
      <c r="AA1531"/>
      <c r="AB1531"/>
      <c r="AC1531"/>
      <c r="AD1531"/>
      <c r="AE1531"/>
      <c r="AF1531"/>
      <c r="AG1531"/>
      <c r="AH1531"/>
      <c r="BB1531" s="2"/>
      <c r="BC1531" s="3"/>
      <c r="BD1531" s="3"/>
      <c r="BE1531" s="3"/>
      <c r="BF1531" s="3"/>
    </row>
    <row r="1532" spans="1:58" ht="41.45" customHeight="1">
      <c r="A1532"/>
      <c r="J1532"/>
      <c r="AA1532"/>
      <c r="AB1532"/>
      <c r="AC1532"/>
      <c r="AD1532"/>
      <c r="AE1532"/>
      <c r="AF1532"/>
      <c r="AG1532"/>
      <c r="AH1532"/>
      <c r="BB1532" s="2"/>
      <c r="BC1532" s="3"/>
      <c r="BD1532" s="3"/>
      <c r="BE1532" s="3"/>
      <c r="BF1532" s="3"/>
    </row>
    <row r="1533" spans="1:58" ht="41.45" customHeight="1">
      <c r="A1533"/>
      <c r="J1533"/>
      <c r="AA1533"/>
      <c r="AB1533"/>
      <c r="AC1533"/>
      <c r="AD1533"/>
      <c r="AE1533"/>
      <c r="AF1533"/>
      <c r="AG1533"/>
      <c r="AH1533"/>
      <c r="BB1533" s="2"/>
      <c r="BC1533" s="3"/>
      <c r="BD1533" s="3"/>
      <c r="BE1533" s="3"/>
      <c r="BF1533" s="3"/>
    </row>
    <row r="1534" spans="1:58" ht="41.45" customHeight="1">
      <c r="A1534"/>
      <c r="J1534"/>
      <c r="AA1534"/>
      <c r="AB1534"/>
      <c r="AC1534"/>
      <c r="AD1534"/>
      <c r="AE1534"/>
      <c r="AF1534"/>
      <c r="AG1534"/>
      <c r="AH1534"/>
      <c r="BB1534" s="2"/>
      <c r="BC1534" s="3"/>
      <c r="BD1534" s="3"/>
      <c r="BE1534" s="3"/>
      <c r="BF1534" s="3"/>
    </row>
    <row r="1535" spans="1:58" ht="41.45" customHeight="1">
      <c r="A1535"/>
      <c r="J1535"/>
      <c r="AA1535"/>
      <c r="AB1535"/>
      <c r="AC1535"/>
      <c r="AD1535"/>
      <c r="AE1535"/>
      <c r="AF1535"/>
      <c r="AG1535"/>
      <c r="AH1535"/>
      <c r="BB1535" s="2"/>
      <c r="BC1535" s="3"/>
      <c r="BD1535" s="3"/>
      <c r="BE1535" s="3"/>
      <c r="BF1535" s="3"/>
    </row>
    <row r="1536" spans="1:58" ht="41.45" customHeight="1">
      <c r="A1536"/>
      <c r="J1536"/>
      <c r="AA1536"/>
      <c r="AB1536"/>
      <c r="AC1536"/>
      <c r="AD1536"/>
      <c r="AE1536"/>
      <c r="AF1536"/>
      <c r="AG1536"/>
      <c r="AH1536"/>
      <c r="BB1536" s="2"/>
      <c r="BC1536" s="3"/>
      <c r="BD1536" s="3"/>
      <c r="BE1536" s="3"/>
      <c r="BF1536" s="3"/>
    </row>
    <row r="1537" spans="1:58" ht="41.45" customHeight="1">
      <c r="A1537"/>
      <c r="J1537"/>
      <c r="AA1537"/>
      <c r="AB1537"/>
      <c r="AC1537"/>
      <c r="AD1537"/>
      <c r="AE1537"/>
      <c r="AF1537"/>
      <c r="AG1537"/>
      <c r="AH1537"/>
      <c r="BB1537" s="2"/>
      <c r="BC1537" s="3"/>
      <c r="BD1537" s="3"/>
      <c r="BE1537" s="3"/>
      <c r="BF1537" s="3"/>
    </row>
    <row r="1538" spans="1:58" ht="41.45" customHeight="1">
      <c r="A1538"/>
      <c r="J1538"/>
      <c r="AA1538"/>
      <c r="AB1538"/>
      <c r="AC1538"/>
      <c r="AD1538"/>
      <c r="AE1538"/>
      <c r="AF1538"/>
      <c r="AG1538"/>
      <c r="AH1538"/>
      <c r="BB1538" s="2"/>
      <c r="BC1538" s="3"/>
      <c r="BD1538" s="3"/>
      <c r="BE1538" s="3"/>
      <c r="BF1538" s="3"/>
    </row>
    <row r="1539" spans="1:58" ht="41.45" customHeight="1">
      <c r="A1539"/>
      <c r="J1539"/>
      <c r="AA1539"/>
      <c r="AB1539"/>
      <c r="AC1539"/>
      <c r="AD1539"/>
      <c r="AE1539"/>
      <c r="AF1539"/>
      <c r="AG1539"/>
      <c r="AH1539"/>
      <c r="BB1539" s="2"/>
      <c r="BC1539" s="3"/>
      <c r="BD1539" s="3"/>
      <c r="BE1539" s="3"/>
      <c r="BF1539" s="3"/>
    </row>
    <row r="1540" spans="1:58" ht="41.45" customHeight="1">
      <c r="A1540"/>
      <c r="J1540"/>
      <c r="AA1540"/>
      <c r="AB1540"/>
      <c r="AC1540"/>
      <c r="AD1540"/>
      <c r="AE1540"/>
      <c r="AF1540"/>
      <c r="AG1540"/>
      <c r="AH1540"/>
      <c r="BB1540" s="2"/>
      <c r="BC1540" s="3"/>
      <c r="BD1540" s="3"/>
      <c r="BE1540" s="3"/>
      <c r="BF1540" s="3"/>
    </row>
    <row r="1541" spans="1:58" ht="41.45" customHeight="1">
      <c r="A1541"/>
      <c r="J1541"/>
      <c r="AA1541"/>
      <c r="AB1541"/>
      <c r="AC1541"/>
      <c r="AD1541"/>
      <c r="AE1541"/>
      <c r="AF1541"/>
      <c r="AG1541"/>
      <c r="AH1541"/>
      <c r="BB1541" s="2"/>
      <c r="BC1541" s="3"/>
      <c r="BD1541" s="3"/>
      <c r="BE1541" s="3"/>
      <c r="BF1541" s="3"/>
    </row>
    <row r="1542" spans="1:58" ht="41.45" customHeight="1">
      <c r="A1542"/>
      <c r="J1542"/>
      <c r="AA1542"/>
      <c r="AB1542"/>
      <c r="AC1542"/>
      <c r="AD1542"/>
      <c r="AE1542"/>
      <c r="AF1542"/>
      <c r="AG1542"/>
      <c r="AH1542"/>
      <c r="BB1542" s="2"/>
      <c r="BC1542" s="3"/>
      <c r="BD1542" s="3"/>
      <c r="BE1542" s="3"/>
      <c r="BF1542" s="3"/>
    </row>
    <row r="1543" spans="1:58" ht="41.45" customHeight="1">
      <c r="A1543"/>
      <c r="J1543"/>
      <c r="AA1543"/>
      <c r="AB1543"/>
      <c r="AC1543"/>
      <c r="AD1543"/>
      <c r="AE1543"/>
      <c r="AF1543"/>
      <c r="AG1543"/>
      <c r="AH1543"/>
      <c r="BB1543" s="2"/>
      <c r="BC1543" s="3"/>
      <c r="BD1543" s="3"/>
      <c r="BE1543" s="3"/>
      <c r="BF1543" s="3"/>
    </row>
    <row r="1544" spans="1:58" ht="41.45" customHeight="1">
      <c r="A1544"/>
      <c r="J1544"/>
      <c r="AA1544"/>
      <c r="AB1544"/>
      <c r="AC1544"/>
      <c r="AD1544"/>
      <c r="AE1544"/>
      <c r="AF1544"/>
      <c r="AG1544"/>
      <c r="AH1544"/>
      <c r="BB1544" s="2"/>
      <c r="BC1544" s="3"/>
      <c r="BD1544" s="3"/>
      <c r="BE1544" s="3"/>
      <c r="BF1544" s="3"/>
    </row>
    <row r="1545" spans="1:58" ht="41.45" customHeight="1">
      <c r="A1545"/>
      <c r="J1545"/>
      <c r="AA1545"/>
      <c r="AB1545"/>
      <c r="AC1545"/>
      <c r="AD1545"/>
      <c r="AE1545"/>
      <c r="AF1545"/>
      <c r="AG1545"/>
      <c r="AH1545"/>
      <c r="BB1545" s="2"/>
      <c r="BC1545" s="3"/>
      <c r="BD1545" s="3"/>
      <c r="BE1545" s="3"/>
      <c r="BF1545" s="3"/>
    </row>
    <row r="1546" spans="1:58" ht="41.45" customHeight="1">
      <c r="A1546"/>
      <c r="J1546"/>
      <c r="AA1546"/>
      <c r="AB1546"/>
      <c r="AC1546"/>
      <c r="AD1546"/>
      <c r="AE1546"/>
      <c r="AF1546"/>
      <c r="AG1546"/>
      <c r="AH1546"/>
      <c r="BB1546" s="2"/>
      <c r="BC1546" s="3"/>
      <c r="BD1546" s="3"/>
      <c r="BE1546" s="3"/>
      <c r="BF1546" s="3"/>
    </row>
    <row r="1547" spans="1:58" ht="41.45" customHeight="1">
      <c r="A1547"/>
      <c r="J1547"/>
      <c r="AA1547"/>
      <c r="AB1547"/>
      <c r="AC1547"/>
      <c r="AD1547"/>
      <c r="AE1547"/>
      <c r="AF1547"/>
      <c r="AG1547"/>
      <c r="AH1547"/>
      <c r="BB1547" s="2"/>
      <c r="BC1547" s="3"/>
      <c r="BD1547" s="3"/>
      <c r="BE1547" s="3"/>
      <c r="BF1547" s="3"/>
    </row>
    <row r="1548" spans="1:58" ht="41.45" customHeight="1">
      <c r="A1548"/>
      <c r="J1548"/>
      <c r="AA1548"/>
      <c r="AB1548"/>
      <c r="AC1548"/>
      <c r="AD1548"/>
      <c r="AE1548"/>
      <c r="AF1548"/>
      <c r="AG1548"/>
      <c r="AH1548"/>
      <c r="BB1548" s="2"/>
      <c r="BC1548" s="3"/>
      <c r="BD1548" s="3"/>
      <c r="BE1548" s="3"/>
      <c r="BF1548" s="3"/>
    </row>
    <row r="1549" spans="1:58" ht="41.45" customHeight="1">
      <c r="A1549"/>
      <c r="J1549"/>
      <c r="AA1549"/>
      <c r="AB1549"/>
      <c r="AC1549"/>
      <c r="AD1549"/>
      <c r="AE1549"/>
      <c r="AF1549"/>
      <c r="AG1549"/>
      <c r="AH1549"/>
      <c r="BB1549" s="2"/>
      <c r="BC1549" s="3"/>
      <c r="BD1549" s="3"/>
      <c r="BE1549" s="3"/>
      <c r="BF1549" s="3"/>
    </row>
    <row r="1550" spans="1:58" ht="41.45" customHeight="1">
      <c r="A1550"/>
      <c r="J1550"/>
      <c r="AA1550"/>
      <c r="AB1550"/>
      <c r="AC1550"/>
      <c r="AD1550"/>
      <c r="AE1550"/>
      <c r="AF1550"/>
      <c r="AG1550"/>
      <c r="AH1550"/>
      <c r="BB1550" s="2"/>
      <c r="BC1550" s="3"/>
      <c r="BD1550" s="3"/>
      <c r="BE1550" s="3"/>
      <c r="BF1550" s="3"/>
    </row>
    <row r="1551" spans="1:58" ht="41.45" customHeight="1">
      <c r="A1551"/>
      <c r="J1551"/>
      <c r="AA1551"/>
      <c r="AB1551"/>
      <c r="AC1551"/>
      <c r="AD1551"/>
      <c r="AE1551"/>
      <c r="AF1551"/>
      <c r="AG1551"/>
      <c r="AH1551"/>
      <c r="BB1551" s="2"/>
      <c r="BC1551" s="3"/>
      <c r="BD1551" s="3"/>
      <c r="BE1551" s="3"/>
      <c r="BF1551" s="3"/>
    </row>
    <row r="1552" spans="1:58" ht="41.45" customHeight="1">
      <c r="A1552"/>
      <c r="J1552"/>
      <c r="AA1552"/>
      <c r="AB1552"/>
      <c r="AC1552"/>
      <c r="AD1552"/>
      <c r="AE1552"/>
      <c r="AF1552"/>
      <c r="AG1552"/>
      <c r="AH1552"/>
      <c r="BB1552" s="2"/>
      <c r="BC1552" s="3"/>
      <c r="BD1552" s="3"/>
      <c r="BE1552" s="3"/>
      <c r="BF1552" s="3"/>
    </row>
    <row r="1553" spans="1:58" ht="41.45" customHeight="1">
      <c r="A1553"/>
      <c r="J1553"/>
      <c r="AA1553"/>
      <c r="AB1553"/>
      <c r="AC1553"/>
      <c r="AD1553"/>
      <c r="AE1553"/>
      <c r="AF1553"/>
      <c r="AG1553"/>
      <c r="AH1553"/>
      <c r="BB1553" s="2"/>
      <c r="BC1553" s="3"/>
      <c r="BD1553" s="3"/>
      <c r="BE1553" s="3"/>
      <c r="BF1553" s="3"/>
    </row>
    <row r="1554" spans="1:58" ht="41.45" customHeight="1">
      <c r="A1554"/>
      <c r="J1554"/>
      <c r="AA1554"/>
      <c r="AB1554"/>
      <c r="AC1554"/>
      <c r="AD1554"/>
      <c r="AE1554"/>
      <c r="AF1554"/>
      <c r="AG1554"/>
      <c r="AH1554"/>
      <c r="BB1554" s="2"/>
      <c r="BC1554" s="3"/>
      <c r="BD1554" s="3"/>
      <c r="BE1554" s="3"/>
      <c r="BF1554" s="3"/>
    </row>
    <row r="1555" spans="1:58" ht="41.45" customHeight="1">
      <c r="A1555"/>
      <c r="J1555"/>
      <c r="AA1555"/>
      <c r="AB1555"/>
      <c r="AC1555"/>
      <c r="AD1555"/>
      <c r="AE1555"/>
      <c r="AF1555"/>
      <c r="AG1555"/>
      <c r="AH1555"/>
      <c r="BB1555" s="2"/>
      <c r="BC1555" s="3"/>
      <c r="BD1555" s="3"/>
      <c r="BE1555" s="3"/>
      <c r="BF1555" s="3"/>
    </row>
    <row r="1556" spans="1:58" ht="41.45" customHeight="1">
      <c r="A1556"/>
      <c r="J1556"/>
      <c r="AA1556"/>
      <c r="AB1556"/>
      <c r="AC1556"/>
      <c r="AD1556"/>
      <c r="AE1556"/>
      <c r="AF1556"/>
      <c r="AG1556"/>
      <c r="AH1556"/>
      <c r="BB1556" s="2"/>
      <c r="BC1556" s="3"/>
      <c r="BD1556" s="3"/>
      <c r="BE1556" s="3"/>
      <c r="BF1556" s="3"/>
    </row>
    <row r="1557" spans="1:58" ht="41.45" customHeight="1">
      <c r="A1557"/>
      <c r="J1557"/>
      <c r="AA1557"/>
      <c r="AB1557"/>
      <c r="AC1557"/>
      <c r="AD1557"/>
      <c r="AE1557"/>
      <c r="AF1557"/>
      <c r="AG1557"/>
      <c r="AH1557"/>
      <c r="BB1557" s="2"/>
      <c r="BC1557" s="3"/>
      <c r="BD1557" s="3"/>
      <c r="BE1557" s="3"/>
      <c r="BF1557" s="3"/>
    </row>
    <row r="1558" spans="1:58" ht="41.45" customHeight="1">
      <c r="A1558"/>
      <c r="J1558"/>
      <c r="AA1558"/>
      <c r="AB1558"/>
      <c r="AC1558"/>
      <c r="AD1558"/>
      <c r="AE1558"/>
      <c r="AF1558"/>
      <c r="AG1558"/>
      <c r="AH1558"/>
      <c r="BB1558" s="2"/>
      <c r="BC1558" s="3"/>
      <c r="BD1558" s="3"/>
      <c r="BE1558" s="3"/>
      <c r="BF1558" s="3"/>
    </row>
    <row r="1559" spans="1:58" ht="41.45" customHeight="1">
      <c r="A1559"/>
      <c r="J1559"/>
      <c r="AA1559"/>
      <c r="AB1559"/>
      <c r="AC1559"/>
      <c r="AD1559"/>
      <c r="AE1559"/>
      <c r="AF1559"/>
      <c r="AG1559"/>
      <c r="AH1559"/>
      <c r="BB1559" s="2"/>
      <c r="BC1559" s="3"/>
      <c r="BD1559" s="3"/>
      <c r="BE1559" s="3"/>
      <c r="BF1559" s="3"/>
    </row>
    <row r="1560" spans="1:58" ht="41.45" customHeight="1">
      <c r="A1560"/>
      <c r="J1560"/>
      <c r="AA1560"/>
      <c r="AB1560"/>
      <c r="AC1560"/>
      <c r="AD1560"/>
      <c r="AE1560"/>
      <c r="AF1560"/>
      <c r="AG1560"/>
      <c r="AH1560"/>
      <c r="BB1560" s="2"/>
      <c r="BC1560" s="3"/>
      <c r="BD1560" s="3"/>
      <c r="BE1560" s="3"/>
      <c r="BF1560" s="3"/>
    </row>
    <row r="1561" spans="1:58" ht="41.45" customHeight="1">
      <c r="A1561"/>
      <c r="J1561"/>
      <c r="AA1561"/>
      <c r="AB1561"/>
      <c r="AC1561"/>
      <c r="AD1561"/>
      <c r="AE1561"/>
      <c r="AF1561"/>
      <c r="AG1561"/>
      <c r="AH1561"/>
      <c r="BB1561" s="2"/>
      <c r="BC1561" s="3"/>
      <c r="BD1561" s="3"/>
      <c r="BE1561" s="3"/>
      <c r="BF1561" s="3"/>
    </row>
    <row r="1562" spans="1:58" ht="41.45" customHeight="1">
      <c r="A1562"/>
      <c r="J1562"/>
      <c r="AA1562"/>
      <c r="AB1562"/>
      <c r="AC1562"/>
      <c r="AD1562"/>
      <c r="AE1562"/>
      <c r="AF1562"/>
      <c r="AG1562"/>
      <c r="AH1562"/>
      <c r="BB1562" s="2"/>
      <c r="BC1562" s="3"/>
      <c r="BD1562" s="3"/>
      <c r="BE1562" s="3"/>
      <c r="BF1562" s="3"/>
    </row>
    <row r="1563" spans="1:58" ht="41.45" customHeight="1">
      <c r="A1563"/>
      <c r="J1563"/>
      <c r="AA1563"/>
      <c r="AB1563"/>
      <c r="AC1563"/>
      <c r="AD1563"/>
      <c r="AE1563"/>
      <c r="AF1563"/>
      <c r="AG1563"/>
      <c r="AH1563"/>
      <c r="BB1563" s="2"/>
      <c r="BC1563" s="3"/>
      <c r="BD1563" s="3"/>
      <c r="BE1563" s="3"/>
      <c r="BF1563" s="3"/>
    </row>
    <row r="1564" spans="1:58" ht="41.45" customHeight="1">
      <c r="A1564"/>
      <c r="J1564"/>
      <c r="AA1564"/>
      <c r="AB1564"/>
      <c r="AC1564"/>
      <c r="AD1564"/>
      <c r="AE1564"/>
      <c r="AF1564"/>
      <c r="AG1564"/>
      <c r="AH1564"/>
      <c r="BB1564" s="2"/>
      <c r="BC1564" s="3"/>
      <c r="BD1564" s="3"/>
      <c r="BE1564" s="3"/>
      <c r="BF1564" s="3"/>
    </row>
    <row r="1565" spans="1:58" ht="41.45" customHeight="1">
      <c r="A1565"/>
      <c r="J1565"/>
      <c r="AA1565"/>
      <c r="AB1565"/>
      <c r="AC1565"/>
      <c r="AD1565"/>
      <c r="AE1565"/>
      <c r="AF1565"/>
      <c r="AG1565"/>
      <c r="AH1565"/>
      <c r="BB1565" s="2"/>
      <c r="BC1565" s="3"/>
      <c r="BD1565" s="3"/>
      <c r="BE1565" s="3"/>
      <c r="BF1565" s="3"/>
    </row>
    <row r="1566" spans="1:58" ht="41.45" customHeight="1">
      <c r="A1566"/>
      <c r="J1566"/>
      <c r="AA1566"/>
      <c r="AB1566"/>
      <c r="AC1566"/>
      <c r="AD1566"/>
      <c r="AE1566"/>
      <c r="AF1566"/>
      <c r="AG1566"/>
      <c r="AH1566"/>
      <c r="BB1566" s="2"/>
      <c r="BC1566" s="3"/>
      <c r="BD1566" s="3"/>
      <c r="BE1566" s="3"/>
      <c r="BF1566" s="3"/>
    </row>
    <row r="1567" spans="1:58" ht="41.45" customHeight="1">
      <c r="A1567"/>
      <c r="J1567"/>
      <c r="AA1567"/>
      <c r="AB1567"/>
      <c r="AC1567"/>
      <c r="AD1567"/>
      <c r="AE1567"/>
      <c r="AF1567"/>
      <c r="AG1567"/>
      <c r="AH1567"/>
      <c r="BB1567" s="2"/>
      <c r="BC1567" s="3"/>
      <c r="BD1567" s="3"/>
      <c r="BE1567" s="3"/>
      <c r="BF1567" s="3"/>
    </row>
    <row r="1568" spans="1:58" ht="41.45" customHeight="1">
      <c r="A1568"/>
      <c r="J1568"/>
      <c r="AA1568"/>
      <c r="AB1568"/>
      <c r="AC1568"/>
      <c r="AD1568"/>
      <c r="AE1568"/>
      <c r="AF1568"/>
      <c r="AG1568"/>
      <c r="AH1568"/>
      <c r="BB1568" s="2"/>
      <c r="BC1568" s="3"/>
      <c r="BD1568" s="3"/>
      <c r="BE1568" s="3"/>
      <c r="BF1568" s="3"/>
    </row>
    <row r="1569" spans="1:58" ht="41.45" customHeight="1">
      <c r="A1569"/>
      <c r="J1569"/>
      <c r="AA1569"/>
      <c r="AB1569"/>
      <c r="AC1569"/>
      <c r="AD1569"/>
      <c r="AE1569"/>
      <c r="AF1569"/>
      <c r="AG1569"/>
      <c r="AH1569"/>
      <c r="BB1569" s="2"/>
      <c r="BC1569" s="3"/>
      <c r="BD1569" s="3"/>
      <c r="BE1569" s="3"/>
      <c r="BF1569" s="3"/>
    </row>
    <row r="1570" spans="1:58" ht="41.45" customHeight="1">
      <c r="A1570"/>
      <c r="J1570"/>
      <c r="AA1570"/>
      <c r="AB1570"/>
      <c r="AC1570"/>
      <c r="AD1570"/>
      <c r="AE1570"/>
      <c r="AF1570"/>
      <c r="AG1570"/>
      <c r="AH1570"/>
      <c r="BB1570" s="2"/>
      <c r="BC1570" s="3"/>
      <c r="BD1570" s="3"/>
      <c r="BE1570" s="3"/>
      <c r="BF1570" s="3"/>
    </row>
    <row r="1571" spans="1:58" ht="41.45" customHeight="1">
      <c r="A1571"/>
      <c r="J1571"/>
      <c r="AA1571"/>
      <c r="AB1571"/>
      <c r="AC1571"/>
      <c r="AD1571"/>
      <c r="AE1571"/>
      <c r="AF1571"/>
      <c r="AG1571"/>
      <c r="AH1571"/>
      <c r="BB1571" s="2"/>
      <c r="BC1571" s="3"/>
      <c r="BD1571" s="3"/>
      <c r="BE1571" s="3"/>
      <c r="BF1571" s="3"/>
    </row>
    <row r="1572" spans="1:58" ht="41.45" customHeight="1">
      <c r="A1572"/>
      <c r="J1572"/>
      <c r="AA1572"/>
      <c r="AB1572"/>
      <c r="AC1572"/>
      <c r="AD1572"/>
      <c r="AE1572"/>
      <c r="AF1572"/>
      <c r="AG1572"/>
      <c r="AH1572"/>
      <c r="BB1572" s="2"/>
      <c r="BC1572" s="3"/>
      <c r="BD1572" s="3"/>
      <c r="BE1572" s="3"/>
      <c r="BF1572" s="3"/>
    </row>
    <row r="1573" spans="1:58" ht="41.45" customHeight="1">
      <c r="A1573"/>
      <c r="J1573"/>
      <c r="AA1573"/>
      <c r="AB1573"/>
      <c r="AC1573"/>
      <c r="AD1573"/>
      <c r="AE1573"/>
      <c r="AF1573"/>
      <c r="AG1573"/>
      <c r="AH1573"/>
      <c r="BB1573" s="2"/>
      <c r="BC1573" s="3"/>
      <c r="BD1573" s="3"/>
      <c r="BE1573" s="3"/>
      <c r="BF1573" s="3"/>
    </row>
    <row r="1574" spans="1:58" ht="41.45" customHeight="1">
      <c r="A1574"/>
      <c r="J1574"/>
      <c r="AA1574"/>
      <c r="AB1574"/>
      <c r="AC1574"/>
      <c r="AD1574"/>
      <c r="AE1574"/>
      <c r="AF1574"/>
      <c r="AG1574"/>
      <c r="AH1574"/>
      <c r="BB1574" s="2"/>
      <c r="BC1574" s="3"/>
      <c r="BD1574" s="3"/>
      <c r="BE1574" s="3"/>
      <c r="BF1574" s="3"/>
    </row>
    <row r="1575" spans="1:58" ht="41.45" customHeight="1">
      <c r="A1575"/>
      <c r="J1575"/>
      <c r="AA1575"/>
      <c r="AB1575"/>
      <c r="AC1575"/>
      <c r="AD1575"/>
      <c r="AE1575"/>
      <c r="AF1575"/>
      <c r="AG1575"/>
      <c r="AH1575"/>
      <c r="BB1575" s="2"/>
      <c r="BC1575" s="3"/>
      <c r="BD1575" s="3"/>
      <c r="BE1575" s="3"/>
      <c r="BF1575" s="3"/>
    </row>
    <row r="1576" spans="1:58" ht="41.45" customHeight="1">
      <c r="A1576"/>
      <c r="J1576"/>
      <c r="AA1576"/>
      <c r="AB1576"/>
      <c r="AC1576"/>
      <c r="AD1576"/>
      <c r="AE1576"/>
      <c r="AF1576"/>
      <c r="AG1576"/>
      <c r="AH1576"/>
      <c r="BB1576" s="2"/>
      <c r="BC1576" s="3"/>
      <c r="BD1576" s="3"/>
      <c r="BE1576" s="3"/>
      <c r="BF1576" s="3"/>
    </row>
    <row r="1577" spans="1:58" ht="41.45" customHeight="1">
      <c r="A1577"/>
      <c r="J1577"/>
      <c r="AA1577"/>
      <c r="AB1577"/>
      <c r="AC1577"/>
      <c r="AD1577"/>
      <c r="AE1577"/>
      <c r="AF1577"/>
      <c r="AG1577"/>
      <c r="AH1577"/>
      <c r="BB1577" s="2"/>
      <c r="BC1577" s="3"/>
      <c r="BD1577" s="3"/>
      <c r="BE1577" s="3"/>
      <c r="BF1577" s="3"/>
    </row>
    <row r="1578" spans="1:58" ht="41.45" customHeight="1">
      <c r="A1578"/>
      <c r="J1578"/>
      <c r="AA1578"/>
      <c r="AB1578"/>
      <c r="AC1578"/>
      <c r="AD1578"/>
      <c r="AE1578"/>
      <c r="AF1578"/>
      <c r="AG1578"/>
      <c r="AH1578"/>
      <c r="BB1578" s="2"/>
      <c r="BC1578" s="3"/>
      <c r="BD1578" s="3"/>
      <c r="BE1578" s="3"/>
      <c r="BF1578" s="3"/>
    </row>
    <row r="1579" spans="1:58" ht="41.45" customHeight="1">
      <c r="A1579"/>
      <c r="J1579"/>
      <c r="AA1579"/>
      <c r="AB1579"/>
      <c r="AC1579"/>
      <c r="AD1579"/>
      <c r="AE1579"/>
      <c r="AF1579"/>
      <c r="AG1579"/>
      <c r="AH1579"/>
      <c r="BB1579" s="2"/>
      <c r="BC1579" s="3"/>
      <c r="BD1579" s="3"/>
      <c r="BE1579" s="3"/>
      <c r="BF1579" s="3"/>
    </row>
    <row r="1580" spans="1:58" ht="41.45" customHeight="1">
      <c r="A1580"/>
      <c r="J1580"/>
      <c r="AA1580"/>
      <c r="AB1580"/>
      <c r="AC1580"/>
      <c r="AD1580"/>
      <c r="AE1580"/>
      <c r="AF1580"/>
      <c r="AG1580"/>
      <c r="AH1580"/>
      <c r="BB1580" s="2"/>
      <c r="BC1580" s="3"/>
      <c r="BD1580" s="3"/>
      <c r="BE1580" s="3"/>
      <c r="BF1580" s="3"/>
    </row>
    <row r="1581" spans="1:58" ht="41.45" customHeight="1">
      <c r="A1581"/>
      <c r="J1581"/>
      <c r="AA1581"/>
      <c r="AB1581"/>
      <c r="AC1581"/>
      <c r="AD1581"/>
      <c r="AE1581"/>
      <c r="AF1581"/>
      <c r="AG1581"/>
      <c r="AH1581"/>
      <c r="BB1581" s="2"/>
      <c r="BC1581" s="3"/>
      <c r="BD1581" s="3"/>
      <c r="BE1581" s="3"/>
      <c r="BF1581" s="3"/>
    </row>
    <row r="1582" spans="1:58" ht="41.45" customHeight="1">
      <c r="A1582"/>
      <c r="J1582"/>
      <c r="AA1582"/>
      <c r="AB1582"/>
      <c r="AC1582"/>
      <c r="AD1582"/>
      <c r="AE1582"/>
      <c r="AF1582"/>
      <c r="AG1582"/>
      <c r="AH1582"/>
      <c r="BB1582" s="2"/>
      <c r="BC1582" s="3"/>
      <c r="BD1582" s="3"/>
      <c r="BE1582" s="3"/>
      <c r="BF1582" s="3"/>
    </row>
    <row r="1583" spans="1:58" ht="41.45" customHeight="1">
      <c r="A1583"/>
      <c r="J1583"/>
      <c r="AA1583"/>
      <c r="AB1583"/>
      <c r="AC1583"/>
      <c r="AD1583"/>
      <c r="AE1583"/>
      <c r="AF1583"/>
      <c r="AG1583"/>
      <c r="AH1583"/>
      <c r="BB1583" s="2"/>
      <c r="BC1583" s="3"/>
      <c r="BD1583" s="3"/>
      <c r="BE1583" s="3"/>
      <c r="BF1583" s="3"/>
    </row>
    <row r="1584" spans="1:58" ht="41.45" customHeight="1">
      <c r="A1584"/>
      <c r="J1584"/>
      <c r="AA1584"/>
      <c r="AB1584"/>
      <c r="AC1584"/>
      <c r="AD1584"/>
      <c r="AE1584"/>
      <c r="AF1584"/>
      <c r="AG1584"/>
      <c r="AH1584"/>
      <c r="BB1584" s="2"/>
      <c r="BC1584" s="3"/>
      <c r="BD1584" s="3"/>
      <c r="BE1584" s="3"/>
      <c r="BF1584" s="3"/>
    </row>
    <row r="1585" spans="1:58" ht="41.45" customHeight="1">
      <c r="A1585"/>
      <c r="J1585"/>
      <c r="AA1585"/>
      <c r="AB1585"/>
      <c r="AC1585"/>
      <c r="AD1585"/>
      <c r="AE1585"/>
      <c r="AF1585"/>
      <c r="AG1585"/>
      <c r="AH1585"/>
      <c r="BB1585" s="2"/>
      <c r="BC1585" s="3"/>
      <c r="BD1585" s="3"/>
      <c r="BE1585" s="3"/>
      <c r="BF1585" s="3"/>
    </row>
    <row r="1586" spans="1:58" ht="41.45" customHeight="1">
      <c r="A1586"/>
      <c r="J1586"/>
      <c r="AA1586"/>
      <c r="AB1586"/>
      <c r="AC1586"/>
      <c r="AD1586"/>
      <c r="AE1586"/>
      <c r="AF1586"/>
      <c r="AG1586"/>
      <c r="AH1586"/>
      <c r="BB1586" s="2"/>
      <c r="BC1586" s="3"/>
      <c r="BD1586" s="3"/>
      <c r="BE1586" s="3"/>
      <c r="BF1586" s="3"/>
    </row>
    <row r="1587" spans="1:58" ht="41.45" customHeight="1">
      <c r="A1587"/>
      <c r="J1587"/>
      <c r="AA1587"/>
      <c r="AB1587"/>
      <c r="AC1587"/>
      <c r="AD1587"/>
      <c r="AE1587"/>
      <c r="AF1587"/>
      <c r="AG1587"/>
      <c r="AH1587"/>
      <c r="BB1587" s="2"/>
      <c r="BC1587" s="3"/>
      <c r="BD1587" s="3"/>
      <c r="BE1587" s="3"/>
      <c r="BF1587" s="3"/>
    </row>
    <row r="1588" spans="1:58" ht="41.45" customHeight="1">
      <c r="A1588"/>
      <c r="J1588"/>
      <c r="AA1588"/>
      <c r="AB1588"/>
      <c r="AC1588"/>
      <c r="AD1588"/>
      <c r="AE1588"/>
      <c r="AF1588"/>
      <c r="AG1588"/>
      <c r="AH1588"/>
      <c r="BB1588" s="2"/>
      <c r="BC1588" s="3"/>
      <c r="BD1588" s="3"/>
      <c r="BE1588" s="3"/>
      <c r="BF1588" s="3"/>
    </row>
    <row r="1589" spans="1:58" ht="41.45" customHeight="1">
      <c r="A1589"/>
      <c r="J1589"/>
      <c r="AA1589"/>
      <c r="AB1589"/>
      <c r="AC1589"/>
      <c r="AD1589"/>
      <c r="AE1589"/>
      <c r="AF1589"/>
      <c r="AG1589"/>
      <c r="AH1589"/>
      <c r="BB1589" s="2"/>
      <c r="BC1589" s="3"/>
      <c r="BD1589" s="3"/>
      <c r="BE1589" s="3"/>
      <c r="BF1589" s="3"/>
    </row>
    <row r="1590" spans="1:58" ht="41.45" customHeight="1">
      <c r="A1590"/>
      <c r="J1590"/>
      <c r="AA1590"/>
      <c r="AB1590"/>
      <c r="AC1590"/>
      <c r="AD1590"/>
      <c r="AE1590"/>
      <c r="AF1590"/>
      <c r="AG1590"/>
      <c r="AH1590"/>
      <c r="BB1590" s="2"/>
      <c r="BC1590" s="3"/>
      <c r="BD1590" s="3"/>
      <c r="BE1590" s="3"/>
      <c r="BF1590" s="3"/>
    </row>
    <row r="1591" spans="1:58" ht="41.45" customHeight="1">
      <c r="A1591"/>
      <c r="J1591"/>
      <c r="AA1591"/>
      <c r="AB1591"/>
      <c r="AC1591"/>
      <c r="AD1591"/>
      <c r="AE1591"/>
      <c r="AF1591"/>
      <c r="AG1591"/>
      <c r="AH1591"/>
      <c r="BB1591" s="2"/>
      <c r="BC1591" s="3"/>
      <c r="BD1591" s="3"/>
      <c r="BE1591" s="3"/>
      <c r="BF1591" s="3"/>
    </row>
    <row r="1592" spans="1:58" ht="41.45" customHeight="1">
      <c r="A1592"/>
      <c r="J1592"/>
      <c r="AA1592"/>
      <c r="AB1592"/>
      <c r="AC1592"/>
      <c r="AD1592"/>
      <c r="AE1592"/>
      <c r="AF1592"/>
      <c r="AG1592"/>
      <c r="AH1592"/>
      <c r="BB1592" s="2"/>
      <c r="BC1592" s="3"/>
      <c r="BD1592" s="3"/>
      <c r="BE1592" s="3"/>
      <c r="BF1592" s="3"/>
    </row>
    <row r="1593" spans="1:58" ht="41.45" customHeight="1">
      <c r="A1593"/>
      <c r="J1593"/>
      <c r="AA1593"/>
      <c r="AB1593"/>
      <c r="AC1593"/>
      <c r="AD1593"/>
      <c r="AE1593"/>
      <c r="AF1593"/>
      <c r="AG1593"/>
      <c r="AH1593"/>
      <c r="BB1593" s="2"/>
      <c r="BC1593" s="3"/>
      <c r="BD1593" s="3"/>
      <c r="BE1593" s="3"/>
      <c r="BF1593" s="3"/>
    </row>
    <row r="1594" spans="1:58" ht="41.45" customHeight="1">
      <c r="A1594"/>
      <c r="J1594"/>
      <c r="AA1594"/>
      <c r="AB1594"/>
      <c r="AC1594"/>
      <c r="AD1594"/>
      <c r="AE1594"/>
      <c r="AF1594"/>
      <c r="AG1594"/>
      <c r="AH1594"/>
      <c r="BB1594" s="2"/>
      <c r="BC1594" s="3"/>
      <c r="BD1594" s="3"/>
      <c r="BE1594" s="3"/>
      <c r="BF1594" s="3"/>
    </row>
    <row r="1595" spans="1:58" ht="41.45" customHeight="1">
      <c r="A1595"/>
      <c r="J1595"/>
      <c r="AA1595"/>
      <c r="AB1595"/>
      <c r="AC1595"/>
      <c r="AD1595"/>
      <c r="AE1595"/>
      <c r="AF1595"/>
      <c r="AG1595"/>
      <c r="AH1595"/>
      <c r="BB1595" s="2"/>
      <c r="BC1595" s="3"/>
      <c r="BD1595" s="3"/>
      <c r="BE1595" s="3"/>
      <c r="BF1595" s="3"/>
    </row>
    <row r="1596" spans="1:58" ht="41.45" customHeight="1">
      <c r="A1596"/>
      <c r="J1596"/>
      <c r="AA1596"/>
      <c r="AB1596"/>
      <c r="AC1596"/>
      <c r="AD1596"/>
      <c r="AE1596"/>
      <c r="AF1596"/>
      <c r="AG1596"/>
      <c r="AH1596"/>
      <c r="BB1596" s="2"/>
      <c r="BC1596" s="3"/>
      <c r="BD1596" s="3"/>
      <c r="BE1596" s="3"/>
      <c r="BF1596" s="3"/>
    </row>
    <row r="1597" spans="1:58" ht="41.45" customHeight="1">
      <c r="A1597"/>
      <c r="J1597"/>
      <c r="AA1597"/>
      <c r="AB1597"/>
      <c r="AC1597"/>
      <c r="AD1597"/>
      <c r="AE1597"/>
      <c r="AF1597"/>
      <c r="AG1597"/>
      <c r="AH1597"/>
      <c r="BB1597" s="2"/>
      <c r="BC1597" s="3"/>
      <c r="BD1597" s="3"/>
      <c r="BE1597" s="3"/>
      <c r="BF1597" s="3"/>
    </row>
    <row r="1598" spans="1:58" ht="41.45" customHeight="1">
      <c r="A1598"/>
      <c r="J1598"/>
      <c r="AA1598"/>
      <c r="AB1598"/>
      <c r="AC1598"/>
      <c r="AD1598"/>
      <c r="AE1598"/>
      <c r="AF1598"/>
      <c r="AG1598"/>
      <c r="AH1598"/>
      <c r="BB1598" s="2"/>
      <c r="BC1598" s="3"/>
      <c r="BD1598" s="3"/>
      <c r="BE1598" s="3"/>
      <c r="BF1598" s="3"/>
    </row>
    <row r="1599" spans="1:58" ht="41.45" customHeight="1">
      <c r="A1599"/>
      <c r="J1599"/>
      <c r="AA1599"/>
      <c r="AB1599"/>
      <c r="AC1599"/>
      <c r="AD1599"/>
      <c r="AE1599"/>
      <c r="AF1599"/>
      <c r="AG1599"/>
      <c r="AH1599"/>
      <c r="BB1599" s="2"/>
      <c r="BC1599" s="3"/>
      <c r="BD1599" s="3"/>
      <c r="BE1599" s="3"/>
      <c r="BF1599" s="3"/>
    </row>
    <row r="1600" spans="1:58" ht="41.45" customHeight="1">
      <c r="A1600"/>
      <c r="J1600"/>
      <c r="AA1600"/>
      <c r="AB1600"/>
      <c r="AC1600"/>
      <c r="AD1600"/>
      <c r="AE1600"/>
      <c r="AF1600"/>
      <c r="AG1600"/>
      <c r="AH1600"/>
      <c r="BB1600" s="2"/>
      <c r="BC1600" s="3"/>
      <c r="BD1600" s="3"/>
      <c r="BE1600" s="3"/>
      <c r="BF1600" s="3"/>
    </row>
    <row r="1601" spans="1:58" ht="41.45" customHeight="1">
      <c r="A1601"/>
      <c r="J1601"/>
      <c r="AA1601"/>
      <c r="AB1601"/>
      <c r="AC1601"/>
      <c r="AD1601"/>
      <c r="AE1601"/>
      <c r="AF1601"/>
      <c r="AG1601"/>
      <c r="AH1601"/>
      <c r="BB1601" s="2"/>
      <c r="BC1601" s="3"/>
      <c r="BD1601" s="3"/>
      <c r="BE1601" s="3"/>
      <c r="BF1601" s="3"/>
    </row>
    <row r="1602" spans="1:58" ht="41.45" customHeight="1">
      <c r="A1602"/>
      <c r="J1602"/>
      <c r="AA1602"/>
      <c r="AB1602"/>
      <c r="AC1602"/>
      <c r="AD1602"/>
      <c r="AE1602"/>
      <c r="AF1602"/>
      <c r="AG1602"/>
      <c r="AH1602"/>
      <c r="BB1602" s="2"/>
      <c r="BC1602" s="3"/>
      <c r="BD1602" s="3"/>
      <c r="BE1602" s="3"/>
      <c r="BF1602" s="3"/>
    </row>
    <row r="1603" spans="1:58" ht="41.45" customHeight="1">
      <c r="A1603"/>
      <c r="J1603"/>
      <c r="AA1603"/>
      <c r="AB1603"/>
      <c r="AC1603"/>
      <c r="AD1603"/>
      <c r="AE1603"/>
      <c r="AF1603"/>
      <c r="AG1603"/>
      <c r="AH1603"/>
      <c r="BB1603" s="2"/>
      <c r="BC1603" s="3"/>
      <c r="BD1603" s="3"/>
      <c r="BE1603" s="3"/>
      <c r="BF1603" s="3"/>
    </row>
    <row r="1604" spans="1:58" ht="41.45" customHeight="1">
      <c r="A1604"/>
      <c r="J1604"/>
      <c r="AA1604"/>
      <c r="AB1604"/>
      <c r="AC1604"/>
      <c r="AD1604"/>
      <c r="AE1604"/>
      <c r="AF1604"/>
      <c r="AG1604"/>
      <c r="AH1604"/>
      <c r="BB1604" s="2"/>
      <c r="BC1604" s="3"/>
      <c r="BD1604" s="3"/>
      <c r="BE1604" s="3"/>
      <c r="BF1604" s="3"/>
    </row>
    <row r="1605" spans="1:58" ht="41.45" customHeight="1">
      <c r="A1605"/>
      <c r="J1605"/>
      <c r="AA1605"/>
      <c r="AB1605"/>
      <c r="AC1605"/>
      <c r="AD1605"/>
      <c r="AE1605"/>
      <c r="AF1605"/>
      <c r="AG1605"/>
      <c r="AH1605"/>
      <c r="BB1605" s="2"/>
      <c r="BC1605" s="3"/>
      <c r="BD1605" s="3"/>
      <c r="BE1605" s="3"/>
      <c r="BF1605" s="3"/>
    </row>
    <row r="1606" spans="1:58" ht="41.45" customHeight="1">
      <c r="A1606"/>
      <c r="J1606"/>
      <c r="AA1606"/>
      <c r="AB1606"/>
      <c r="AC1606"/>
      <c r="AD1606"/>
      <c r="AE1606"/>
      <c r="AF1606"/>
      <c r="AG1606"/>
      <c r="AH1606"/>
      <c r="BB1606" s="2"/>
      <c r="BC1606" s="3"/>
      <c r="BD1606" s="3"/>
      <c r="BE1606" s="3"/>
      <c r="BF1606" s="3"/>
    </row>
    <row r="1607" spans="1:58" ht="41.45" customHeight="1">
      <c r="A1607"/>
      <c r="J1607"/>
      <c r="AA1607"/>
      <c r="AB1607"/>
      <c r="AC1607"/>
      <c r="AD1607"/>
      <c r="AE1607"/>
      <c r="AF1607"/>
      <c r="AG1607"/>
      <c r="AH1607"/>
      <c r="BB1607" s="2"/>
      <c r="BC1607" s="3"/>
      <c r="BD1607" s="3"/>
      <c r="BE1607" s="3"/>
      <c r="BF1607" s="3"/>
    </row>
    <row r="1608" spans="1:58" ht="41.45" customHeight="1">
      <c r="A1608"/>
      <c r="J1608"/>
      <c r="AA1608"/>
      <c r="AB1608"/>
      <c r="AC1608"/>
      <c r="AD1608"/>
      <c r="AE1608"/>
      <c r="AF1608"/>
      <c r="AG1608"/>
      <c r="AH1608"/>
      <c r="BB1608" s="2"/>
      <c r="BC1608" s="3"/>
      <c r="BD1608" s="3"/>
      <c r="BE1608" s="3"/>
      <c r="BF1608" s="3"/>
    </row>
    <row r="1609" spans="1:58" ht="41.45" customHeight="1">
      <c r="A1609"/>
      <c r="J1609"/>
      <c r="AA1609"/>
      <c r="AB1609"/>
      <c r="AC1609"/>
      <c r="AD1609"/>
      <c r="AE1609"/>
      <c r="AF1609"/>
      <c r="AG1609"/>
      <c r="AH1609"/>
      <c r="BB1609" s="2"/>
      <c r="BC1609" s="3"/>
      <c r="BD1609" s="3"/>
      <c r="BE1609" s="3"/>
      <c r="BF1609" s="3"/>
    </row>
    <row r="1610" spans="1:58" ht="41.45" customHeight="1">
      <c r="A1610"/>
      <c r="J1610"/>
      <c r="AA1610"/>
      <c r="AB1610"/>
      <c r="AC1610"/>
      <c r="AD1610"/>
      <c r="AE1610"/>
      <c r="AF1610"/>
      <c r="AG1610"/>
      <c r="AH1610"/>
      <c r="BB1610" s="2"/>
      <c r="BC1610" s="3"/>
      <c r="BD1610" s="3"/>
      <c r="BE1610" s="3"/>
      <c r="BF1610" s="3"/>
    </row>
    <row r="1611" spans="1:58" ht="41.45" customHeight="1">
      <c r="A1611"/>
      <c r="J1611"/>
      <c r="AA1611"/>
      <c r="AB1611"/>
      <c r="AC1611"/>
      <c r="AD1611"/>
      <c r="AE1611"/>
      <c r="AF1611"/>
      <c r="AG1611"/>
      <c r="AH1611"/>
      <c r="BB1611" s="2"/>
      <c r="BC1611" s="3"/>
      <c r="BD1611" s="3"/>
      <c r="BE1611" s="3"/>
      <c r="BF1611" s="3"/>
    </row>
    <row r="1612" spans="1:58" ht="41.45" customHeight="1">
      <c r="A1612"/>
      <c r="J1612"/>
      <c r="AA1612"/>
      <c r="AB1612"/>
      <c r="AC1612"/>
      <c r="AD1612"/>
      <c r="AE1612"/>
      <c r="AF1612"/>
      <c r="AG1612"/>
      <c r="AH1612"/>
      <c r="BB1612" s="2"/>
      <c r="BC1612" s="3"/>
      <c r="BD1612" s="3"/>
      <c r="BE1612" s="3"/>
      <c r="BF1612" s="3"/>
    </row>
    <row r="1613" spans="1:58" ht="41.45" customHeight="1">
      <c r="A1613"/>
      <c r="J1613"/>
      <c r="AA1613"/>
      <c r="AB1613"/>
      <c r="AC1613"/>
      <c r="AD1613"/>
      <c r="AE1613"/>
      <c r="AF1613"/>
      <c r="AG1613"/>
      <c r="AH1613"/>
      <c r="BB1613" s="2"/>
      <c r="BC1613" s="3"/>
      <c r="BD1613" s="3"/>
      <c r="BE1613" s="3"/>
      <c r="BF1613" s="3"/>
    </row>
    <row r="1614" spans="1:58" ht="41.45" customHeight="1">
      <c r="A1614"/>
      <c r="J1614"/>
      <c r="AA1614"/>
      <c r="AB1614"/>
      <c r="AC1614"/>
      <c r="AD1614"/>
      <c r="AE1614"/>
      <c r="AF1614"/>
      <c r="AG1614"/>
      <c r="AH1614"/>
      <c r="BB1614" s="2"/>
      <c r="BC1614" s="3"/>
      <c r="BD1614" s="3"/>
      <c r="BE1614" s="3"/>
      <c r="BF1614" s="3"/>
    </row>
    <row r="1615" spans="1:58" ht="41.45" customHeight="1">
      <c r="A1615"/>
      <c r="J1615"/>
      <c r="AA1615"/>
      <c r="AB1615"/>
      <c r="AC1615"/>
      <c r="AD1615"/>
      <c r="AE1615"/>
      <c r="AF1615"/>
      <c r="AG1615"/>
      <c r="AH1615"/>
      <c r="BB1615" s="2"/>
      <c r="BC1615" s="3"/>
      <c r="BD1615" s="3"/>
      <c r="BE1615" s="3"/>
      <c r="BF1615" s="3"/>
    </row>
    <row r="1616" spans="1:58" ht="41.45" customHeight="1">
      <c r="A1616"/>
      <c r="J1616"/>
      <c r="AA1616"/>
      <c r="AB1616"/>
      <c r="AC1616"/>
      <c r="AD1616"/>
      <c r="AE1616"/>
      <c r="AF1616"/>
      <c r="AG1616"/>
      <c r="AH1616"/>
      <c r="BB1616" s="2"/>
      <c r="BC1616" s="3"/>
      <c r="BD1616" s="3"/>
      <c r="BE1616" s="3"/>
      <c r="BF1616" s="3"/>
    </row>
    <row r="1617" spans="1:58" ht="41.45" customHeight="1">
      <c r="A1617"/>
      <c r="J1617"/>
      <c r="AA1617"/>
      <c r="AB1617"/>
      <c r="AC1617"/>
      <c r="AD1617"/>
      <c r="AE1617"/>
      <c r="AF1617"/>
      <c r="AG1617"/>
      <c r="AH1617"/>
      <c r="BB1617" s="2"/>
      <c r="BC1617" s="3"/>
      <c r="BD1617" s="3"/>
      <c r="BE1617" s="3"/>
      <c r="BF1617" s="3"/>
    </row>
    <row r="1618" spans="1:58" ht="41.45" customHeight="1">
      <c r="A1618"/>
      <c r="J1618"/>
      <c r="AA1618"/>
      <c r="AB1618"/>
      <c r="AC1618"/>
      <c r="AD1618"/>
      <c r="AE1618"/>
      <c r="AF1618"/>
      <c r="AG1618"/>
      <c r="AH1618"/>
      <c r="BB1618" s="2"/>
      <c r="BC1618" s="3"/>
      <c r="BD1618" s="3"/>
      <c r="BE1618" s="3"/>
      <c r="BF1618" s="3"/>
    </row>
    <row r="1619" spans="1:58" ht="41.45" customHeight="1">
      <c r="A1619"/>
      <c r="J1619"/>
      <c r="AA1619"/>
      <c r="AB1619"/>
      <c r="AC1619"/>
      <c r="AD1619"/>
      <c r="AE1619"/>
      <c r="AF1619"/>
      <c r="AG1619"/>
      <c r="AH1619"/>
      <c r="BB1619" s="2"/>
      <c r="BC1619" s="3"/>
      <c r="BD1619" s="3"/>
      <c r="BE1619" s="3"/>
      <c r="BF1619" s="3"/>
    </row>
    <row r="1620" spans="1:58" ht="41.45" customHeight="1">
      <c r="A1620"/>
      <c r="J1620"/>
      <c r="AA1620"/>
      <c r="AB1620"/>
      <c r="AC1620"/>
      <c r="AD1620"/>
      <c r="AE1620"/>
      <c r="AF1620"/>
      <c r="AG1620"/>
      <c r="AH1620"/>
      <c r="BB1620" s="2"/>
      <c r="BC1620" s="3"/>
      <c r="BD1620" s="3"/>
      <c r="BE1620" s="3"/>
      <c r="BF1620" s="3"/>
    </row>
    <row r="1621" spans="1:58" ht="41.45" customHeight="1">
      <c r="A1621"/>
      <c r="J1621"/>
      <c r="AA1621"/>
      <c r="AB1621"/>
      <c r="AC1621"/>
      <c r="AD1621"/>
      <c r="AE1621"/>
      <c r="AF1621"/>
      <c r="AG1621"/>
      <c r="AH1621"/>
      <c r="BB1621" s="2"/>
      <c r="BC1621" s="3"/>
      <c r="BD1621" s="3"/>
      <c r="BE1621" s="3"/>
      <c r="BF1621" s="3"/>
    </row>
    <row r="1622" spans="1:58" ht="41.45" customHeight="1">
      <c r="A1622"/>
      <c r="J1622"/>
      <c r="AA1622"/>
      <c r="AB1622"/>
      <c r="AC1622"/>
      <c r="AD1622"/>
      <c r="AE1622"/>
      <c r="AF1622"/>
      <c r="AG1622"/>
      <c r="AH1622"/>
      <c r="BB1622" s="2"/>
      <c r="BC1622" s="3"/>
      <c r="BD1622" s="3"/>
      <c r="BE1622" s="3"/>
      <c r="BF1622" s="3"/>
    </row>
    <row r="1623" spans="1:58" ht="41.45" customHeight="1">
      <c r="A1623"/>
      <c r="J1623"/>
      <c r="AA1623"/>
      <c r="AB1623"/>
      <c r="AC1623"/>
      <c r="AD1623"/>
      <c r="AE1623"/>
      <c r="AF1623"/>
      <c r="AG1623"/>
      <c r="AH1623"/>
      <c r="BB1623" s="2"/>
      <c r="BC1623" s="3"/>
      <c r="BD1623" s="3"/>
      <c r="BE1623" s="3"/>
      <c r="BF1623" s="3"/>
    </row>
    <row r="1624" spans="1:58" ht="41.45" customHeight="1">
      <c r="A1624"/>
      <c r="J1624"/>
      <c r="AA1624"/>
      <c r="AB1624"/>
      <c r="AC1624"/>
      <c r="AD1624"/>
      <c r="AE1624"/>
      <c r="AF1624"/>
      <c r="AG1624"/>
      <c r="AH1624"/>
      <c r="BB1624" s="2"/>
      <c r="BC1624" s="3"/>
      <c r="BD1624" s="3"/>
      <c r="BE1624" s="3"/>
      <c r="BF1624" s="3"/>
    </row>
    <row r="1625" spans="1:58" ht="41.45" customHeight="1">
      <c r="A1625"/>
      <c r="J1625"/>
      <c r="AA1625"/>
      <c r="AB1625"/>
      <c r="AC1625"/>
      <c r="AD1625"/>
      <c r="AE1625"/>
      <c r="AF1625"/>
      <c r="AG1625"/>
      <c r="AH1625"/>
      <c r="BB1625" s="2"/>
      <c r="BC1625" s="3"/>
      <c r="BD1625" s="3"/>
      <c r="BE1625" s="3"/>
      <c r="BF1625" s="3"/>
    </row>
    <row r="1626" spans="1:58" ht="41.45" customHeight="1">
      <c r="A1626"/>
      <c r="J1626"/>
      <c r="AA1626"/>
      <c r="AB1626"/>
      <c r="AC1626"/>
      <c r="AD1626"/>
      <c r="AE1626"/>
      <c r="AF1626"/>
      <c r="AG1626"/>
      <c r="AH1626"/>
      <c r="BB1626" s="2"/>
      <c r="BC1626" s="3"/>
      <c r="BD1626" s="3"/>
      <c r="BE1626" s="3"/>
      <c r="BF1626" s="3"/>
    </row>
    <row r="1627" spans="1:58" ht="41.45" customHeight="1">
      <c r="A1627"/>
      <c r="J1627"/>
      <c r="AA1627"/>
      <c r="AB1627"/>
      <c r="AC1627"/>
      <c r="AD1627"/>
      <c r="AE1627"/>
      <c r="AF1627"/>
      <c r="AG1627"/>
      <c r="AH1627"/>
      <c r="BB1627" s="2"/>
      <c r="BC1627" s="3"/>
      <c r="BD1627" s="3"/>
      <c r="BE1627" s="3"/>
      <c r="BF1627" s="3"/>
    </row>
    <row r="1628" spans="1:58" ht="41.45" customHeight="1">
      <c r="A1628"/>
      <c r="J1628"/>
      <c r="AA1628"/>
      <c r="AB1628"/>
      <c r="AC1628"/>
      <c r="AD1628"/>
      <c r="AE1628"/>
      <c r="AF1628"/>
      <c r="AG1628"/>
      <c r="AH1628"/>
      <c r="BB1628" s="2"/>
      <c r="BC1628" s="3"/>
      <c r="BD1628" s="3"/>
      <c r="BE1628" s="3"/>
      <c r="BF1628" s="3"/>
    </row>
    <row r="1629" spans="1:58" ht="41.45" customHeight="1">
      <c r="A1629"/>
      <c r="J1629"/>
      <c r="AA1629"/>
      <c r="AB1629"/>
      <c r="AC1629"/>
      <c r="AD1629"/>
      <c r="AE1629"/>
      <c r="AF1629"/>
      <c r="AG1629"/>
      <c r="AH1629"/>
      <c r="BB1629" s="2"/>
      <c r="BC1629" s="3"/>
      <c r="BD1629" s="3"/>
      <c r="BE1629" s="3"/>
      <c r="BF1629" s="3"/>
    </row>
    <row r="1630" spans="1:58" ht="41.45" customHeight="1">
      <c r="A1630"/>
      <c r="J1630"/>
      <c r="AA1630"/>
      <c r="AB1630"/>
      <c r="AC1630"/>
      <c r="AD1630"/>
      <c r="AE1630"/>
      <c r="AF1630"/>
      <c r="AG1630"/>
      <c r="AH1630"/>
      <c r="BB1630" s="2"/>
      <c r="BC1630" s="3"/>
      <c r="BD1630" s="3"/>
      <c r="BE1630" s="3"/>
      <c r="BF1630" s="3"/>
    </row>
    <row r="1631" spans="1:58" ht="41.45" customHeight="1">
      <c r="A1631"/>
      <c r="J1631"/>
      <c r="AA1631"/>
      <c r="AB1631"/>
      <c r="AC1631"/>
      <c r="AD1631"/>
      <c r="AE1631"/>
      <c r="AF1631"/>
      <c r="AG1631"/>
      <c r="AH1631"/>
      <c r="BB1631" s="2"/>
      <c r="BC1631" s="3"/>
      <c r="BD1631" s="3"/>
      <c r="BE1631" s="3"/>
      <c r="BF1631" s="3"/>
    </row>
    <row r="1632" spans="1:58" ht="41.45" customHeight="1">
      <c r="A1632"/>
      <c r="J1632"/>
      <c r="AA1632"/>
      <c r="AB1632"/>
      <c r="AC1632"/>
      <c r="AD1632"/>
      <c r="AE1632"/>
      <c r="AF1632"/>
      <c r="AG1632"/>
      <c r="AH1632"/>
      <c r="BB1632" s="2"/>
      <c r="BC1632" s="3"/>
      <c r="BD1632" s="3"/>
      <c r="BE1632" s="3"/>
      <c r="BF1632" s="3"/>
    </row>
    <row r="1633" spans="1:58" ht="41.45" customHeight="1">
      <c r="A1633"/>
      <c r="J1633"/>
      <c r="AA1633"/>
      <c r="AB1633"/>
      <c r="AC1633"/>
      <c r="AD1633"/>
      <c r="AE1633"/>
      <c r="AF1633"/>
      <c r="AG1633"/>
      <c r="AH1633"/>
      <c r="BB1633" s="2"/>
      <c r="BC1633" s="3"/>
      <c r="BD1633" s="3"/>
      <c r="BE1633" s="3"/>
      <c r="BF1633" s="3"/>
    </row>
    <row r="1634" spans="1:58" ht="41.45" customHeight="1">
      <c r="A1634"/>
      <c r="J1634"/>
      <c r="AA1634"/>
      <c r="AB1634"/>
      <c r="AC1634"/>
      <c r="AD1634"/>
      <c r="AE1634"/>
      <c r="AF1634"/>
      <c r="AG1634"/>
      <c r="AH1634"/>
      <c r="BB1634" s="2"/>
      <c r="BC1634" s="3"/>
      <c r="BD1634" s="3"/>
      <c r="BE1634" s="3"/>
      <c r="BF1634" s="3"/>
    </row>
    <row r="1635" spans="1:58" ht="41.45" customHeight="1">
      <c r="A1635"/>
      <c r="J1635"/>
      <c r="AA1635"/>
      <c r="AB1635"/>
      <c r="AC1635"/>
      <c r="AD1635"/>
      <c r="AE1635"/>
      <c r="AF1635"/>
      <c r="AG1635"/>
      <c r="AH1635"/>
      <c r="BB1635" s="2"/>
      <c r="BC1635" s="3"/>
      <c r="BD1635" s="3"/>
      <c r="BE1635" s="3"/>
      <c r="BF1635" s="3"/>
    </row>
    <row r="1636" spans="1:58" ht="41.45" customHeight="1">
      <c r="A1636"/>
      <c r="J1636"/>
      <c r="AA1636"/>
      <c r="AB1636"/>
      <c r="AC1636"/>
      <c r="AD1636"/>
      <c r="AE1636"/>
      <c r="AF1636"/>
      <c r="AG1636"/>
      <c r="AH1636"/>
      <c r="BB1636" s="2"/>
      <c r="BC1636" s="3"/>
      <c r="BD1636" s="3"/>
      <c r="BE1636" s="3"/>
      <c r="BF1636" s="3"/>
    </row>
    <row r="1637" spans="1:58" ht="41.45" customHeight="1">
      <c r="A1637"/>
      <c r="J1637"/>
      <c r="AA1637"/>
      <c r="AB1637"/>
      <c r="AC1637"/>
      <c r="AD1637"/>
      <c r="AE1637"/>
      <c r="AF1637"/>
      <c r="AG1637"/>
      <c r="AH1637"/>
      <c r="BB1637" s="2"/>
      <c r="BC1637" s="3"/>
      <c r="BD1637" s="3"/>
      <c r="BE1637" s="3"/>
      <c r="BF1637" s="3"/>
    </row>
    <row r="1638" spans="1:58" ht="41.45" customHeight="1">
      <c r="A1638"/>
      <c r="J1638"/>
      <c r="AA1638"/>
      <c r="AB1638"/>
      <c r="AC1638"/>
      <c r="AD1638"/>
      <c r="AE1638"/>
      <c r="AF1638"/>
      <c r="AG1638"/>
      <c r="AH1638"/>
      <c r="BB1638" s="2"/>
      <c r="BC1638" s="3"/>
      <c r="BD1638" s="3"/>
      <c r="BE1638" s="3"/>
      <c r="BF1638" s="3"/>
    </row>
    <row r="1639" spans="1:58" ht="41.45" customHeight="1">
      <c r="A1639"/>
      <c r="J1639"/>
      <c r="AA1639"/>
      <c r="AB1639"/>
      <c r="AC1639"/>
      <c r="AD1639"/>
      <c r="AE1639"/>
      <c r="AF1639"/>
      <c r="AG1639"/>
      <c r="AH1639"/>
      <c r="BB1639" s="2"/>
      <c r="BC1639" s="3"/>
      <c r="BD1639" s="3"/>
      <c r="BE1639" s="3"/>
      <c r="BF1639" s="3"/>
    </row>
    <row r="1640" spans="1:58" ht="41.45" customHeight="1">
      <c r="A1640"/>
      <c r="J1640"/>
      <c r="AA1640"/>
      <c r="AB1640"/>
      <c r="AC1640"/>
      <c r="AD1640"/>
      <c r="AE1640"/>
      <c r="AF1640"/>
      <c r="AG1640"/>
      <c r="AH1640"/>
      <c r="BB1640" s="2"/>
      <c r="BC1640" s="3"/>
      <c r="BD1640" s="3"/>
      <c r="BE1640" s="3"/>
      <c r="BF1640" s="3"/>
    </row>
    <row r="1641" spans="1:58" ht="41.45" customHeight="1">
      <c r="A1641"/>
      <c r="J1641"/>
      <c r="AA1641"/>
      <c r="AB1641"/>
      <c r="AC1641"/>
      <c r="AD1641"/>
      <c r="AE1641"/>
      <c r="AF1641"/>
      <c r="AG1641"/>
      <c r="AH1641"/>
      <c r="BB1641" s="2"/>
      <c r="BC1641" s="3"/>
      <c r="BD1641" s="3"/>
      <c r="BE1641" s="3"/>
      <c r="BF1641" s="3"/>
    </row>
    <row r="1642" spans="1:58" ht="41.45" customHeight="1">
      <c r="A1642"/>
      <c r="J1642"/>
      <c r="AA1642"/>
      <c r="AB1642"/>
      <c r="AC1642"/>
      <c r="AD1642"/>
      <c r="AE1642"/>
      <c r="AF1642"/>
      <c r="AG1642"/>
      <c r="AH1642"/>
      <c r="BB1642" s="2"/>
      <c r="BC1642" s="3"/>
      <c r="BD1642" s="3"/>
      <c r="BE1642" s="3"/>
      <c r="BF1642" s="3"/>
    </row>
    <row r="1643" spans="1:58" ht="41.45" customHeight="1">
      <c r="A1643"/>
      <c r="J1643"/>
      <c r="AA1643"/>
      <c r="AB1643"/>
      <c r="AC1643"/>
      <c r="AD1643"/>
      <c r="AE1643"/>
      <c r="AF1643"/>
      <c r="AG1643"/>
      <c r="AH1643"/>
      <c r="BB1643" s="2"/>
      <c r="BC1643" s="3"/>
      <c r="BD1643" s="3"/>
      <c r="BE1643" s="3"/>
      <c r="BF1643" s="3"/>
    </row>
    <row r="1644" spans="1:58" ht="41.45" customHeight="1">
      <c r="A1644"/>
      <c r="J1644"/>
      <c r="AA1644"/>
      <c r="AB1644"/>
      <c r="AC1644"/>
      <c r="AD1644"/>
      <c r="AE1644"/>
      <c r="AF1644"/>
      <c r="AG1644"/>
      <c r="AH1644"/>
      <c r="BB1644" s="2"/>
      <c r="BC1644" s="3"/>
      <c r="BD1644" s="3"/>
      <c r="BE1644" s="3"/>
      <c r="BF1644" s="3"/>
    </row>
    <row r="1645" spans="1:58" ht="41.45" customHeight="1">
      <c r="A1645"/>
      <c r="J1645"/>
      <c r="AA1645"/>
      <c r="AB1645"/>
      <c r="AC1645"/>
      <c r="AD1645"/>
      <c r="AE1645"/>
      <c r="AF1645"/>
      <c r="AG1645"/>
      <c r="AH1645"/>
      <c r="BB1645" s="2"/>
      <c r="BC1645" s="3"/>
      <c r="BD1645" s="3"/>
      <c r="BE1645" s="3"/>
      <c r="BF1645" s="3"/>
    </row>
    <row r="1646" spans="1:58" ht="41.45" customHeight="1">
      <c r="A1646"/>
      <c r="J1646"/>
      <c r="AA1646"/>
      <c r="AB1646"/>
      <c r="AC1646"/>
      <c r="AD1646"/>
      <c r="AE1646"/>
      <c r="AF1646"/>
      <c r="AG1646"/>
      <c r="AH1646"/>
      <c r="BB1646" s="2"/>
      <c r="BC1646" s="3"/>
      <c r="BD1646" s="3"/>
      <c r="BE1646" s="3"/>
      <c r="BF1646" s="3"/>
    </row>
    <row r="1647" spans="1:58" ht="41.45" customHeight="1">
      <c r="A1647"/>
      <c r="J1647"/>
      <c r="AA1647"/>
      <c r="AB1647"/>
      <c r="AC1647"/>
      <c r="AD1647"/>
      <c r="AE1647"/>
      <c r="AF1647"/>
      <c r="AG1647"/>
      <c r="AH1647"/>
      <c r="BB1647" s="2"/>
      <c r="BC1647" s="3"/>
      <c r="BD1647" s="3"/>
      <c r="BE1647" s="3"/>
      <c r="BF1647" s="3"/>
    </row>
    <row r="1648" spans="1:58" ht="41.45" customHeight="1">
      <c r="A1648"/>
      <c r="J1648"/>
      <c r="AA1648"/>
      <c r="AB1648"/>
      <c r="AC1648"/>
      <c r="AD1648"/>
      <c r="AE1648"/>
      <c r="AF1648"/>
      <c r="AG1648"/>
      <c r="AH1648"/>
      <c r="BB1648" s="2"/>
      <c r="BC1648" s="3"/>
      <c r="BD1648" s="3"/>
      <c r="BE1648" s="3"/>
      <c r="BF1648" s="3"/>
    </row>
    <row r="1649" spans="1:58" ht="41.45" customHeight="1">
      <c r="A1649"/>
      <c r="J1649"/>
      <c r="AA1649"/>
      <c r="AB1649"/>
      <c r="AC1649"/>
      <c r="AD1649"/>
      <c r="AE1649"/>
      <c r="AF1649"/>
      <c r="AG1649"/>
      <c r="AH1649"/>
      <c r="BB1649" s="2"/>
      <c r="BC1649" s="3"/>
      <c r="BD1649" s="3"/>
      <c r="BE1649" s="3"/>
      <c r="BF1649" s="3"/>
    </row>
    <row r="1650" spans="1:58" ht="41.45" customHeight="1">
      <c r="A1650"/>
      <c r="J1650"/>
      <c r="AA1650"/>
      <c r="AB1650"/>
      <c r="AC1650"/>
      <c r="AD1650"/>
      <c r="AE1650"/>
      <c r="AF1650"/>
      <c r="AG1650"/>
      <c r="AH1650"/>
      <c r="BB1650" s="2"/>
      <c r="BC1650" s="3"/>
      <c r="BD1650" s="3"/>
      <c r="BE1650" s="3"/>
      <c r="BF1650" s="3"/>
    </row>
    <row r="1651" spans="1:58" ht="41.45" customHeight="1">
      <c r="A1651"/>
      <c r="J1651"/>
      <c r="AA1651"/>
      <c r="AB1651"/>
      <c r="AC1651"/>
      <c r="AD1651"/>
      <c r="AE1651"/>
      <c r="AF1651"/>
      <c r="AG1651"/>
      <c r="AH1651"/>
      <c r="BB1651" s="2"/>
      <c r="BC1651" s="3"/>
      <c r="BD1651" s="3"/>
      <c r="BE1651" s="3"/>
      <c r="BF1651" s="3"/>
    </row>
    <row r="1652" spans="1:58" ht="41.45" customHeight="1">
      <c r="A1652"/>
      <c r="J1652"/>
      <c r="AA1652"/>
      <c r="AB1652"/>
      <c r="AC1652"/>
      <c r="AD1652"/>
      <c r="AE1652"/>
      <c r="AF1652"/>
      <c r="AG1652"/>
      <c r="AH1652"/>
      <c r="BB1652" s="2"/>
      <c r="BC1652" s="3"/>
      <c r="BD1652" s="3"/>
      <c r="BE1652" s="3"/>
      <c r="BF1652" s="3"/>
    </row>
    <row r="1653" spans="1:58" ht="41.45" customHeight="1">
      <c r="A1653"/>
      <c r="J1653"/>
      <c r="AA1653"/>
      <c r="AB1653"/>
      <c r="AC1653"/>
      <c r="AD1653"/>
      <c r="AE1653"/>
      <c r="AF1653"/>
      <c r="AG1653"/>
      <c r="AH1653"/>
      <c r="BB1653" s="2"/>
      <c r="BC1653" s="3"/>
      <c r="BD1653" s="3"/>
      <c r="BE1653" s="3"/>
      <c r="BF1653" s="3"/>
    </row>
    <row r="1654" spans="1:58" ht="41.45" customHeight="1">
      <c r="A1654"/>
      <c r="J1654"/>
      <c r="AA1654"/>
      <c r="AB1654"/>
      <c r="AC1654"/>
      <c r="AD1654"/>
      <c r="AE1654"/>
      <c r="AF1654"/>
      <c r="AG1654"/>
      <c r="AH1654"/>
      <c r="BB1654" s="2"/>
      <c r="BC1654" s="3"/>
      <c r="BD1654" s="3"/>
      <c r="BE1654" s="3"/>
      <c r="BF1654" s="3"/>
    </row>
    <row r="1655" spans="1:58" ht="41.45" customHeight="1">
      <c r="A1655"/>
      <c r="J1655"/>
      <c r="AA1655"/>
      <c r="AB1655"/>
      <c r="AC1655"/>
      <c r="AD1655"/>
      <c r="AE1655"/>
      <c r="AF1655"/>
      <c r="AG1655"/>
      <c r="AH1655"/>
      <c r="BB1655" s="2"/>
      <c r="BC1655" s="3"/>
      <c r="BD1655" s="3"/>
      <c r="BE1655" s="3"/>
      <c r="BF1655" s="3"/>
    </row>
    <row r="1656" spans="1:58" ht="41.45" customHeight="1">
      <c r="A1656"/>
      <c r="J1656"/>
      <c r="AA1656"/>
      <c r="AB1656"/>
      <c r="AC1656"/>
      <c r="AD1656"/>
      <c r="AE1656"/>
      <c r="AF1656"/>
      <c r="AG1656"/>
      <c r="AH1656"/>
      <c r="BB1656" s="2"/>
      <c r="BC1656" s="3"/>
      <c r="BD1656" s="3"/>
      <c r="BE1656" s="3"/>
      <c r="BF1656" s="3"/>
    </row>
    <row r="1657" spans="1:58" ht="41.45" customHeight="1">
      <c r="A1657"/>
      <c r="J1657"/>
      <c r="AA1657"/>
      <c r="AB1657"/>
      <c r="AC1657"/>
      <c r="AD1657"/>
      <c r="AE1657"/>
      <c r="AF1657"/>
      <c r="AG1657"/>
      <c r="AH1657"/>
      <c r="BB1657" s="2"/>
      <c r="BC1657" s="3"/>
      <c r="BD1657" s="3"/>
      <c r="BE1657" s="3"/>
      <c r="BF1657" s="3"/>
    </row>
    <row r="1658" spans="1:58" ht="41.45" customHeight="1">
      <c r="A1658"/>
      <c r="J1658"/>
      <c r="AA1658"/>
      <c r="AB1658"/>
      <c r="AC1658"/>
      <c r="AD1658"/>
      <c r="AE1658"/>
      <c r="AF1658"/>
      <c r="AG1658"/>
      <c r="AH1658"/>
      <c r="BB1658" s="2"/>
      <c r="BC1658" s="3"/>
      <c r="BD1658" s="3"/>
      <c r="BE1658" s="3"/>
      <c r="BF1658" s="3"/>
    </row>
    <row r="1659" spans="1:58" ht="41.45" customHeight="1">
      <c r="A1659"/>
      <c r="J1659"/>
      <c r="AA1659"/>
      <c r="AB1659"/>
      <c r="AC1659"/>
      <c r="AD1659"/>
      <c r="AE1659"/>
      <c r="AF1659"/>
      <c r="AG1659"/>
      <c r="AH1659"/>
      <c r="BB1659" s="2"/>
      <c r="BC1659" s="3"/>
      <c r="BD1659" s="3"/>
      <c r="BE1659" s="3"/>
      <c r="BF1659" s="3"/>
    </row>
    <row r="1660" spans="1:58" ht="41.45" customHeight="1">
      <c r="A1660"/>
      <c r="J1660"/>
      <c r="AA1660"/>
      <c r="AB1660"/>
      <c r="AC1660"/>
      <c r="AD1660"/>
      <c r="AE1660"/>
      <c r="AF1660"/>
      <c r="AG1660"/>
      <c r="AH1660"/>
      <c r="BB1660" s="2"/>
      <c r="BC1660" s="3"/>
      <c r="BD1660" s="3"/>
      <c r="BE1660" s="3"/>
      <c r="BF1660" s="3"/>
    </row>
    <row r="1661" spans="1:58" ht="41.45" customHeight="1">
      <c r="A1661"/>
      <c r="J1661"/>
      <c r="AA1661"/>
      <c r="AB1661"/>
      <c r="AC1661"/>
      <c r="AD1661"/>
      <c r="AE1661"/>
      <c r="AF1661"/>
      <c r="AG1661"/>
      <c r="AH1661"/>
      <c r="BB1661" s="2"/>
      <c r="BC1661" s="3"/>
      <c r="BD1661" s="3"/>
      <c r="BE1661" s="3"/>
      <c r="BF1661" s="3"/>
    </row>
    <row r="1662" spans="1:58" ht="41.45" customHeight="1">
      <c r="A1662"/>
      <c r="J1662"/>
      <c r="AA1662"/>
      <c r="AB1662"/>
      <c r="AC1662"/>
      <c r="AD1662"/>
      <c r="AE1662"/>
      <c r="AF1662"/>
      <c r="AG1662"/>
      <c r="AH1662"/>
      <c r="BB1662" s="2"/>
      <c r="BC1662" s="3"/>
      <c r="BD1662" s="3"/>
      <c r="BE1662" s="3"/>
      <c r="BF1662" s="3"/>
    </row>
    <row r="1663" spans="1:58" ht="41.45" customHeight="1">
      <c r="A1663"/>
      <c r="J1663"/>
      <c r="AA1663"/>
      <c r="AB1663"/>
      <c r="AC1663"/>
      <c r="AD1663"/>
      <c r="AE1663"/>
      <c r="AF1663"/>
      <c r="AG1663"/>
      <c r="AH1663"/>
      <c r="BB1663" s="2"/>
      <c r="BC1663" s="3"/>
      <c r="BD1663" s="3"/>
      <c r="BE1663" s="3"/>
      <c r="BF1663" s="3"/>
    </row>
    <row r="1664" spans="1:58" ht="41.45" customHeight="1">
      <c r="A1664"/>
      <c r="J1664"/>
      <c r="AA1664"/>
      <c r="AB1664"/>
      <c r="AC1664"/>
      <c r="AD1664"/>
      <c r="AE1664"/>
      <c r="AF1664"/>
      <c r="AG1664"/>
      <c r="AH1664"/>
      <c r="BB1664" s="2"/>
      <c r="BC1664" s="3"/>
      <c r="BD1664" s="3"/>
      <c r="BE1664" s="3"/>
      <c r="BF1664" s="3"/>
    </row>
    <row r="1665" spans="1:58" ht="41.45" customHeight="1">
      <c r="A1665"/>
      <c r="J1665"/>
      <c r="AA1665"/>
      <c r="AB1665"/>
      <c r="AC1665"/>
      <c r="AD1665"/>
      <c r="AE1665"/>
      <c r="AF1665"/>
      <c r="AG1665"/>
      <c r="AH1665"/>
      <c r="BB1665" s="2"/>
      <c r="BC1665" s="3"/>
      <c r="BD1665" s="3"/>
      <c r="BE1665" s="3"/>
      <c r="BF1665" s="3"/>
    </row>
    <row r="1666" spans="1:58" ht="41.45" customHeight="1">
      <c r="A1666"/>
      <c r="J1666"/>
      <c r="AA1666"/>
      <c r="AB1666"/>
      <c r="AC1666"/>
      <c r="AD1666"/>
      <c r="AE1666"/>
      <c r="AF1666"/>
      <c r="AG1666"/>
      <c r="AH1666"/>
      <c r="BB1666" s="2"/>
      <c r="BC1666" s="3"/>
      <c r="BD1666" s="3"/>
      <c r="BE1666" s="3"/>
      <c r="BF1666" s="3"/>
    </row>
    <row r="1667" spans="1:58" ht="41.45" customHeight="1">
      <c r="A1667"/>
      <c r="J1667"/>
      <c r="AA1667"/>
      <c r="AB1667"/>
      <c r="AC1667"/>
      <c r="AD1667"/>
      <c r="AE1667"/>
      <c r="AF1667"/>
      <c r="AG1667"/>
      <c r="AH1667"/>
      <c r="BB1667" s="2"/>
      <c r="BC1667" s="3"/>
      <c r="BD1667" s="3"/>
      <c r="BE1667" s="3"/>
      <c r="BF1667" s="3"/>
    </row>
    <row r="1668" spans="1:58" ht="41.45" customHeight="1">
      <c r="A1668"/>
      <c r="J1668"/>
      <c r="AA1668"/>
      <c r="AB1668"/>
      <c r="AC1668"/>
      <c r="AD1668"/>
      <c r="AE1668"/>
      <c r="AF1668"/>
      <c r="AG1668"/>
      <c r="AH1668"/>
      <c r="BB1668" s="2"/>
      <c r="BC1668" s="3"/>
      <c r="BD1668" s="3"/>
      <c r="BE1668" s="3"/>
      <c r="BF1668" s="3"/>
    </row>
    <row r="1669" spans="1:58" ht="41.45" customHeight="1">
      <c r="A1669"/>
      <c r="J1669"/>
      <c r="AA1669"/>
      <c r="AB1669"/>
      <c r="AC1669"/>
      <c r="AD1669"/>
      <c r="AE1669"/>
      <c r="AF1669"/>
      <c r="AG1669"/>
      <c r="AH1669"/>
      <c r="BB1669" s="2"/>
      <c r="BC1669" s="3"/>
      <c r="BD1669" s="3"/>
      <c r="BE1669" s="3"/>
      <c r="BF1669" s="3"/>
    </row>
    <row r="1670" spans="1:58" ht="41.45" customHeight="1">
      <c r="A1670"/>
      <c r="J1670"/>
      <c r="AA1670"/>
      <c r="AB1670"/>
      <c r="AC1670"/>
      <c r="AD1670"/>
      <c r="AE1670"/>
      <c r="AF1670"/>
      <c r="AG1670"/>
      <c r="AH1670"/>
      <c r="BB1670" s="2"/>
      <c r="BC1670" s="3"/>
      <c r="BD1670" s="3"/>
      <c r="BE1670" s="3"/>
      <c r="BF1670" s="3"/>
    </row>
    <row r="1671" spans="1:58" ht="41.45" customHeight="1">
      <c r="A1671"/>
      <c r="J1671"/>
      <c r="AA1671"/>
      <c r="AB1671"/>
      <c r="AC1671"/>
      <c r="AD1671"/>
      <c r="AE1671"/>
      <c r="AF1671"/>
      <c r="AG1671"/>
      <c r="AH1671"/>
      <c r="BB1671" s="2"/>
      <c r="BC1671" s="3"/>
      <c r="BD1671" s="3"/>
      <c r="BE1671" s="3"/>
      <c r="BF1671" s="3"/>
    </row>
    <row r="1672" spans="1:58" ht="41.45" customHeight="1">
      <c r="A1672"/>
      <c r="J1672"/>
      <c r="AA1672"/>
      <c r="AB1672"/>
      <c r="AC1672"/>
      <c r="AD1672"/>
      <c r="AE1672"/>
      <c r="AF1672"/>
      <c r="AG1672"/>
      <c r="AH1672"/>
      <c r="BB1672" s="2"/>
      <c r="BC1672" s="3"/>
      <c r="BD1672" s="3"/>
      <c r="BE1672" s="3"/>
      <c r="BF1672" s="3"/>
    </row>
    <row r="1673" spans="1:58" ht="41.45" customHeight="1">
      <c r="A1673"/>
      <c r="J1673"/>
      <c r="AA1673"/>
      <c r="AB1673"/>
      <c r="AC1673"/>
      <c r="AD1673"/>
      <c r="AE1673"/>
      <c r="AF1673"/>
      <c r="AG1673"/>
      <c r="AH1673"/>
      <c r="BB1673" s="2"/>
      <c r="BC1673" s="3"/>
      <c r="BD1673" s="3"/>
      <c r="BE1673" s="3"/>
      <c r="BF1673" s="3"/>
    </row>
    <row r="1674" spans="1:58" ht="41.45" customHeight="1">
      <c r="A1674"/>
      <c r="J1674"/>
      <c r="AA1674"/>
      <c r="AB1674"/>
      <c r="AC1674"/>
      <c r="AD1674"/>
      <c r="AE1674"/>
      <c r="AF1674"/>
      <c r="AG1674"/>
      <c r="AH1674"/>
      <c r="BB1674" s="2"/>
      <c r="BC1674" s="3"/>
      <c r="BD1674" s="3"/>
      <c r="BE1674" s="3"/>
      <c r="BF1674" s="3"/>
    </row>
    <row r="1675" spans="1:58" ht="41.45" customHeight="1">
      <c r="A1675"/>
      <c r="J1675"/>
      <c r="AA1675"/>
      <c r="AB1675"/>
      <c r="AC1675"/>
      <c r="AD1675"/>
      <c r="AE1675"/>
      <c r="AF1675"/>
      <c r="AG1675"/>
      <c r="AH1675"/>
      <c r="BB1675" s="2"/>
      <c r="BC1675" s="3"/>
      <c r="BD1675" s="3"/>
      <c r="BE1675" s="3"/>
      <c r="BF1675" s="3"/>
    </row>
    <row r="1676" spans="1:58" ht="41.45" customHeight="1">
      <c r="A1676"/>
      <c r="J1676"/>
      <c r="AA1676"/>
      <c r="AB1676"/>
      <c r="AC1676"/>
      <c r="AD1676"/>
      <c r="AE1676"/>
      <c r="AF1676"/>
      <c r="AG1676"/>
      <c r="AH1676"/>
      <c r="BB1676" s="2"/>
      <c r="BC1676" s="3"/>
      <c r="BD1676" s="3"/>
      <c r="BE1676" s="3"/>
      <c r="BF1676" s="3"/>
    </row>
    <row r="1677" spans="1:58" ht="41.45" customHeight="1">
      <c r="A1677"/>
      <c r="J1677"/>
      <c r="AA1677"/>
      <c r="AB1677"/>
      <c r="AC1677"/>
      <c r="AD1677"/>
      <c r="AE1677"/>
      <c r="AF1677"/>
      <c r="AG1677"/>
      <c r="AH1677"/>
      <c r="BB1677" s="2"/>
      <c r="BC1677" s="3"/>
      <c r="BD1677" s="3"/>
      <c r="BE1677" s="3"/>
      <c r="BF1677" s="3"/>
    </row>
    <row r="1678" spans="1:58" ht="41.45" customHeight="1">
      <c r="A1678"/>
      <c r="J1678"/>
      <c r="AA1678"/>
      <c r="AB1678"/>
      <c r="AC1678"/>
      <c r="AD1678"/>
      <c r="AE1678"/>
      <c r="AF1678"/>
      <c r="AG1678"/>
      <c r="AH1678"/>
      <c r="BB1678" s="2"/>
      <c r="BC1678" s="3"/>
      <c r="BD1678" s="3"/>
      <c r="BE1678" s="3"/>
      <c r="BF1678" s="3"/>
    </row>
    <row r="1679" spans="1:58" ht="41.45" customHeight="1">
      <c r="A1679"/>
      <c r="J1679"/>
      <c r="AA1679"/>
      <c r="AB1679"/>
      <c r="AC1679"/>
      <c r="AD1679"/>
      <c r="AE1679"/>
      <c r="AF1679"/>
      <c r="AG1679"/>
      <c r="AH1679"/>
      <c r="BB1679" s="2"/>
      <c r="BC1679" s="3"/>
      <c r="BD1679" s="3"/>
      <c r="BE1679" s="3"/>
      <c r="BF1679" s="3"/>
    </row>
    <row r="1680" spans="1:58" ht="41.45" customHeight="1">
      <c r="A1680"/>
      <c r="J1680"/>
      <c r="AA1680"/>
      <c r="AB1680"/>
      <c r="AC1680"/>
      <c r="AD1680"/>
      <c r="AE1680"/>
      <c r="AF1680"/>
      <c r="AG1680"/>
      <c r="AH1680"/>
      <c r="BB1680" s="2"/>
      <c r="BC1680" s="3"/>
      <c r="BD1680" s="3"/>
      <c r="BE1680" s="3"/>
      <c r="BF1680" s="3"/>
    </row>
    <row r="1681" spans="1:58" ht="41.45" customHeight="1">
      <c r="A1681"/>
      <c r="J1681"/>
      <c r="AA1681"/>
      <c r="AB1681"/>
      <c r="AC1681"/>
      <c r="AD1681"/>
      <c r="AE1681"/>
      <c r="AF1681"/>
      <c r="AG1681"/>
      <c r="AH1681"/>
      <c r="BB1681" s="2"/>
      <c r="BC1681" s="3"/>
      <c r="BD1681" s="3"/>
      <c r="BE1681" s="3"/>
      <c r="BF1681" s="3"/>
    </row>
    <row r="1682" spans="1:58" ht="41.45" customHeight="1">
      <c r="A1682"/>
      <c r="J1682"/>
      <c r="AA1682"/>
      <c r="AB1682"/>
      <c r="AC1682"/>
      <c r="AD1682"/>
      <c r="AE1682"/>
      <c r="AF1682"/>
      <c r="AG1682"/>
      <c r="AH1682"/>
      <c r="BB1682" s="2"/>
      <c r="BC1682" s="3"/>
      <c r="BD1682" s="3"/>
      <c r="BE1682" s="3"/>
      <c r="BF1682" s="3"/>
    </row>
    <row r="1683" spans="1:58" ht="41.45" customHeight="1">
      <c r="A1683"/>
      <c r="J1683"/>
      <c r="AA1683"/>
      <c r="AB1683"/>
      <c r="AC1683"/>
      <c r="AD1683"/>
      <c r="AE1683"/>
      <c r="AF1683"/>
      <c r="AG1683"/>
      <c r="AH1683"/>
      <c r="BB1683" s="2"/>
      <c r="BC1683" s="3"/>
      <c r="BD1683" s="3"/>
      <c r="BE1683" s="3"/>
      <c r="BF1683" s="3"/>
    </row>
    <row r="1684" spans="1:58" ht="41.45" customHeight="1">
      <c r="A1684"/>
      <c r="J1684"/>
      <c r="AA1684"/>
      <c r="AB1684"/>
      <c r="AC1684"/>
      <c r="AD1684"/>
      <c r="AE1684"/>
      <c r="AF1684"/>
      <c r="AG1684"/>
      <c r="AH1684"/>
      <c r="BB1684" s="2"/>
      <c r="BC1684" s="3"/>
      <c r="BD1684" s="3"/>
      <c r="BE1684" s="3"/>
      <c r="BF1684" s="3"/>
    </row>
    <row r="1685" spans="1:58" ht="41.45" customHeight="1">
      <c r="A1685"/>
      <c r="J1685"/>
      <c r="AA1685"/>
      <c r="AB1685"/>
      <c r="AC1685"/>
      <c r="AD1685"/>
      <c r="AE1685"/>
      <c r="AF1685"/>
      <c r="AG1685"/>
      <c r="AH1685"/>
      <c r="BB1685" s="2"/>
      <c r="BC1685" s="3"/>
      <c r="BD1685" s="3"/>
      <c r="BE1685" s="3"/>
      <c r="BF1685" s="3"/>
    </row>
    <row r="1686" spans="1:58" ht="41.45" customHeight="1">
      <c r="A1686"/>
      <c r="J1686"/>
      <c r="AA1686"/>
      <c r="AB1686"/>
      <c r="AC1686"/>
      <c r="AD1686"/>
      <c r="AE1686"/>
      <c r="AF1686"/>
      <c r="AG1686"/>
      <c r="AH1686"/>
      <c r="BB1686" s="2"/>
      <c r="BC1686" s="3"/>
      <c r="BD1686" s="3"/>
      <c r="BE1686" s="3"/>
      <c r="BF1686" s="3"/>
    </row>
    <row r="1687" spans="1:58" ht="41.45" customHeight="1">
      <c r="A1687"/>
      <c r="J1687"/>
      <c r="AA1687"/>
      <c r="AB1687"/>
      <c r="AC1687"/>
      <c r="AD1687"/>
      <c r="AE1687"/>
      <c r="AF1687"/>
      <c r="AG1687"/>
      <c r="AH1687"/>
      <c r="BB1687" s="2"/>
      <c r="BC1687" s="3"/>
      <c r="BD1687" s="3"/>
      <c r="BE1687" s="3"/>
      <c r="BF1687" s="3"/>
    </row>
    <row r="1688" spans="1:58" ht="41.45" customHeight="1">
      <c r="A1688"/>
      <c r="J1688"/>
      <c r="AA1688"/>
      <c r="AB1688"/>
      <c r="AC1688"/>
      <c r="AD1688"/>
      <c r="AE1688"/>
      <c r="AF1688"/>
      <c r="AG1688"/>
      <c r="AH1688"/>
      <c r="BB1688" s="2"/>
      <c r="BC1688" s="3"/>
      <c r="BD1688" s="3"/>
      <c r="BE1688" s="3"/>
      <c r="BF1688" s="3"/>
    </row>
    <row r="1689" spans="1:58" ht="41.45" customHeight="1">
      <c r="A1689"/>
      <c r="J1689"/>
      <c r="AA1689"/>
      <c r="AB1689"/>
      <c r="AC1689"/>
      <c r="AD1689"/>
      <c r="AE1689"/>
      <c r="AF1689"/>
      <c r="AG1689"/>
      <c r="AH1689"/>
      <c r="BB1689" s="2"/>
      <c r="BC1689" s="3"/>
      <c r="BD1689" s="3"/>
      <c r="BE1689" s="3"/>
      <c r="BF1689" s="3"/>
    </row>
    <row r="1690" spans="1:58" ht="41.45" customHeight="1">
      <c r="A1690"/>
      <c r="J1690"/>
      <c r="AA1690"/>
      <c r="AB1690"/>
      <c r="AC1690"/>
      <c r="AD1690"/>
      <c r="AE1690"/>
      <c r="AF1690"/>
      <c r="AG1690"/>
      <c r="AH1690"/>
      <c r="BB1690" s="2"/>
      <c r="BC1690" s="3"/>
      <c r="BD1690" s="3"/>
      <c r="BE1690" s="3"/>
      <c r="BF1690" s="3"/>
    </row>
    <row r="1691" spans="1:58" ht="41.45" customHeight="1">
      <c r="A1691"/>
      <c r="J1691"/>
      <c r="AA1691"/>
      <c r="AB1691"/>
      <c r="AC1691"/>
      <c r="AD1691"/>
      <c r="AE1691"/>
      <c r="AF1691"/>
      <c r="AG1691"/>
      <c r="AH1691"/>
      <c r="BB1691" s="2"/>
      <c r="BC1691" s="3"/>
      <c r="BD1691" s="3"/>
      <c r="BE1691" s="3"/>
      <c r="BF1691" s="3"/>
    </row>
    <row r="1692" spans="1:58" ht="41.45" customHeight="1">
      <c r="A1692"/>
      <c r="J1692"/>
      <c r="AA1692"/>
      <c r="AB1692"/>
      <c r="AC1692"/>
      <c r="AD1692"/>
      <c r="AE1692"/>
      <c r="AF1692"/>
      <c r="AG1692"/>
      <c r="AH1692"/>
      <c r="BB1692" s="2"/>
      <c r="BC1692" s="3"/>
      <c r="BD1692" s="3"/>
      <c r="BE1692" s="3"/>
      <c r="BF1692" s="3"/>
    </row>
    <row r="1693" spans="1:58" ht="41.45" customHeight="1">
      <c r="A1693"/>
      <c r="J1693"/>
      <c r="AA1693"/>
      <c r="AB1693"/>
      <c r="AC1693"/>
      <c r="AD1693"/>
      <c r="AE1693"/>
      <c r="AF1693"/>
      <c r="AG1693"/>
      <c r="AH1693"/>
      <c r="BB1693" s="2"/>
      <c r="BC1693" s="3"/>
      <c r="BD1693" s="3"/>
      <c r="BE1693" s="3"/>
      <c r="BF1693" s="3"/>
    </row>
    <row r="1694" spans="1:58" ht="41.45" customHeight="1">
      <c r="A1694"/>
      <c r="J1694"/>
      <c r="AA1694"/>
      <c r="AB1694"/>
      <c r="AC1694"/>
      <c r="AD1694"/>
      <c r="AE1694"/>
      <c r="AF1694"/>
      <c r="AG1694"/>
      <c r="AH1694"/>
      <c r="BB1694" s="2"/>
      <c r="BC1694" s="3"/>
      <c r="BD1694" s="3"/>
      <c r="BE1694" s="3"/>
      <c r="BF1694" s="3"/>
    </row>
    <row r="1695" spans="1:58" ht="41.45" customHeight="1">
      <c r="A1695"/>
      <c r="J1695"/>
      <c r="AA1695"/>
      <c r="AB1695"/>
      <c r="AC1695"/>
      <c r="AD1695"/>
      <c r="AE1695"/>
      <c r="AF1695"/>
      <c r="AG1695"/>
      <c r="AH1695"/>
      <c r="BB1695" s="2"/>
      <c r="BC1695" s="3"/>
      <c r="BD1695" s="3"/>
      <c r="BE1695" s="3"/>
      <c r="BF1695" s="3"/>
    </row>
    <row r="1696" spans="1:58" ht="41.45" customHeight="1">
      <c r="A1696"/>
      <c r="J1696"/>
      <c r="AA1696"/>
      <c r="AB1696"/>
      <c r="AC1696"/>
      <c r="AD1696"/>
      <c r="AE1696"/>
      <c r="AF1696"/>
      <c r="AG1696"/>
      <c r="AH1696"/>
      <c r="BB1696" s="2"/>
      <c r="BC1696" s="3"/>
      <c r="BD1696" s="3"/>
      <c r="BE1696" s="3"/>
      <c r="BF1696" s="3"/>
    </row>
    <row r="1697" spans="1:58" ht="41.45" customHeight="1">
      <c r="A1697"/>
      <c r="J1697"/>
      <c r="AA1697"/>
      <c r="AB1697"/>
      <c r="AC1697"/>
      <c r="AD1697"/>
      <c r="AE1697"/>
      <c r="AF1697"/>
      <c r="AG1697"/>
      <c r="AH1697"/>
      <c r="BB1697" s="2"/>
      <c r="BC1697" s="3"/>
      <c r="BD1697" s="3"/>
      <c r="BE1697" s="3"/>
      <c r="BF1697" s="3"/>
    </row>
    <row r="1698" spans="1:58" ht="41.45" customHeight="1">
      <c r="A1698"/>
      <c r="J1698"/>
      <c r="AA1698"/>
      <c r="AB1698"/>
      <c r="AC1698"/>
      <c r="AD1698"/>
      <c r="AE1698"/>
      <c r="AF1698"/>
      <c r="AG1698"/>
      <c r="AH1698"/>
      <c r="BB1698" s="2"/>
      <c r="BC1698" s="3"/>
      <c r="BD1698" s="3"/>
      <c r="BE1698" s="3"/>
      <c r="BF1698" s="3"/>
    </row>
    <row r="1699" spans="1:58" ht="41.45" customHeight="1">
      <c r="A1699"/>
      <c r="J1699"/>
      <c r="AA1699"/>
      <c r="AB1699"/>
      <c r="AC1699"/>
      <c r="AD1699"/>
      <c r="AE1699"/>
      <c r="AF1699"/>
      <c r="AG1699"/>
      <c r="AH1699"/>
      <c r="BB1699" s="2"/>
      <c r="BC1699" s="3"/>
      <c r="BD1699" s="3"/>
      <c r="BE1699" s="3"/>
      <c r="BF1699" s="3"/>
    </row>
    <row r="1700" spans="1:58" ht="41.45" customHeight="1">
      <c r="A1700"/>
      <c r="J1700"/>
      <c r="AA1700"/>
      <c r="AB1700"/>
      <c r="AC1700"/>
      <c r="AD1700"/>
      <c r="AE1700"/>
      <c r="AF1700"/>
      <c r="AG1700"/>
      <c r="AH1700"/>
      <c r="BB1700" s="2"/>
      <c r="BC1700" s="3"/>
      <c r="BD1700" s="3"/>
      <c r="BE1700" s="3"/>
      <c r="BF1700" s="3"/>
    </row>
    <row r="1701" spans="1:58" ht="41.45" customHeight="1">
      <c r="A1701"/>
      <c r="J1701"/>
      <c r="AA1701"/>
      <c r="AB1701"/>
      <c r="AC1701"/>
      <c r="AD1701"/>
      <c r="AE1701"/>
      <c r="AF1701"/>
      <c r="AG1701"/>
      <c r="AH1701"/>
      <c r="BB1701" s="2"/>
      <c r="BC1701" s="3"/>
      <c r="BD1701" s="3"/>
      <c r="BE1701" s="3"/>
      <c r="BF1701" s="3"/>
    </row>
    <row r="1702" spans="1:58" ht="41.45" customHeight="1">
      <c r="A1702"/>
      <c r="J1702"/>
      <c r="AA1702"/>
      <c r="AB1702"/>
      <c r="AC1702"/>
      <c r="AD1702"/>
      <c r="AE1702"/>
      <c r="AF1702"/>
      <c r="AG1702"/>
      <c r="AH1702"/>
      <c r="BB1702" s="2"/>
      <c r="BC1702" s="3"/>
      <c r="BD1702" s="3"/>
      <c r="BE1702" s="3"/>
      <c r="BF1702" s="3"/>
    </row>
    <row r="1703" spans="1:58" ht="41.45" customHeight="1">
      <c r="A1703"/>
      <c r="J1703"/>
      <c r="AA1703"/>
      <c r="AB1703"/>
      <c r="AC1703"/>
      <c r="AD1703"/>
      <c r="AE1703"/>
      <c r="AF1703"/>
      <c r="AG1703"/>
      <c r="AH1703"/>
      <c r="BB1703" s="2"/>
      <c r="BC1703" s="3"/>
      <c r="BD1703" s="3"/>
      <c r="BE1703" s="3"/>
      <c r="BF1703" s="3"/>
    </row>
    <row r="1704" spans="1:58" ht="41.45" customHeight="1">
      <c r="A1704"/>
      <c r="J1704"/>
      <c r="AA1704"/>
      <c r="AB1704"/>
      <c r="AC1704"/>
      <c r="AD1704"/>
      <c r="AE1704"/>
      <c r="AF1704"/>
      <c r="AG1704"/>
      <c r="AH1704"/>
      <c r="BB1704" s="2"/>
      <c r="BC1704" s="3"/>
      <c r="BD1704" s="3"/>
      <c r="BE1704" s="3"/>
      <c r="BF1704" s="3"/>
    </row>
    <row r="1705" spans="1:58" ht="41.45" customHeight="1">
      <c r="A1705"/>
      <c r="J1705"/>
      <c r="AA1705"/>
      <c r="AB1705"/>
      <c r="AC1705"/>
      <c r="AD1705"/>
      <c r="AE1705"/>
      <c r="AF1705"/>
      <c r="AG1705"/>
      <c r="AH1705"/>
      <c r="BB1705" s="2"/>
      <c r="BC1705" s="3"/>
      <c r="BD1705" s="3"/>
      <c r="BE1705" s="3"/>
      <c r="BF1705" s="3"/>
    </row>
    <row r="1706" spans="1:58" ht="41.45" customHeight="1">
      <c r="A1706"/>
      <c r="J1706"/>
      <c r="AA1706"/>
      <c r="AB1706"/>
      <c r="AC1706"/>
      <c r="AD1706"/>
      <c r="AE1706"/>
      <c r="AF1706"/>
      <c r="AG1706"/>
      <c r="AH1706"/>
      <c r="BB1706" s="2"/>
      <c r="BC1706" s="3"/>
      <c r="BD1706" s="3"/>
      <c r="BE1706" s="3"/>
      <c r="BF1706" s="3"/>
    </row>
    <row r="1707" spans="1:58" ht="41.45" customHeight="1">
      <c r="A1707"/>
      <c r="J1707"/>
      <c r="AA1707"/>
      <c r="AB1707"/>
      <c r="AC1707"/>
      <c r="AD1707"/>
      <c r="AE1707"/>
      <c r="AF1707"/>
      <c r="AG1707"/>
      <c r="AH1707"/>
      <c r="BB1707" s="2"/>
      <c r="BC1707" s="3"/>
      <c r="BD1707" s="3"/>
      <c r="BE1707" s="3"/>
      <c r="BF1707" s="3"/>
    </row>
    <row r="1708" spans="1:58" ht="41.45" customHeight="1">
      <c r="A1708"/>
      <c r="J1708"/>
      <c r="AA1708"/>
      <c r="AB1708"/>
      <c r="AC1708"/>
      <c r="AD1708"/>
      <c r="AE1708"/>
      <c r="AF1708"/>
      <c r="AG1708"/>
      <c r="AH1708"/>
      <c r="BB1708" s="2"/>
      <c r="BC1708" s="3"/>
      <c r="BD1708" s="3"/>
      <c r="BE1708" s="3"/>
      <c r="BF1708" s="3"/>
    </row>
    <row r="1709" spans="1:58" ht="41.45" customHeight="1">
      <c r="A1709"/>
      <c r="J1709"/>
      <c r="AA1709"/>
      <c r="AB1709"/>
      <c r="AC1709"/>
      <c r="AD1709"/>
      <c r="AE1709"/>
      <c r="AF1709"/>
      <c r="AG1709"/>
      <c r="AH1709"/>
      <c r="BB1709" s="2"/>
      <c r="BC1709" s="3"/>
      <c r="BD1709" s="3"/>
      <c r="BE1709" s="3"/>
      <c r="BF1709" s="3"/>
    </row>
    <row r="1710" spans="1:58" ht="41.45" customHeight="1">
      <c r="A1710"/>
      <c r="J1710"/>
      <c r="AA1710"/>
      <c r="AB1710"/>
      <c r="AC1710"/>
      <c r="AD1710"/>
      <c r="AE1710"/>
      <c r="AF1710"/>
      <c r="AG1710"/>
      <c r="AH1710"/>
      <c r="BB1710" s="2"/>
      <c r="BC1710" s="3"/>
      <c r="BD1710" s="3"/>
      <c r="BE1710" s="3"/>
      <c r="BF1710" s="3"/>
    </row>
    <row r="1711" spans="1:58" ht="41.45" customHeight="1">
      <c r="A1711"/>
      <c r="J1711"/>
      <c r="AA1711"/>
      <c r="AB1711"/>
      <c r="AC1711"/>
      <c r="AD1711"/>
      <c r="AE1711"/>
      <c r="AF1711"/>
      <c r="AG1711"/>
      <c r="AH1711"/>
      <c r="BB1711" s="2"/>
      <c r="BC1711" s="3"/>
      <c r="BD1711" s="3"/>
      <c r="BE1711" s="3"/>
      <c r="BF1711" s="3"/>
    </row>
    <row r="1712" spans="1:58" ht="41.45" customHeight="1">
      <c r="A1712"/>
      <c r="J1712"/>
      <c r="AA1712"/>
      <c r="AB1712"/>
      <c r="AC1712"/>
      <c r="AD1712"/>
      <c r="AE1712"/>
      <c r="AF1712"/>
      <c r="AG1712"/>
      <c r="AH1712"/>
      <c r="BB1712" s="2"/>
      <c r="BC1712" s="3"/>
      <c r="BD1712" s="3"/>
      <c r="BE1712" s="3"/>
      <c r="BF1712" s="3"/>
    </row>
    <row r="1713" spans="1:58" ht="41.45" customHeight="1">
      <c r="A1713"/>
      <c r="J1713"/>
      <c r="AA1713"/>
      <c r="AB1713"/>
      <c r="AC1713"/>
      <c r="AD1713"/>
      <c r="AE1713"/>
      <c r="AF1713"/>
      <c r="AG1713"/>
      <c r="AH1713"/>
      <c r="BB1713" s="2"/>
      <c r="BC1713" s="3"/>
      <c r="BD1713" s="3"/>
      <c r="BE1713" s="3"/>
      <c r="BF1713" s="3"/>
    </row>
    <row r="1714" spans="1:58" ht="41.45" customHeight="1">
      <c r="A1714"/>
      <c r="J1714"/>
      <c r="AA1714"/>
      <c r="AB1714"/>
      <c r="AC1714"/>
      <c r="AD1714"/>
      <c r="AE1714"/>
      <c r="AF1714"/>
      <c r="AG1714"/>
      <c r="AH1714"/>
      <c r="BB1714" s="2"/>
      <c r="BC1714" s="3"/>
      <c r="BD1714" s="3"/>
      <c r="BE1714" s="3"/>
      <c r="BF1714" s="3"/>
    </row>
    <row r="1715" spans="1:58" ht="41.45" customHeight="1">
      <c r="A1715"/>
      <c r="J1715"/>
      <c r="AA1715"/>
      <c r="AB1715"/>
      <c r="AC1715"/>
      <c r="AD1715"/>
      <c r="AE1715"/>
      <c r="AF1715"/>
      <c r="AG1715"/>
      <c r="AH1715"/>
      <c r="BB1715" s="2"/>
      <c r="BC1715" s="3"/>
      <c r="BD1715" s="3"/>
      <c r="BE1715" s="3"/>
      <c r="BF1715" s="3"/>
    </row>
    <row r="1716" spans="1:58" ht="41.45" customHeight="1">
      <c r="A1716"/>
      <c r="J1716"/>
      <c r="AA1716"/>
      <c r="AB1716"/>
      <c r="AC1716"/>
      <c r="AD1716"/>
      <c r="AE1716"/>
      <c r="AF1716"/>
      <c r="AG1716"/>
      <c r="AH1716"/>
      <c r="BB1716" s="2"/>
      <c r="BC1716" s="3"/>
      <c r="BD1716" s="3"/>
      <c r="BE1716" s="3"/>
      <c r="BF1716" s="3"/>
    </row>
    <row r="1717" spans="1:58" ht="41.45" customHeight="1">
      <c r="A1717"/>
      <c r="J1717"/>
      <c r="AA1717"/>
      <c r="AB1717"/>
      <c r="AC1717"/>
      <c r="AD1717"/>
      <c r="AE1717"/>
      <c r="AF1717"/>
      <c r="AG1717"/>
      <c r="AH1717"/>
      <c r="BB1717" s="2"/>
      <c r="BC1717" s="3"/>
      <c r="BD1717" s="3"/>
      <c r="BE1717" s="3"/>
      <c r="BF1717" s="3"/>
    </row>
    <row r="1718" spans="1:58" ht="41.45" customHeight="1">
      <c r="A1718"/>
      <c r="J1718"/>
      <c r="AA1718"/>
      <c r="AB1718"/>
      <c r="AC1718"/>
      <c r="AD1718"/>
      <c r="AE1718"/>
      <c r="AF1718"/>
      <c r="AG1718"/>
      <c r="AH1718"/>
      <c r="BB1718" s="2"/>
      <c r="BC1718" s="3"/>
      <c r="BD1718" s="3"/>
      <c r="BE1718" s="3"/>
      <c r="BF1718" s="3"/>
    </row>
    <row r="1719" spans="1:58" ht="41.45" customHeight="1">
      <c r="A1719"/>
      <c r="J1719"/>
      <c r="AA1719"/>
      <c r="AB1719"/>
      <c r="AC1719"/>
      <c r="AD1719"/>
      <c r="AE1719"/>
      <c r="AF1719"/>
      <c r="AG1719"/>
      <c r="AH1719"/>
      <c r="BB1719" s="2"/>
      <c r="BC1719" s="3"/>
      <c r="BD1719" s="3"/>
      <c r="BE1719" s="3"/>
      <c r="BF1719" s="3"/>
    </row>
    <row r="1720" spans="1:58" ht="41.45" customHeight="1">
      <c r="A1720"/>
      <c r="J1720"/>
      <c r="AA1720"/>
      <c r="AB1720"/>
      <c r="AC1720"/>
      <c r="AD1720"/>
      <c r="AE1720"/>
      <c r="AF1720"/>
      <c r="AG1720"/>
      <c r="AH1720"/>
      <c r="BB1720" s="2"/>
      <c r="BC1720" s="3"/>
      <c r="BD1720" s="3"/>
      <c r="BE1720" s="3"/>
      <c r="BF1720" s="3"/>
    </row>
    <row r="1721" spans="1:58" ht="41.45" customHeight="1">
      <c r="A1721"/>
      <c r="J1721"/>
      <c r="AA1721"/>
      <c r="AB1721"/>
      <c r="AC1721"/>
      <c r="AD1721"/>
      <c r="AE1721"/>
      <c r="AF1721"/>
      <c r="AG1721"/>
      <c r="AH1721"/>
      <c r="BB1721" s="2"/>
      <c r="BC1721" s="3"/>
      <c r="BD1721" s="3"/>
      <c r="BE1721" s="3"/>
      <c r="BF1721" s="3"/>
    </row>
    <row r="1722" spans="1:58" ht="41.45" customHeight="1">
      <c r="A1722"/>
      <c r="J1722"/>
      <c r="AA1722"/>
      <c r="AB1722"/>
      <c r="AC1722"/>
      <c r="AD1722"/>
      <c r="AE1722"/>
      <c r="AF1722"/>
      <c r="AG1722"/>
      <c r="AH1722"/>
      <c r="BB1722" s="2"/>
      <c r="BC1722" s="3"/>
      <c r="BD1722" s="3"/>
      <c r="BE1722" s="3"/>
      <c r="BF1722" s="3"/>
    </row>
    <row r="1723" spans="1:58" ht="41.45" customHeight="1">
      <c r="A1723"/>
      <c r="J1723"/>
      <c r="AA1723"/>
      <c r="AB1723"/>
      <c r="AC1723"/>
      <c r="AD1723"/>
      <c r="AE1723"/>
      <c r="AF1723"/>
      <c r="AG1723"/>
      <c r="AH1723"/>
      <c r="BB1723" s="2"/>
      <c r="BC1723" s="3"/>
      <c r="BD1723" s="3"/>
      <c r="BE1723" s="3"/>
      <c r="BF1723" s="3"/>
    </row>
    <row r="1724" spans="1:58" ht="41.45" customHeight="1">
      <c r="A1724"/>
      <c r="J1724"/>
      <c r="AA1724"/>
      <c r="AB1724"/>
      <c r="AC1724"/>
      <c r="AD1724"/>
      <c r="AE1724"/>
      <c r="AF1724"/>
      <c r="AG1724"/>
      <c r="AH1724"/>
      <c r="BB1724" s="2"/>
      <c r="BC1724" s="3"/>
      <c r="BD1724" s="3"/>
      <c r="BE1724" s="3"/>
      <c r="BF1724" s="3"/>
    </row>
    <row r="1725" spans="1:58" ht="41.45" customHeight="1">
      <c r="A1725"/>
      <c r="J1725"/>
      <c r="AA1725"/>
      <c r="AB1725"/>
      <c r="AC1725"/>
      <c r="AD1725"/>
      <c r="AE1725"/>
      <c r="AF1725"/>
      <c r="AG1725"/>
      <c r="AH1725"/>
      <c r="BB1725" s="2"/>
      <c r="BC1725" s="3"/>
      <c r="BD1725" s="3"/>
      <c r="BE1725" s="3"/>
      <c r="BF1725" s="3"/>
    </row>
    <row r="1726" spans="1:58" ht="41.45" customHeight="1">
      <c r="A1726"/>
      <c r="J1726"/>
      <c r="AA1726"/>
      <c r="AB1726"/>
      <c r="AC1726"/>
      <c r="AD1726"/>
      <c r="AE1726"/>
      <c r="AF1726"/>
      <c r="AG1726"/>
      <c r="AH1726"/>
      <c r="BB1726" s="2"/>
      <c r="BC1726" s="3"/>
      <c r="BD1726" s="3"/>
      <c r="BE1726" s="3"/>
      <c r="BF1726" s="3"/>
    </row>
    <row r="1727" spans="1:58" ht="41.45" customHeight="1">
      <c r="A1727"/>
      <c r="J1727"/>
      <c r="AA1727"/>
      <c r="AB1727"/>
      <c r="AC1727"/>
      <c r="AD1727"/>
      <c r="AE1727"/>
      <c r="AF1727"/>
      <c r="AG1727"/>
      <c r="AH1727"/>
      <c r="BB1727" s="2"/>
      <c r="BC1727" s="3"/>
      <c r="BD1727" s="3"/>
      <c r="BE1727" s="3"/>
      <c r="BF1727" s="3"/>
    </row>
    <row r="1728" spans="1:58" ht="41.45" customHeight="1">
      <c r="A1728"/>
      <c r="J1728"/>
      <c r="AA1728"/>
      <c r="AB1728"/>
      <c r="AC1728"/>
      <c r="AD1728"/>
      <c r="AE1728"/>
      <c r="AF1728"/>
      <c r="AG1728"/>
      <c r="AH1728"/>
      <c r="BB1728" s="2"/>
      <c r="BC1728" s="3"/>
      <c r="BD1728" s="3"/>
      <c r="BE1728" s="3"/>
      <c r="BF1728" s="3"/>
    </row>
    <row r="1729" spans="1:58" ht="41.45" customHeight="1">
      <c r="A1729"/>
      <c r="J1729"/>
      <c r="AA1729"/>
      <c r="AB1729"/>
      <c r="AC1729"/>
      <c r="AD1729"/>
      <c r="AE1729"/>
      <c r="AF1729"/>
      <c r="AG1729"/>
      <c r="AH1729"/>
      <c r="BB1729" s="2"/>
      <c r="BC1729" s="3"/>
      <c r="BD1729" s="3"/>
      <c r="BE1729" s="3"/>
      <c r="BF1729" s="3"/>
    </row>
    <row r="1730" spans="1:58" ht="41.45" customHeight="1">
      <c r="A1730"/>
      <c r="J1730"/>
      <c r="AA1730"/>
      <c r="AB1730"/>
      <c r="AC1730"/>
      <c r="AD1730"/>
      <c r="AE1730"/>
      <c r="AF1730"/>
      <c r="AG1730"/>
      <c r="AH1730"/>
      <c r="BB1730" s="2"/>
      <c r="BC1730" s="3"/>
      <c r="BD1730" s="3"/>
      <c r="BE1730" s="3"/>
      <c r="BF1730" s="3"/>
    </row>
    <row r="1731" spans="1:58" ht="41.45" customHeight="1">
      <c r="A1731"/>
      <c r="J1731"/>
      <c r="AA1731"/>
      <c r="AB1731"/>
      <c r="AC1731"/>
      <c r="AD1731"/>
      <c r="AE1731"/>
      <c r="AF1731"/>
      <c r="AG1731"/>
      <c r="AH1731"/>
      <c r="BB1731" s="2"/>
      <c r="BC1731" s="3"/>
      <c r="BD1731" s="3"/>
      <c r="BE1731" s="3"/>
      <c r="BF1731" s="3"/>
    </row>
    <row r="1732" spans="1:58" ht="41.45" customHeight="1">
      <c r="A1732"/>
      <c r="J1732"/>
      <c r="AA1732"/>
      <c r="AB1732"/>
      <c r="AC1732"/>
      <c r="AD1732"/>
      <c r="AE1732"/>
      <c r="AF1732"/>
      <c r="AG1732"/>
      <c r="AH1732"/>
      <c r="BB1732" s="2"/>
      <c r="BC1732" s="3"/>
      <c r="BD1732" s="3"/>
      <c r="BE1732" s="3"/>
      <c r="BF1732" s="3"/>
    </row>
    <row r="1733" spans="1:58" ht="41.45" customHeight="1">
      <c r="A1733"/>
      <c r="J1733"/>
      <c r="AA1733"/>
      <c r="AB1733"/>
      <c r="AC1733"/>
      <c r="AD1733"/>
      <c r="AE1733"/>
      <c r="AF1733"/>
      <c r="AG1733"/>
      <c r="AH1733"/>
      <c r="BB1733" s="2"/>
      <c r="BC1733" s="3"/>
      <c r="BD1733" s="3"/>
      <c r="BE1733" s="3"/>
      <c r="BF1733" s="3"/>
    </row>
    <row r="1734" spans="1:58" ht="41.45" customHeight="1">
      <c r="A1734"/>
      <c r="J1734"/>
      <c r="AA1734"/>
      <c r="AB1734"/>
      <c r="AC1734"/>
      <c r="AD1734"/>
      <c r="AE1734"/>
      <c r="AF1734"/>
      <c r="AG1734"/>
      <c r="AH1734"/>
      <c r="BB1734" s="2"/>
      <c r="BC1734" s="3"/>
      <c r="BD1734" s="3"/>
      <c r="BE1734" s="3"/>
      <c r="BF1734" s="3"/>
    </row>
    <row r="1735" spans="1:58" ht="41.45" customHeight="1">
      <c r="A1735"/>
      <c r="J1735"/>
      <c r="AA1735"/>
      <c r="AB1735"/>
      <c r="AC1735"/>
      <c r="AD1735"/>
      <c r="AE1735"/>
      <c r="AF1735"/>
      <c r="AG1735"/>
      <c r="AH1735"/>
      <c r="BB1735" s="2"/>
      <c r="BC1735" s="3"/>
      <c r="BD1735" s="3"/>
      <c r="BE1735" s="3"/>
      <c r="BF1735" s="3"/>
    </row>
    <row r="1736" spans="1:58" ht="41.45" customHeight="1">
      <c r="A1736"/>
      <c r="J1736"/>
      <c r="AA1736"/>
      <c r="AB1736"/>
      <c r="AC1736"/>
      <c r="AD1736"/>
      <c r="AE1736"/>
      <c r="AF1736"/>
      <c r="AG1736"/>
      <c r="AH1736"/>
      <c r="BB1736" s="2"/>
      <c r="BC1736" s="3"/>
      <c r="BD1736" s="3"/>
      <c r="BE1736" s="3"/>
      <c r="BF1736" s="3"/>
    </row>
    <row r="1737" spans="1:58" ht="41.45" customHeight="1">
      <c r="A1737"/>
      <c r="J1737"/>
      <c r="AA1737"/>
      <c r="AB1737"/>
      <c r="AC1737"/>
      <c r="AD1737"/>
      <c r="AE1737"/>
      <c r="AF1737"/>
      <c r="AG1737"/>
      <c r="AH1737"/>
      <c r="BB1737" s="2"/>
      <c r="BC1737" s="3"/>
      <c r="BD1737" s="3"/>
      <c r="BE1737" s="3"/>
      <c r="BF1737" s="3"/>
    </row>
    <row r="1738" spans="1:58" ht="41.45" customHeight="1">
      <c r="A1738"/>
      <c r="J1738"/>
      <c r="AA1738"/>
      <c r="AB1738"/>
      <c r="AC1738"/>
      <c r="AD1738"/>
      <c r="AE1738"/>
      <c r="AF1738"/>
      <c r="AG1738"/>
      <c r="AH1738"/>
      <c r="BB1738" s="2"/>
      <c r="BC1738" s="3"/>
      <c r="BD1738" s="3"/>
      <c r="BE1738" s="3"/>
      <c r="BF1738" s="3"/>
    </row>
    <row r="1739" spans="1:58" ht="41.45" customHeight="1">
      <c r="A1739"/>
      <c r="J1739"/>
      <c r="AA1739"/>
      <c r="AB1739"/>
      <c r="AC1739"/>
      <c r="AD1739"/>
      <c r="AE1739"/>
      <c r="AF1739"/>
      <c r="AG1739"/>
      <c r="AH1739"/>
      <c r="BB1739" s="2"/>
      <c r="BC1739" s="3"/>
      <c r="BD1739" s="3"/>
      <c r="BE1739" s="3"/>
      <c r="BF1739" s="3"/>
    </row>
    <row r="1740" spans="1:58" ht="41.45" customHeight="1">
      <c r="A1740"/>
      <c r="J1740"/>
      <c r="AA1740"/>
      <c r="AB1740"/>
      <c r="AC1740"/>
      <c r="AD1740"/>
      <c r="AE1740"/>
      <c r="AF1740"/>
      <c r="AG1740"/>
      <c r="AH1740"/>
      <c r="BB1740" s="2"/>
      <c r="BC1740" s="3"/>
      <c r="BD1740" s="3"/>
      <c r="BE1740" s="3"/>
      <c r="BF1740" s="3"/>
    </row>
    <row r="1741" spans="1:58" ht="41.45" customHeight="1">
      <c r="A1741"/>
      <c r="J1741"/>
      <c r="AA1741"/>
      <c r="AB1741"/>
      <c r="AC1741"/>
      <c r="AD1741"/>
      <c r="AE1741"/>
      <c r="AF1741"/>
      <c r="AG1741"/>
      <c r="AH1741"/>
      <c r="BB1741" s="2"/>
      <c r="BC1741" s="3"/>
      <c r="BD1741" s="3"/>
      <c r="BE1741" s="3"/>
      <c r="BF1741" s="3"/>
    </row>
    <row r="1742" spans="1:58" ht="41.45" customHeight="1">
      <c r="A1742"/>
      <c r="J1742"/>
      <c r="AA1742"/>
      <c r="AB1742"/>
      <c r="AC1742"/>
      <c r="AD1742"/>
      <c r="AE1742"/>
      <c r="AF1742"/>
      <c r="AG1742"/>
      <c r="AH1742"/>
      <c r="BB1742" s="2"/>
      <c r="BC1742" s="3"/>
      <c r="BD1742" s="3"/>
      <c r="BE1742" s="3"/>
      <c r="BF1742" s="3"/>
    </row>
    <row r="1743" spans="1:58" ht="41.45" customHeight="1">
      <c r="A1743"/>
      <c r="J1743"/>
      <c r="AA1743"/>
      <c r="AB1743"/>
      <c r="AC1743"/>
      <c r="AD1743"/>
      <c r="AE1743"/>
      <c r="AF1743"/>
      <c r="AG1743"/>
      <c r="AH1743"/>
      <c r="BB1743" s="2"/>
      <c r="BC1743" s="3"/>
      <c r="BD1743" s="3"/>
      <c r="BE1743" s="3"/>
      <c r="BF1743" s="3"/>
    </row>
    <row r="1744" spans="1:58" ht="41.45" customHeight="1">
      <c r="A1744"/>
      <c r="J1744"/>
      <c r="AA1744"/>
      <c r="AB1744"/>
      <c r="AC1744"/>
      <c r="AD1744"/>
      <c r="AE1744"/>
      <c r="AF1744"/>
      <c r="AG1744"/>
      <c r="AH1744"/>
      <c r="BB1744" s="2"/>
      <c r="BC1744" s="3"/>
      <c r="BD1744" s="3"/>
      <c r="BE1744" s="3"/>
      <c r="BF1744" s="3"/>
    </row>
    <row r="1745" spans="1:58" ht="41.45" customHeight="1">
      <c r="A1745"/>
      <c r="J1745"/>
      <c r="AA1745"/>
      <c r="AB1745"/>
      <c r="AC1745"/>
      <c r="AD1745"/>
      <c r="AE1745"/>
      <c r="AF1745"/>
      <c r="AG1745"/>
      <c r="AH1745"/>
      <c r="BB1745" s="2"/>
      <c r="BC1745" s="3"/>
      <c r="BD1745" s="3"/>
      <c r="BE1745" s="3"/>
      <c r="BF1745" s="3"/>
    </row>
    <row r="1746" spans="1:58" ht="41.45" customHeight="1">
      <c r="A1746"/>
      <c r="J1746"/>
      <c r="AA1746"/>
      <c r="AB1746"/>
      <c r="AC1746"/>
      <c r="AD1746"/>
      <c r="AE1746"/>
      <c r="AF1746"/>
      <c r="AG1746"/>
      <c r="AH1746"/>
      <c r="BB1746" s="2"/>
      <c r="BC1746" s="3"/>
      <c r="BD1746" s="3"/>
      <c r="BE1746" s="3"/>
      <c r="BF1746" s="3"/>
    </row>
    <row r="1747" spans="1:58" ht="41.45" customHeight="1">
      <c r="A1747"/>
      <c r="J1747"/>
      <c r="AA1747"/>
      <c r="AB1747"/>
      <c r="AC1747"/>
      <c r="AD1747"/>
      <c r="AE1747"/>
      <c r="AF1747"/>
      <c r="AG1747"/>
      <c r="AH1747"/>
      <c r="BB1747" s="2"/>
      <c r="BC1747" s="3"/>
      <c r="BD1747" s="3"/>
      <c r="BE1747" s="3"/>
      <c r="BF1747" s="3"/>
    </row>
    <row r="1748" spans="1:58" ht="41.45" customHeight="1">
      <c r="A1748"/>
      <c r="J1748"/>
      <c r="AA1748"/>
      <c r="AB1748"/>
      <c r="AC1748"/>
      <c r="AD1748"/>
      <c r="AE1748"/>
      <c r="AF1748"/>
      <c r="AG1748"/>
      <c r="AH1748"/>
      <c r="BB1748" s="2"/>
      <c r="BC1748" s="3"/>
      <c r="BD1748" s="3"/>
      <c r="BE1748" s="3"/>
      <c r="BF1748" s="3"/>
    </row>
    <row r="1749" spans="1:58" ht="41.45" customHeight="1">
      <c r="A1749"/>
      <c r="J1749"/>
      <c r="AA1749"/>
      <c r="AB1749"/>
      <c r="AC1749"/>
      <c r="AD1749"/>
      <c r="AE1749"/>
      <c r="AF1749"/>
      <c r="AG1749"/>
      <c r="AH1749"/>
      <c r="BB1749" s="2"/>
      <c r="BC1749" s="3"/>
      <c r="BD1749" s="3"/>
      <c r="BE1749" s="3"/>
      <c r="BF1749" s="3"/>
    </row>
    <row r="1750" spans="1:58" ht="41.45" customHeight="1">
      <c r="A1750"/>
      <c r="J1750"/>
      <c r="AA1750"/>
      <c r="AB1750"/>
      <c r="AC1750"/>
      <c r="AD1750"/>
      <c r="AE1750"/>
      <c r="AF1750"/>
      <c r="AG1750"/>
      <c r="AH1750"/>
      <c r="BB1750" s="2"/>
      <c r="BC1750" s="3"/>
      <c r="BD1750" s="3"/>
      <c r="BE1750" s="3"/>
      <c r="BF1750" s="3"/>
    </row>
    <row r="1751" spans="1:58" ht="41.45" customHeight="1">
      <c r="A1751"/>
      <c r="J1751"/>
      <c r="AA1751"/>
      <c r="AB1751"/>
      <c r="AC1751"/>
      <c r="AD1751"/>
      <c r="AE1751"/>
      <c r="AF1751"/>
      <c r="AG1751"/>
      <c r="AH1751"/>
      <c r="BB1751" s="2"/>
      <c r="BC1751" s="3"/>
      <c r="BD1751" s="3"/>
      <c r="BE1751" s="3"/>
      <c r="BF1751" s="3"/>
    </row>
    <row r="1752" spans="1:58" ht="41.45" customHeight="1">
      <c r="A1752"/>
      <c r="J1752"/>
      <c r="AA1752"/>
      <c r="AB1752"/>
      <c r="AC1752"/>
      <c r="AD1752"/>
      <c r="AE1752"/>
      <c r="AF1752"/>
      <c r="AG1752"/>
      <c r="AH1752"/>
      <c r="BB1752" s="2"/>
      <c r="BC1752" s="3"/>
      <c r="BD1752" s="3"/>
      <c r="BE1752" s="3"/>
      <c r="BF1752" s="3"/>
    </row>
    <row r="1753" spans="1:58" ht="41.45" customHeight="1">
      <c r="A1753"/>
      <c r="J1753"/>
      <c r="AA1753"/>
      <c r="AB1753"/>
      <c r="AC1753"/>
      <c r="AD1753"/>
      <c r="AE1753"/>
      <c r="AF1753"/>
      <c r="AG1753"/>
      <c r="AH1753"/>
      <c r="BB1753" s="2"/>
      <c r="BC1753" s="3"/>
      <c r="BD1753" s="3"/>
      <c r="BE1753" s="3"/>
      <c r="BF1753" s="3"/>
    </row>
    <row r="1754" spans="1:58" ht="41.45" customHeight="1">
      <c r="A1754"/>
      <c r="J1754"/>
      <c r="AA1754"/>
      <c r="AB1754"/>
      <c r="AC1754"/>
      <c r="AD1754"/>
      <c r="AE1754"/>
      <c r="AF1754"/>
      <c r="AG1754"/>
      <c r="AH1754"/>
      <c r="BB1754" s="2"/>
      <c r="BC1754" s="3"/>
      <c r="BD1754" s="3"/>
      <c r="BE1754" s="3"/>
      <c r="BF1754" s="3"/>
    </row>
    <row r="1755" spans="1:58" ht="41.45" customHeight="1">
      <c r="A1755"/>
      <c r="J1755"/>
      <c r="AA1755"/>
      <c r="AB1755"/>
      <c r="AC1755"/>
      <c r="AD1755"/>
      <c r="AE1755"/>
      <c r="AF1755"/>
      <c r="AG1755"/>
      <c r="AH1755"/>
      <c r="BB1755" s="2"/>
      <c r="BC1755" s="3"/>
      <c r="BD1755" s="3"/>
      <c r="BE1755" s="3"/>
      <c r="BF1755" s="3"/>
    </row>
    <row r="1756" spans="1:58" ht="41.45" customHeight="1">
      <c r="A1756"/>
      <c r="J1756"/>
      <c r="AA1756"/>
      <c r="AB1756"/>
      <c r="AC1756"/>
      <c r="AD1756"/>
      <c r="AE1756"/>
      <c r="AF1756"/>
      <c r="AG1756"/>
      <c r="AH1756"/>
      <c r="BB1756" s="2"/>
      <c r="BC1756" s="3"/>
      <c r="BD1756" s="3"/>
      <c r="BE1756" s="3"/>
      <c r="BF1756" s="3"/>
    </row>
    <row r="1757" spans="1:58" ht="41.45" customHeight="1">
      <c r="A1757"/>
      <c r="J1757"/>
      <c r="AA1757"/>
      <c r="AB1757"/>
      <c r="AC1757"/>
      <c r="AD1757"/>
      <c r="AE1757"/>
      <c r="AF1757"/>
      <c r="AG1757"/>
      <c r="AH1757"/>
      <c r="BB1757" s="2"/>
      <c r="BC1757" s="3"/>
      <c r="BD1757" s="3"/>
      <c r="BE1757" s="3"/>
      <c r="BF1757" s="3"/>
    </row>
    <row r="1758" spans="1:58" ht="41.45" customHeight="1">
      <c r="A1758"/>
      <c r="J1758"/>
      <c r="AA1758"/>
      <c r="AB1758"/>
      <c r="AC1758"/>
      <c r="AD1758"/>
      <c r="AE1758"/>
      <c r="AF1758"/>
      <c r="AG1758"/>
      <c r="AH1758"/>
      <c r="BB1758" s="2"/>
      <c r="BC1758" s="3"/>
      <c r="BD1758" s="3"/>
      <c r="BE1758" s="3"/>
      <c r="BF1758" s="3"/>
    </row>
    <row r="1759" spans="1:58" ht="41.45" customHeight="1">
      <c r="A1759"/>
      <c r="J1759"/>
      <c r="AA1759"/>
      <c r="AB1759"/>
      <c r="AC1759"/>
      <c r="AD1759"/>
      <c r="AE1759"/>
      <c r="AF1759"/>
      <c r="AG1759"/>
      <c r="AH1759"/>
      <c r="BB1759" s="2"/>
      <c r="BC1759" s="3"/>
      <c r="BD1759" s="3"/>
      <c r="BE1759" s="3"/>
      <c r="BF1759" s="3"/>
    </row>
    <row r="1760" spans="1:58" ht="41.45" customHeight="1">
      <c r="A1760"/>
      <c r="J1760"/>
      <c r="AA1760"/>
      <c r="AB1760"/>
      <c r="AC1760"/>
      <c r="AD1760"/>
      <c r="AE1760"/>
      <c r="AF1760"/>
      <c r="AG1760"/>
      <c r="AH1760"/>
      <c r="BB1760" s="2"/>
      <c r="BC1760" s="3"/>
      <c r="BD1760" s="3"/>
      <c r="BE1760" s="3"/>
      <c r="BF1760" s="3"/>
    </row>
    <row r="1761" spans="1:58" ht="41.45" customHeight="1">
      <c r="A1761"/>
      <c r="J1761"/>
      <c r="AA1761"/>
      <c r="AB1761"/>
      <c r="AC1761"/>
      <c r="AD1761"/>
      <c r="AE1761"/>
      <c r="AF1761"/>
      <c r="AG1761"/>
      <c r="AH1761"/>
      <c r="BB1761" s="2"/>
      <c r="BC1761" s="3"/>
      <c r="BD1761" s="3"/>
      <c r="BE1761" s="3"/>
      <c r="BF1761" s="3"/>
    </row>
    <row r="1762" spans="1:58" ht="41.45" customHeight="1">
      <c r="A1762"/>
      <c r="J1762"/>
      <c r="AA1762"/>
      <c r="AB1762"/>
      <c r="AC1762"/>
      <c r="AD1762"/>
      <c r="AE1762"/>
      <c r="AF1762"/>
      <c r="AG1762"/>
      <c r="AH1762"/>
      <c r="BB1762" s="2"/>
      <c r="BC1762" s="3"/>
      <c r="BD1762" s="3"/>
      <c r="BE1762" s="3"/>
      <c r="BF1762" s="3"/>
    </row>
    <row r="1763" spans="1:58" ht="41.45" customHeight="1">
      <c r="A1763"/>
      <c r="J1763"/>
      <c r="AA1763"/>
      <c r="AB1763"/>
      <c r="AC1763"/>
      <c r="AD1763"/>
      <c r="AE1763"/>
      <c r="AF1763"/>
      <c r="AG1763"/>
      <c r="AH1763"/>
      <c r="BB1763" s="2"/>
      <c r="BC1763" s="3"/>
      <c r="BD1763" s="3"/>
      <c r="BE1763" s="3"/>
      <c r="BF1763" s="3"/>
    </row>
    <row r="1764" spans="1:58" ht="41.45" customHeight="1">
      <c r="A1764"/>
      <c r="J1764"/>
      <c r="AA1764"/>
      <c r="AB1764"/>
      <c r="AC1764"/>
      <c r="AD1764"/>
      <c r="AE1764"/>
      <c r="AF1764"/>
      <c r="AG1764"/>
      <c r="AH1764"/>
      <c r="BB1764" s="2"/>
      <c r="BC1764" s="3"/>
      <c r="BD1764" s="3"/>
      <c r="BE1764" s="3"/>
      <c r="BF1764" s="3"/>
    </row>
    <row r="1765" spans="1:58" ht="41.45" customHeight="1">
      <c r="A1765"/>
      <c r="J1765"/>
      <c r="AA1765"/>
      <c r="AB1765"/>
      <c r="AC1765"/>
      <c r="AD1765"/>
      <c r="AE1765"/>
      <c r="AF1765"/>
      <c r="AG1765"/>
      <c r="AH1765"/>
      <c r="BB1765" s="2"/>
      <c r="BC1765" s="3"/>
      <c r="BD1765" s="3"/>
      <c r="BE1765" s="3"/>
      <c r="BF1765" s="3"/>
    </row>
    <row r="1766" spans="1:58" ht="41.45" customHeight="1">
      <c r="A1766"/>
      <c r="J1766"/>
      <c r="AA1766"/>
      <c r="AB1766"/>
      <c r="AC1766"/>
      <c r="AD1766"/>
      <c r="AE1766"/>
      <c r="AF1766"/>
      <c r="AG1766"/>
      <c r="AH1766"/>
      <c r="BB1766" s="2"/>
      <c r="BC1766" s="3"/>
      <c r="BD1766" s="3"/>
      <c r="BE1766" s="3"/>
      <c r="BF1766" s="3"/>
    </row>
    <row r="1767" spans="1:58" ht="41.45" customHeight="1">
      <c r="A1767"/>
      <c r="J1767"/>
      <c r="AA1767"/>
      <c r="AB1767"/>
      <c r="AC1767"/>
      <c r="AD1767"/>
      <c r="AE1767"/>
      <c r="AF1767"/>
      <c r="AG1767"/>
      <c r="AH1767"/>
      <c r="BB1767" s="2"/>
      <c r="BC1767" s="3"/>
      <c r="BD1767" s="3"/>
      <c r="BE1767" s="3"/>
      <c r="BF1767" s="3"/>
    </row>
    <row r="1768" spans="1:58" ht="41.45" customHeight="1">
      <c r="A1768"/>
      <c r="J1768"/>
      <c r="AA1768"/>
      <c r="AB1768"/>
      <c r="AC1768"/>
      <c r="AD1768"/>
      <c r="AE1768"/>
      <c r="AF1768"/>
      <c r="AG1768"/>
      <c r="AH1768"/>
      <c r="BB1768" s="2"/>
      <c r="BC1768" s="3"/>
      <c r="BD1768" s="3"/>
      <c r="BE1768" s="3"/>
      <c r="BF1768" s="3"/>
    </row>
    <row r="1769" spans="1:58" ht="41.45" customHeight="1">
      <c r="A1769"/>
      <c r="J1769"/>
      <c r="AA1769"/>
      <c r="AB1769"/>
      <c r="AC1769"/>
      <c r="AD1769"/>
      <c r="AE1769"/>
      <c r="AF1769"/>
      <c r="AG1769"/>
      <c r="AH1769"/>
      <c r="BB1769" s="2"/>
      <c r="BC1769" s="3"/>
      <c r="BD1769" s="3"/>
      <c r="BE1769" s="3"/>
      <c r="BF1769" s="3"/>
    </row>
    <row r="1770" spans="1:58" ht="41.45" customHeight="1">
      <c r="A1770"/>
      <c r="J1770"/>
      <c r="AA1770"/>
      <c r="AB1770"/>
      <c r="AC1770"/>
      <c r="AD1770"/>
      <c r="AE1770"/>
      <c r="AF1770"/>
      <c r="AG1770"/>
      <c r="AH1770"/>
      <c r="BB1770" s="2"/>
      <c r="BC1770" s="3"/>
      <c r="BD1770" s="3"/>
      <c r="BE1770" s="3"/>
      <c r="BF1770" s="3"/>
    </row>
    <row r="1771" spans="1:58" ht="41.45" customHeight="1">
      <c r="A1771"/>
      <c r="J1771"/>
      <c r="AA1771"/>
      <c r="AB1771"/>
      <c r="AC1771"/>
      <c r="AD1771"/>
      <c r="AE1771"/>
      <c r="AF1771"/>
      <c r="AG1771"/>
      <c r="AH1771"/>
      <c r="BB1771" s="2"/>
      <c r="BC1771" s="3"/>
      <c r="BD1771" s="3"/>
      <c r="BE1771" s="3"/>
      <c r="BF1771" s="3"/>
    </row>
    <row r="1772" spans="1:58" ht="41.45" customHeight="1">
      <c r="A1772"/>
      <c r="J1772"/>
      <c r="AA1772"/>
      <c r="AB1772"/>
      <c r="AC1772"/>
      <c r="AD1772"/>
      <c r="AE1772"/>
      <c r="AF1772"/>
      <c r="AG1772"/>
      <c r="AH1772"/>
      <c r="BB1772" s="2"/>
      <c r="BC1772" s="3"/>
      <c r="BD1772" s="3"/>
      <c r="BE1772" s="3"/>
      <c r="BF1772" s="3"/>
    </row>
    <row r="1773" spans="1:58" ht="41.45" customHeight="1">
      <c r="A1773"/>
      <c r="J1773"/>
      <c r="AA1773"/>
      <c r="AB1773"/>
      <c r="AC1773"/>
      <c r="AD1773"/>
      <c r="AE1773"/>
      <c r="AF1773"/>
      <c r="AG1773"/>
      <c r="AH1773"/>
      <c r="BB1773" s="2"/>
      <c r="BC1773" s="3"/>
      <c r="BD1773" s="3"/>
      <c r="BE1773" s="3"/>
      <c r="BF1773" s="3"/>
    </row>
    <row r="1774" spans="1:58" ht="41.45" customHeight="1">
      <c r="A1774"/>
      <c r="J1774"/>
      <c r="AA1774"/>
      <c r="AB1774"/>
      <c r="AC1774"/>
      <c r="AD1774"/>
      <c r="AE1774"/>
      <c r="AF1774"/>
      <c r="AG1774"/>
      <c r="AH1774"/>
      <c r="BB1774" s="2"/>
      <c r="BC1774" s="3"/>
      <c r="BD1774" s="3"/>
      <c r="BE1774" s="3"/>
      <c r="BF1774" s="3"/>
    </row>
    <row r="1775" spans="1:58" ht="41.45" customHeight="1">
      <c r="A1775"/>
      <c r="J1775"/>
      <c r="AA1775"/>
      <c r="AB1775"/>
      <c r="AC1775"/>
      <c r="AD1775"/>
      <c r="AE1775"/>
      <c r="AF1775"/>
      <c r="AG1775"/>
      <c r="AH1775"/>
      <c r="BB1775" s="2"/>
      <c r="BC1775" s="3"/>
      <c r="BD1775" s="3"/>
      <c r="BE1775" s="3"/>
      <c r="BF1775" s="3"/>
    </row>
    <row r="1776" spans="1:58" ht="41.45" customHeight="1">
      <c r="A1776"/>
      <c r="J1776"/>
      <c r="AA1776"/>
      <c r="AB1776"/>
      <c r="AC1776"/>
      <c r="AD1776"/>
      <c r="AE1776"/>
      <c r="AF1776"/>
      <c r="AG1776"/>
      <c r="AH1776"/>
      <c r="BB1776" s="2"/>
      <c r="BC1776" s="3"/>
      <c r="BD1776" s="3"/>
      <c r="BE1776" s="3"/>
      <c r="BF1776" s="3"/>
    </row>
    <row r="1777" spans="1:58" ht="41.45" customHeight="1">
      <c r="A1777"/>
      <c r="J1777"/>
      <c r="AA1777"/>
      <c r="AB1777"/>
      <c r="AC1777"/>
      <c r="AD1777"/>
      <c r="AE1777"/>
      <c r="AF1777"/>
      <c r="AG1777"/>
      <c r="AH1777"/>
      <c r="BB1777" s="2"/>
      <c r="BC1777" s="3"/>
      <c r="BD1777" s="3"/>
      <c r="BE1777" s="3"/>
      <c r="BF1777" s="3"/>
    </row>
    <row r="1778" spans="1:58" ht="41.45" customHeight="1">
      <c r="A1778"/>
      <c r="J1778"/>
      <c r="AA1778"/>
      <c r="AB1778"/>
      <c r="AC1778"/>
      <c r="AD1778"/>
      <c r="AE1778"/>
      <c r="AF1778"/>
      <c r="AG1778"/>
      <c r="AH1778"/>
      <c r="BB1778" s="2"/>
      <c r="BC1778" s="3"/>
      <c r="BD1778" s="3"/>
      <c r="BE1778" s="3"/>
      <c r="BF1778" s="3"/>
    </row>
    <row r="1779" spans="1:58" ht="41.45" customHeight="1">
      <c r="A1779"/>
      <c r="J1779"/>
      <c r="AA1779"/>
      <c r="AB1779"/>
      <c r="AC1779"/>
      <c r="AD1779"/>
      <c r="AE1779"/>
      <c r="AF1779"/>
      <c r="AG1779"/>
      <c r="AH1779"/>
      <c r="BB1779" s="2"/>
      <c r="BC1779" s="3"/>
      <c r="BD1779" s="3"/>
      <c r="BE1779" s="3"/>
      <c r="BF1779" s="3"/>
    </row>
    <row r="1780" spans="1:58" ht="41.45" customHeight="1">
      <c r="A1780"/>
      <c r="J1780"/>
      <c r="AA1780"/>
      <c r="AB1780"/>
      <c r="AC1780"/>
      <c r="AD1780"/>
      <c r="AE1780"/>
      <c r="AF1780"/>
      <c r="AG1780"/>
      <c r="AH1780"/>
      <c r="BB1780" s="2"/>
      <c r="BC1780" s="3"/>
      <c r="BD1780" s="3"/>
      <c r="BE1780" s="3"/>
      <c r="BF1780" s="3"/>
    </row>
    <row r="1781" spans="1:58" ht="41.45" customHeight="1">
      <c r="A1781"/>
      <c r="J1781"/>
      <c r="AA1781"/>
      <c r="AB1781"/>
      <c r="AC1781"/>
      <c r="AD1781"/>
      <c r="AE1781"/>
      <c r="AF1781"/>
      <c r="AG1781"/>
      <c r="AH1781"/>
      <c r="BB1781" s="2"/>
      <c r="BC1781" s="3"/>
      <c r="BD1781" s="3"/>
      <c r="BE1781" s="3"/>
      <c r="BF1781" s="3"/>
    </row>
    <row r="1782" spans="1:58" ht="41.45" customHeight="1">
      <c r="A1782"/>
      <c r="J1782"/>
      <c r="AA1782"/>
      <c r="AB1782"/>
      <c r="AC1782"/>
      <c r="AD1782"/>
      <c r="AE1782"/>
      <c r="AF1782"/>
      <c r="AG1782"/>
      <c r="AH1782"/>
      <c r="BB1782" s="2"/>
      <c r="BC1782" s="3"/>
      <c r="BD1782" s="3"/>
      <c r="BE1782" s="3"/>
      <c r="BF1782" s="3"/>
    </row>
    <row r="1783" spans="1:58" ht="41.45" customHeight="1">
      <c r="A1783"/>
      <c r="J1783"/>
      <c r="AA1783"/>
      <c r="AB1783"/>
      <c r="AC1783"/>
      <c r="AD1783"/>
      <c r="AE1783"/>
      <c r="AF1783"/>
      <c r="AG1783"/>
      <c r="AH1783"/>
      <c r="BB1783" s="2"/>
      <c r="BC1783" s="3"/>
      <c r="BD1783" s="3"/>
      <c r="BE1783" s="3"/>
      <c r="BF1783" s="3"/>
    </row>
    <row r="1784" spans="1:58" ht="41.45" customHeight="1">
      <c r="A1784"/>
      <c r="J1784"/>
      <c r="AA1784"/>
      <c r="AB1784"/>
      <c r="AC1784"/>
      <c r="AD1784"/>
      <c r="AE1784"/>
      <c r="AF1784"/>
      <c r="AG1784"/>
      <c r="AH1784"/>
      <c r="BB1784" s="2"/>
      <c r="BC1784" s="3"/>
      <c r="BD1784" s="3"/>
      <c r="BE1784" s="3"/>
      <c r="BF1784" s="3"/>
    </row>
    <row r="1785" spans="1:58" ht="41.45" customHeight="1">
      <c r="A1785"/>
      <c r="J1785"/>
      <c r="AA1785"/>
      <c r="AB1785"/>
      <c r="AC1785"/>
      <c r="AD1785"/>
      <c r="AE1785"/>
      <c r="AF1785"/>
      <c r="AG1785"/>
      <c r="AH1785"/>
      <c r="BB1785" s="2"/>
      <c r="BC1785" s="3"/>
      <c r="BD1785" s="3"/>
      <c r="BE1785" s="3"/>
      <c r="BF1785" s="3"/>
    </row>
    <row r="1786" spans="1:58" ht="41.45" customHeight="1">
      <c r="A1786"/>
      <c r="J1786"/>
      <c r="AA1786"/>
      <c r="AB1786"/>
      <c r="AC1786"/>
      <c r="AD1786"/>
      <c r="AE1786"/>
      <c r="AF1786"/>
      <c r="AG1786"/>
      <c r="AH1786"/>
      <c r="BB1786" s="2"/>
      <c r="BC1786" s="3"/>
      <c r="BD1786" s="3"/>
      <c r="BE1786" s="3"/>
      <c r="BF1786" s="3"/>
    </row>
    <row r="1787" spans="1:58" ht="41.45" customHeight="1">
      <c r="A1787"/>
      <c r="J1787"/>
      <c r="AA1787"/>
      <c r="AB1787"/>
      <c r="AC1787"/>
      <c r="AD1787"/>
      <c r="AE1787"/>
      <c r="AF1787"/>
      <c r="AG1787"/>
      <c r="AH1787"/>
      <c r="BB1787" s="2"/>
      <c r="BC1787" s="3"/>
      <c r="BD1787" s="3"/>
      <c r="BE1787" s="3"/>
      <c r="BF1787" s="3"/>
    </row>
    <row r="1788" spans="1:58" ht="41.45" customHeight="1">
      <c r="A1788"/>
      <c r="J1788"/>
      <c r="AA1788"/>
      <c r="AB1788"/>
      <c r="AC1788"/>
      <c r="AD1788"/>
      <c r="AE1788"/>
      <c r="AF1788"/>
      <c r="AG1788"/>
      <c r="AH1788"/>
      <c r="BB1788" s="2"/>
      <c r="BC1788" s="3"/>
      <c r="BD1788" s="3"/>
      <c r="BE1788" s="3"/>
      <c r="BF1788" s="3"/>
    </row>
    <row r="1789" spans="1:58" ht="41.45" customHeight="1">
      <c r="A1789"/>
      <c r="J1789"/>
      <c r="AA1789"/>
      <c r="AB1789"/>
      <c r="AC1789"/>
      <c r="AD1789"/>
      <c r="AE1789"/>
      <c r="AF1789"/>
      <c r="AG1789"/>
      <c r="AH1789"/>
      <c r="BB1789" s="2"/>
      <c r="BC1789" s="3"/>
      <c r="BD1789" s="3"/>
      <c r="BE1789" s="3"/>
      <c r="BF1789" s="3"/>
    </row>
    <row r="1790" spans="1:58" ht="41.45" customHeight="1">
      <c r="A1790"/>
      <c r="J1790"/>
      <c r="AA1790"/>
      <c r="AB1790"/>
      <c r="AC1790"/>
      <c r="AD1790"/>
      <c r="AE1790"/>
      <c r="AF1790"/>
      <c r="AG1790"/>
      <c r="AH1790"/>
      <c r="BB1790" s="2"/>
      <c r="BC1790" s="3"/>
      <c r="BD1790" s="3"/>
      <c r="BE1790" s="3"/>
      <c r="BF1790" s="3"/>
    </row>
    <row r="1791" spans="1:58" ht="41.45" customHeight="1">
      <c r="A1791"/>
      <c r="J1791"/>
      <c r="AA1791"/>
      <c r="AB1791"/>
      <c r="AC1791"/>
      <c r="AD1791"/>
      <c r="AE1791"/>
      <c r="AF1791"/>
      <c r="AG1791"/>
      <c r="AH1791"/>
      <c r="BB1791" s="2"/>
      <c r="BC1791" s="3"/>
      <c r="BD1791" s="3"/>
      <c r="BE1791" s="3"/>
      <c r="BF1791" s="3"/>
    </row>
    <row r="1792" spans="1:58" ht="41.45" customHeight="1">
      <c r="A1792"/>
      <c r="J1792"/>
      <c r="AA1792"/>
      <c r="AB1792"/>
      <c r="AC1792"/>
      <c r="AD1792"/>
      <c r="AE1792"/>
      <c r="AF1792"/>
      <c r="AG1792"/>
      <c r="AH1792"/>
      <c r="BB1792" s="2"/>
      <c r="BC1792" s="3"/>
      <c r="BD1792" s="3"/>
      <c r="BE1792" s="3"/>
      <c r="BF1792" s="3"/>
    </row>
    <row r="1793" spans="1:58" ht="41.45" customHeight="1">
      <c r="A1793"/>
      <c r="J1793"/>
      <c r="AA1793"/>
      <c r="AB1793"/>
      <c r="AC1793"/>
      <c r="AD1793"/>
      <c r="AE1793"/>
      <c r="AF1793"/>
      <c r="AG1793"/>
      <c r="AH1793"/>
      <c r="BB1793" s="2"/>
      <c r="BC1793" s="3"/>
      <c r="BD1793" s="3"/>
      <c r="BE1793" s="3"/>
      <c r="BF1793" s="3"/>
    </row>
    <row r="1794" spans="1:58" ht="41.45" customHeight="1">
      <c r="A1794"/>
      <c r="J1794"/>
      <c r="AA1794"/>
      <c r="AB1794"/>
      <c r="AC1794"/>
      <c r="AD1794"/>
      <c r="AE1794"/>
      <c r="AF1794"/>
      <c r="AG1794"/>
      <c r="AH1794"/>
      <c r="BB1794" s="2"/>
      <c r="BC1794" s="3"/>
      <c r="BD1794" s="3"/>
      <c r="BE1794" s="3"/>
      <c r="BF1794" s="3"/>
    </row>
    <row r="1795" spans="1:58" ht="41.45" customHeight="1">
      <c r="A1795"/>
      <c r="J1795"/>
      <c r="AA1795"/>
      <c r="AB1795"/>
      <c r="AC1795"/>
      <c r="AD1795"/>
      <c r="AE1795"/>
      <c r="AF1795"/>
      <c r="AG1795"/>
      <c r="AH1795"/>
      <c r="BB1795" s="2"/>
      <c r="BC1795" s="3"/>
      <c r="BD1795" s="3"/>
      <c r="BE1795" s="3"/>
      <c r="BF1795" s="3"/>
    </row>
    <row r="1796" spans="1:58" ht="41.45" customHeight="1">
      <c r="A1796"/>
      <c r="J1796"/>
      <c r="AA1796"/>
      <c r="AB1796"/>
      <c r="AC1796"/>
      <c r="AD1796"/>
      <c r="AE1796"/>
      <c r="AF1796"/>
      <c r="AG1796"/>
      <c r="AH1796"/>
      <c r="BB1796" s="2"/>
      <c r="BC1796" s="3"/>
      <c r="BD1796" s="3"/>
      <c r="BE1796" s="3"/>
      <c r="BF1796" s="3"/>
    </row>
    <row r="1797" spans="1:58" ht="41.45" customHeight="1">
      <c r="A1797"/>
      <c r="J1797"/>
      <c r="AA1797"/>
      <c r="AB1797"/>
      <c r="AC1797"/>
      <c r="AD1797"/>
      <c r="AE1797"/>
      <c r="AF1797"/>
      <c r="AG1797"/>
      <c r="AH1797"/>
      <c r="BB1797" s="2"/>
      <c r="BC1797" s="3"/>
      <c r="BD1797" s="3"/>
      <c r="BE1797" s="3"/>
      <c r="BF1797" s="3"/>
    </row>
    <row r="1798" spans="1:58" ht="41.45" customHeight="1">
      <c r="A1798"/>
      <c r="J1798"/>
      <c r="AA1798"/>
      <c r="AB1798"/>
      <c r="AC1798"/>
      <c r="AD1798"/>
      <c r="AE1798"/>
      <c r="AF1798"/>
      <c r="AG1798"/>
      <c r="AH1798"/>
      <c r="BB1798" s="2"/>
      <c r="BC1798" s="3"/>
      <c r="BD1798" s="3"/>
      <c r="BE1798" s="3"/>
      <c r="BF1798" s="3"/>
    </row>
    <row r="1799" spans="1:58" ht="41.45" customHeight="1">
      <c r="A1799"/>
      <c r="J1799"/>
      <c r="AA1799"/>
      <c r="AB1799"/>
      <c r="AC1799"/>
      <c r="AD1799"/>
      <c r="AE1799"/>
      <c r="AF1799"/>
      <c r="AG1799"/>
      <c r="AH1799"/>
      <c r="BB1799" s="2"/>
      <c r="BC1799" s="3"/>
      <c r="BD1799" s="3"/>
      <c r="BE1799" s="3"/>
      <c r="BF1799" s="3"/>
    </row>
    <row r="1800" spans="1:58" ht="41.45" customHeight="1">
      <c r="A1800"/>
      <c r="J1800"/>
      <c r="AA1800"/>
      <c r="AB1800"/>
      <c r="AC1800"/>
      <c r="AD1800"/>
      <c r="AE1800"/>
      <c r="AF1800"/>
      <c r="AG1800"/>
      <c r="AH1800"/>
      <c r="BB1800" s="2"/>
      <c r="BC1800" s="3"/>
      <c r="BD1800" s="3"/>
      <c r="BE1800" s="3"/>
      <c r="BF1800" s="3"/>
    </row>
    <row r="1801" spans="1:58" ht="41.45" customHeight="1">
      <c r="A1801"/>
      <c r="J1801"/>
      <c r="AA1801"/>
      <c r="AB1801"/>
      <c r="AC1801"/>
      <c r="AD1801"/>
      <c r="AE1801"/>
      <c r="AF1801"/>
      <c r="AG1801"/>
      <c r="AH1801"/>
      <c r="BB1801" s="2"/>
      <c r="BC1801" s="3"/>
      <c r="BD1801" s="3"/>
      <c r="BE1801" s="3"/>
      <c r="BF1801" s="3"/>
    </row>
    <row r="1802" spans="1:58" ht="41.45" customHeight="1">
      <c r="A1802"/>
      <c r="J1802"/>
      <c r="AA1802"/>
      <c r="AB1802"/>
      <c r="AC1802"/>
      <c r="AD1802"/>
      <c r="AE1802"/>
      <c r="AF1802"/>
      <c r="AG1802"/>
      <c r="AH1802"/>
      <c r="BB1802" s="2"/>
      <c r="BC1802" s="3"/>
      <c r="BD1802" s="3"/>
      <c r="BE1802" s="3"/>
      <c r="BF1802" s="3"/>
    </row>
    <row r="1803" spans="1:58" ht="41.45" customHeight="1">
      <c r="A1803"/>
      <c r="J1803"/>
      <c r="AA1803"/>
      <c r="AB1803"/>
      <c r="AC1803"/>
      <c r="AD1803"/>
      <c r="AE1803"/>
      <c r="AF1803"/>
      <c r="AG1803"/>
      <c r="AH1803"/>
      <c r="BB1803" s="2"/>
      <c r="BC1803" s="3"/>
      <c r="BD1803" s="3"/>
      <c r="BE1803" s="3"/>
      <c r="BF1803" s="3"/>
    </row>
    <row r="1804" spans="1:58" ht="41.45" customHeight="1">
      <c r="A1804"/>
      <c r="J1804"/>
      <c r="AA1804"/>
      <c r="AB1804"/>
      <c r="AC1804"/>
      <c r="AD1804"/>
      <c r="AE1804"/>
      <c r="AF1804"/>
      <c r="AG1804"/>
      <c r="AH1804"/>
      <c r="BB1804" s="2"/>
      <c r="BC1804" s="3"/>
      <c r="BD1804" s="3"/>
      <c r="BE1804" s="3"/>
      <c r="BF1804" s="3"/>
    </row>
    <row r="1805" spans="1:58" ht="41.45" customHeight="1">
      <c r="A1805"/>
      <c r="J1805"/>
      <c r="AA1805"/>
      <c r="AB1805"/>
      <c r="AC1805"/>
      <c r="AD1805"/>
      <c r="AE1805"/>
      <c r="AF1805"/>
      <c r="AG1805"/>
      <c r="AH1805"/>
      <c r="BB1805" s="2"/>
      <c r="BC1805" s="3"/>
      <c r="BD1805" s="3"/>
      <c r="BE1805" s="3"/>
      <c r="BF1805" s="3"/>
    </row>
    <row r="1806" spans="1:58" ht="41.45" customHeight="1">
      <c r="A1806"/>
      <c r="J1806"/>
      <c r="AA1806"/>
      <c r="AB1806"/>
      <c r="AC1806"/>
      <c r="AD1806"/>
      <c r="AE1806"/>
      <c r="AF1806"/>
      <c r="AG1806"/>
      <c r="AH1806"/>
      <c r="BB1806" s="2"/>
      <c r="BC1806" s="3"/>
      <c r="BD1806" s="3"/>
      <c r="BE1806" s="3"/>
      <c r="BF1806" s="3"/>
    </row>
    <row r="1807" spans="1:58" ht="41.45" customHeight="1">
      <c r="A1807"/>
      <c r="J1807"/>
      <c r="AA1807"/>
      <c r="AB1807"/>
      <c r="AC1807"/>
      <c r="AD1807"/>
      <c r="AE1807"/>
      <c r="AF1807"/>
      <c r="AG1807"/>
      <c r="AH1807"/>
      <c r="BB1807" s="2"/>
      <c r="BC1807" s="3"/>
      <c r="BD1807" s="3"/>
      <c r="BE1807" s="3"/>
      <c r="BF1807" s="3"/>
    </row>
    <row r="1808" spans="1:58" ht="41.45" customHeight="1">
      <c r="A1808"/>
      <c r="J1808"/>
      <c r="AA1808"/>
      <c r="AB1808"/>
      <c r="AC1808"/>
      <c r="AD1808"/>
      <c r="AE1808"/>
      <c r="AF1808"/>
      <c r="AG1808"/>
      <c r="AH1808"/>
      <c r="BB1808" s="2"/>
      <c r="BC1808" s="3"/>
      <c r="BD1808" s="3"/>
      <c r="BE1808" s="3"/>
      <c r="BF1808" s="3"/>
    </row>
    <row r="1809" spans="1:58" ht="41.45" customHeight="1">
      <c r="A1809"/>
      <c r="J1809"/>
      <c r="AA1809"/>
      <c r="AB1809"/>
      <c r="AC1809"/>
      <c r="AD1809"/>
      <c r="AE1809"/>
      <c r="AF1809"/>
      <c r="AG1809"/>
      <c r="AH1809"/>
      <c r="BB1809" s="2"/>
      <c r="BC1809" s="3"/>
      <c r="BD1809" s="3"/>
      <c r="BE1809" s="3"/>
      <c r="BF1809" s="3"/>
    </row>
    <row r="1810" spans="1:58" ht="41.45" customHeight="1">
      <c r="A1810"/>
      <c r="J1810"/>
      <c r="AA1810"/>
      <c r="AB1810"/>
      <c r="AC1810"/>
      <c r="AD1810"/>
      <c r="AE1810"/>
      <c r="AF1810"/>
      <c r="AG1810"/>
      <c r="AH1810"/>
      <c r="BB1810" s="2"/>
      <c r="BC1810" s="3"/>
      <c r="BD1810" s="3"/>
      <c r="BE1810" s="3"/>
      <c r="BF1810" s="3"/>
    </row>
    <row r="1811" spans="1:58" ht="41.45" customHeight="1">
      <c r="A1811"/>
      <c r="J1811"/>
      <c r="AA1811"/>
      <c r="AB1811"/>
      <c r="AC1811"/>
      <c r="AD1811"/>
      <c r="AE1811"/>
      <c r="AF1811"/>
      <c r="AG1811"/>
      <c r="AH1811"/>
      <c r="BB1811" s="2"/>
      <c r="BC1811" s="3"/>
      <c r="BD1811" s="3"/>
      <c r="BE1811" s="3"/>
      <c r="BF1811" s="3"/>
    </row>
    <row r="1812" spans="1:58" ht="41.45" customHeight="1">
      <c r="A1812"/>
      <c r="J1812"/>
      <c r="AA1812"/>
      <c r="AB1812"/>
      <c r="AC1812"/>
      <c r="AD1812"/>
      <c r="AE1812"/>
      <c r="AF1812"/>
      <c r="AG1812"/>
      <c r="AH1812"/>
      <c r="BB1812" s="2"/>
      <c r="BC1812" s="3"/>
      <c r="BD1812" s="3"/>
      <c r="BE1812" s="3"/>
      <c r="BF1812" s="3"/>
    </row>
    <row r="1813" spans="1:58" ht="41.45" customHeight="1">
      <c r="A1813"/>
      <c r="J1813"/>
      <c r="AA1813"/>
      <c r="AB1813"/>
      <c r="AC1813"/>
      <c r="AD1813"/>
      <c r="AE1813"/>
      <c r="AF1813"/>
      <c r="AG1813"/>
      <c r="AH1813"/>
      <c r="BB1813" s="2"/>
      <c r="BC1813" s="3"/>
      <c r="BD1813" s="3"/>
      <c r="BE1813" s="3"/>
      <c r="BF1813" s="3"/>
    </row>
    <row r="1814" spans="1:58" ht="41.45" customHeight="1">
      <c r="A1814"/>
      <c r="J1814"/>
      <c r="AA1814"/>
      <c r="AB1814"/>
      <c r="AC1814"/>
      <c r="AD1814"/>
      <c r="AE1814"/>
      <c r="AF1814"/>
      <c r="AG1814"/>
      <c r="AH1814"/>
      <c r="BB1814" s="2"/>
      <c r="BC1814" s="3"/>
      <c r="BD1814" s="3"/>
      <c r="BE1814" s="3"/>
      <c r="BF1814" s="3"/>
    </row>
    <row r="1815" spans="1:58" ht="41.45" customHeight="1">
      <c r="A1815"/>
      <c r="J1815"/>
      <c r="AA1815"/>
      <c r="AB1815"/>
      <c r="AC1815"/>
      <c r="AD1815"/>
      <c r="AE1815"/>
      <c r="AF1815"/>
      <c r="AG1815"/>
      <c r="AH1815"/>
      <c r="BB1815" s="2"/>
      <c r="BC1815" s="3"/>
      <c r="BD1815" s="3"/>
      <c r="BE1815" s="3"/>
      <c r="BF1815" s="3"/>
    </row>
    <row r="1816" spans="1:58" ht="41.45" customHeight="1">
      <c r="A1816"/>
      <c r="J1816"/>
      <c r="AA1816"/>
      <c r="AB1816"/>
      <c r="AC1816"/>
      <c r="AD1816"/>
      <c r="AE1816"/>
      <c r="AF1816"/>
      <c r="AG1816"/>
      <c r="AH1816"/>
      <c r="BB1816" s="2"/>
      <c r="BC1816" s="3"/>
      <c r="BD1816" s="3"/>
      <c r="BE1816" s="3"/>
      <c r="BF1816" s="3"/>
    </row>
    <row r="1817" spans="1:58" ht="41.45" customHeight="1">
      <c r="A1817"/>
      <c r="J1817"/>
      <c r="AA1817"/>
      <c r="AB1817"/>
      <c r="AC1817"/>
      <c r="AD1817"/>
      <c r="AE1817"/>
      <c r="AF1817"/>
      <c r="AG1817"/>
      <c r="AH1817"/>
      <c r="BB1817" s="2"/>
      <c r="BC1817" s="3"/>
      <c r="BD1817" s="3"/>
      <c r="BE1817" s="3"/>
      <c r="BF1817" s="3"/>
    </row>
    <row r="1818" spans="1:58" ht="41.45" customHeight="1">
      <c r="A1818"/>
      <c r="J1818"/>
      <c r="AA1818"/>
      <c r="AB1818"/>
      <c r="AC1818"/>
      <c r="AD1818"/>
      <c r="AE1818"/>
      <c r="AF1818"/>
      <c r="AG1818"/>
      <c r="AH1818"/>
      <c r="BB1818" s="2"/>
      <c r="BC1818" s="3"/>
      <c r="BD1818" s="3"/>
      <c r="BE1818" s="3"/>
      <c r="BF1818" s="3"/>
    </row>
    <row r="1819" spans="1:58" ht="41.45" customHeight="1">
      <c r="A1819"/>
      <c r="J1819"/>
      <c r="AA1819"/>
      <c r="AB1819"/>
      <c r="AC1819"/>
      <c r="AD1819"/>
      <c r="AE1819"/>
      <c r="AF1819"/>
      <c r="AG1819"/>
      <c r="AH1819"/>
      <c r="BB1819" s="2"/>
      <c r="BC1819" s="3"/>
      <c r="BD1819" s="3"/>
      <c r="BE1819" s="3"/>
      <c r="BF1819" s="3"/>
    </row>
    <row r="1820" spans="1:58" ht="41.45" customHeight="1">
      <c r="A1820"/>
      <c r="J1820"/>
      <c r="AA1820"/>
      <c r="AB1820"/>
      <c r="AC1820"/>
      <c r="AD1820"/>
      <c r="AE1820"/>
      <c r="AF1820"/>
      <c r="AG1820"/>
      <c r="AH1820"/>
      <c r="BB1820" s="2"/>
      <c r="BC1820" s="3"/>
      <c r="BD1820" s="3"/>
      <c r="BE1820" s="3"/>
      <c r="BF1820" s="3"/>
    </row>
    <row r="1821" spans="1:58" ht="41.45" customHeight="1">
      <c r="A1821"/>
      <c r="J1821"/>
      <c r="AA1821"/>
      <c r="AB1821"/>
      <c r="AC1821"/>
      <c r="AD1821"/>
      <c r="AE1821"/>
      <c r="AF1821"/>
      <c r="AG1821"/>
      <c r="AH1821"/>
      <c r="BB1821" s="2"/>
      <c r="BC1821" s="3"/>
      <c r="BD1821" s="3"/>
      <c r="BE1821" s="3"/>
      <c r="BF1821" s="3"/>
    </row>
    <row r="1822" spans="1:58" ht="41.45" customHeight="1">
      <c r="A1822"/>
      <c r="J1822"/>
      <c r="AA1822"/>
      <c r="AB1822"/>
      <c r="AC1822"/>
      <c r="AD1822"/>
      <c r="AE1822"/>
      <c r="AF1822"/>
      <c r="AG1822"/>
      <c r="AH1822"/>
      <c r="BB1822" s="2"/>
      <c r="BC1822" s="3"/>
      <c r="BD1822" s="3"/>
      <c r="BE1822" s="3"/>
      <c r="BF1822" s="3"/>
    </row>
    <row r="1823" spans="1:58" ht="41.45" customHeight="1">
      <c r="A1823"/>
      <c r="J1823"/>
      <c r="AA1823"/>
      <c r="AB1823"/>
      <c r="AC1823"/>
      <c r="AD1823"/>
      <c r="AE1823"/>
      <c r="AF1823"/>
      <c r="AG1823"/>
      <c r="AH1823"/>
      <c r="BB1823" s="2"/>
      <c r="BC1823" s="3"/>
      <c r="BD1823" s="3"/>
      <c r="BE1823" s="3"/>
      <c r="BF1823" s="3"/>
    </row>
    <row r="1824" spans="1:58" ht="41.45" customHeight="1">
      <c r="A1824"/>
      <c r="J1824"/>
      <c r="AA1824"/>
      <c r="AB1824"/>
      <c r="AC1824"/>
      <c r="AD1824"/>
      <c r="AE1824"/>
      <c r="AF1824"/>
      <c r="AG1824"/>
      <c r="AH1824"/>
      <c r="BB1824" s="2"/>
      <c r="BC1824" s="3"/>
      <c r="BD1824" s="3"/>
      <c r="BE1824" s="3"/>
      <c r="BF1824" s="3"/>
    </row>
    <row r="1825" spans="1:58" ht="41.45" customHeight="1">
      <c r="A1825"/>
      <c r="J1825"/>
      <c r="AA1825"/>
      <c r="AB1825"/>
      <c r="AC1825"/>
      <c r="AD1825"/>
      <c r="AE1825"/>
      <c r="AF1825"/>
      <c r="AG1825"/>
      <c r="AH1825"/>
      <c r="BB1825" s="2"/>
      <c r="BC1825" s="3"/>
      <c r="BD1825" s="3"/>
      <c r="BE1825" s="3"/>
      <c r="BF1825" s="3"/>
    </row>
    <row r="1826" spans="1:58" ht="41.45" customHeight="1">
      <c r="A1826"/>
      <c r="J1826"/>
      <c r="AA1826"/>
      <c r="AB1826"/>
      <c r="AC1826"/>
      <c r="AD1826"/>
      <c r="AE1826"/>
      <c r="AF1826"/>
      <c r="AG1826"/>
      <c r="AH1826"/>
      <c r="BB1826" s="2"/>
      <c r="BC1826" s="3"/>
      <c r="BD1826" s="3"/>
      <c r="BE1826" s="3"/>
      <c r="BF1826" s="3"/>
    </row>
    <row r="1827" spans="1:58" ht="41.45" customHeight="1">
      <c r="A1827"/>
      <c r="J1827"/>
      <c r="AA1827"/>
      <c r="AB1827"/>
      <c r="AC1827"/>
      <c r="AD1827"/>
      <c r="AE1827"/>
      <c r="AF1827"/>
      <c r="AG1827"/>
      <c r="AH1827"/>
      <c r="BB1827" s="2"/>
      <c r="BC1827" s="3"/>
      <c r="BD1827" s="3"/>
      <c r="BE1827" s="3"/>
      <c r="BF1827" s="3"/>
    </row>
    <row r="1828" spans="1:58" ht="41.45" customHeight="1">
      <c r="A1828"/>
      <c r="J1828"/>
      <c r="AA1828"/>
      <c r="AB1828"/>
      <c r="AC1828"/>
      <c r="AD1828"/>
      <c r="AE1828"/>
      <c r="AF1828"/>
      <c r="AG1828"/>
      <c r="AH1828"/>
      <c r="BB1828" s="2"/>
      <c r="BC1828" s="3"/>
      <c r="BD1828" s="3"/>
      <c r="BE1828" s="3"/>
      <c r="BF1828" s="3"/>
    </row>
    <row r="1829" spans="1:58" ht="41.45" customHeight="1">
      <c r="A1829"/>
      <c r="J1829"/>
      <c r="AA1829"/>
      <c r="AB1829"/>
      <c r="AC1829"/>
      <c r="AD1829"/>
      <c r="AE1829"/>
      <c r="AF1829"/>
      <c r="AG1829"/>
      <c r="AH1829"/>
      <c r="BB1829" s="2"/>
      <c r="BC1829" s="3"/>
      <c r="BD1829" s="3"/>
      <c r="BE1829" s="3"/>
      <c r="BF1829" s="3"/>
    </row>
    <row r="1830" spans="1:58" ht="41.45" customHeight="1">
      <c r="A1830"/>
      <c r="J1830"/>
      <c r="AA1830"/>
      <c r="AB1830"/>
      <c r="AC1830"/>
      <c r="AD1830"/>
      <c r="AE1830"/>
      <c r="AF1830"/>
      <c r="AG1830"/>
      <c r="AH1830"/>
      <c r="BB1830" s="2"/>
      <c r="BC1830" s="3"/>
      <c r="BD1830" s="3"/>
      <c r="BE1830" s="3"/>
      <c r="BF1830" s="3"/>
    </row>
    <row r="1831" spans="1:58" ht="41.45" customHeight="1">
      <c r="A1831"/>
      <c r="J1831"/>
      <c r="AA1831"/>
      <c r="AB1831"/>
      <c r="AC1831"/>
      <c r="AD1831"/>
      <c r="AE1831"/>
      <c r="AF1831"/>
      <c r="AG1831"/>
      <c r="AH1831"/>
      <c r="BB1831" s="2"/>
      <c r="BC1831" s="3"/>
      <c r="BD1831" s="3"/>
      <c r="BE1831" s="3"/>
      <c r="BF1831" s="3"/>
    </row>
    <row r="1832" spans="1:58" ht="41.45" customHeight="1">
      <c r="A1832"/>
      <c r="J1832"/>
      <c r="AA1832"/>
      <c r="AB1832"/>
      <c r="AC1832"/>
      <c r="AD1832"/>
      <c r="AE1832"/>
      <c r="AF1832"/>
      <c r="AG1832"/>
      <c r="AH1832"/>
      <c r="BB1832" s="2"/>
      <c r="BC1832" s="3"/>
      <c r="BD1832" s="3"/>
      <c r="BE1832" s="3"/>
      <c r="BF1832" s="3"/>
    </row>
    <row r="1833" spans="1:58" ht="41.45" customHeight="1">
      <c r="A1833"/>
      <c r="J1833"/>
      <c r="AA1833"/>
      <c r="AB1833"/>
      <c r="AC1833"/>
      <c r="AD1833"/>
      <c r="AE1833"/>
      <c r="AF1833"/>
      <c r="AG1833"/>
      <c r="AH1833"/>
      <c r="BB1833" s="2"/>
      <c r="BC1833" s="3"/>
      <c r="BD1833" s="3"/>
      <c r="BE1833" s="3"/>
      <c r="BF1833" s="3"/>
    </row>
    <row r="1834" spans="1:58" ht="41.45" customHeight="1">
      <c r="A1834"/>
      <c r="J1834"/>
      <c r="AA1834"/>
      <c r="AB1834"/>
      <c r="AC1834"/>
      <c r="AD1834"/>
      <c r="AE1834"/>
      <c r="AF1834"/>
      <c r="AG1834"/>
      <c r="AH1834"/>
      <c r="BB1834" s="2"/>
      <c r="BC1834" s="3"/>
      <c r="BD1834" s="3"/>
      <c r="BE1834" s="3"/>
      <c r="BF1834" s="3"/>
    </row>
    <row r="1835" spans="1:58" ht="41.45" customHeight="1">
      <c r="A1835"/>
      <c r="J1835"/>
      <c r="AA1835"/>
      <c r="AB1835"/>
      <c r="AC1835"/>
      <c r="AD1835"/>
      <c r="AE1835"/>
      <c r="AF1835"/>
      <c r="AG1835"/>
      <c r="AH1835"/>
      <c r="BB1835" s="2"/>
      <c r="BC1835" s="3"/>
      <c r="BD1835" s="3"/>
      <c r="BE1835" s="3"/>
      <c r="BF1835" s="3"/>
    </row>
    <row r="1836" spans="1:58" ht="41.45" customHeight="1">
      <c r="A1836"/>
      <c r="J1836"/>
      <c r="AA1836"/>
      <c r="AB1836"/>
      <c r="AC1836"/>
      <c r="AD1836"/>
      <c r="AE1836"/>
      <c r="AF1836"/>
      <c r="AG1836"/>
      <c r="AH1836"/>
      <c r="BB1836" s="2"/>
      <c r="BC1836" s="3"/>
      <c r="BD1836" s="3"/>
      <c r="BE1836" s="3"/>
      <c r="BF1836" s="3"/>
    </row>
    <row r="1837" spans="1:58" ht="41.45" customHeight="1">
      <c r="A1837"/>
      <c r="J1837"/>
      <c r="AA1837"/>
      <c r="AB1837"/>
      <c r="AC1837"/>
      <c r="AD1837"/>
      <c r="AE1837"/>
      <c r="AF1837"/>
      <c r="AG1837"/>
      <c r="AH1837"/>
      <c r="BB1837" s="2"/>
      <c r="BC1837" s="3"/>
      <c r="BD1837" s="3"/>
      <c r="BE1837" s="3"/>
      <c r="BF1837" s="3"/>
    </row>
    <row r="1838" spans="1:58" ht="41.45" customHeight="1">
      <c r="A1838"/>
      <c r="J1838"/>
      <c r="AA1838"/>
      <c r="AB1838"/>
      <c r="AC1838"/>
      <c r="AD1838"/>
      <c r="AE1838"/>
      <c r="AF1838"/>
      <c r="AG1838"/>
      <c r="AH1838"/>
      <c r="BB1838" s="2"/>
      <c r="BC1838" s="3"/>
      <c r="BD1838" s="3"/>
      <c r="BE1838" s="3"/>
      <c r="BF1838" s="3"/>
    </row>
    <row r="1839" spans="1:58" ht="41.45" customHeight="1">
      <c r="A1839"/>
      <c r="J1839"/>
      <c r="AA1839"/>
      <c r="AB1839"/>
      <c r="AC1839"/>
      <c r="AD1839"/>
      <c r="AE1839"/>
      <c r="AF1839"/>
      <c r="AG1839"/>
      <c r="AH1839"/>
      <c r="BB1839" s="2"/>
      <c r="BC1839" s="3"/>
      <c r="BD1839" s="3"/>
      <c r="BE1839" s="3"/>
      <c r="BF1839" s="3"/>
    </row>
    <row r="1840" spans="1:58" ht="41.45" customHeight="1">
      <c r="A1840"/>
      <c r="J1840"/>
      <c r="AA1840"/>
      <c r="AB1840"/>
      <c r="AC1840"/>
      <c r="AD1840"/>
      <c r="AE1840"/>
      <c r="AF1840"/>
      <c r="AG1840"/>
      <c r="AH1840"/>
      <c r="BB1840" s="2"/>
      <c r="BC1840" s="3"/>
      <c r="BD1840" s="3"/>
      <c r="BE1840" s="3"/>
      <c r="BF1840" s="3"/>
    </row>
    <row r="1841" spans="1:58" ht="41.45" customHeight="1">
      <c r="A1841"/>
      <c r="J1841"/>
      <c r="AA1841"/>
      <c r="AB1841"/>
      <c r="AC1841"/>
      <c r="AD1841"/>
      <c r="AE1841"/>
      <c r="AF1841"/>
      <c r="AG1841"/>
      <c r="AH1841"/>
      <c r="BB1841" s="2"/>
      <c r="BC1841" s="3"/>
      <c r="BD1841" s="3"/>
      <c r="BE1841" s="3"/>
      <c r="BF1841" s="3"/>
    </row>
    <row r="1842" spans="1:58" ht="41.45" customHeight="1">
      <c r="A1842"/>
      <c r="J1842"/>
      <c r="AA1842"/>
      <c r="AB1842"/>
      <c r="AC1842"/>
      <c r="AD1842"/>
      <c r="AE1842"/>
      <c r="AF1842"/>
      <c r="AG1842"/>
      <c r="AH1842"/>
      <c r="BB1842" s="2"/>
      <c r="BC1842" s="3"/>
      <c r="BD1842" s="3"/>
      <c r="BE1842" s="3"/>
      <c r="BF1842" s="3"/>
    </row>
    <row r="1843" spans="1:58" ht="41.45" customHeight="1">
      <c r="A1843"/>
      <c r="J1843"/>
      <c r="AA1843"/>
      <c r="AB1843"/>
      <c r="AC1843"/>
      <c r="AD1843"/>
      <c r="AE1843"/>
      <c r="AF1843"/>
      <c r="AG1843"/>
      <c r="AH1843"/>
      <c r="BB1843" s="2"/>
      <c r="BC1843" s="3"/>
      <c r="BD1843" s="3"/>
      <c r="BE1843" s="3"/>
      <c r="BF1843" s="3"/>
    </row>
    <row r="1844" spans="1:58" ht="41.45" customHeight="1">
      <c r="A1844"/>
      <c r="J1844"/>
      <c r="AA1844"/>
      <c r="AB1844"/>
      <c r="AC1844"/>
      <c r="AD1844"/>
      <c r="AE1844"/>
      <c r="AF1844"/>
      <c r="AG1844"/>
      <c r="AH1844"/>
      <c r="BB1844" s="2"/>
      <c r="BC1844" s="3"/>
      <c r="BD1844" s="3"/>
      <c r="BE1844" s="3"/>
      <c r="BF1844" s="3"/>
    </row>
    <row r="1845" spans="1:58" ht="41.45" customHeight="1">
      <c r="A1845"/>
      <c r="J1845"/>
      <c r="AA1845"/>
      <c r="AB1845"/>
      <c r="AC1845"/>
      <c r="AD1845"/>
      <c r="AE1845"/>
      <c r="AF1845"/>
      <c r="AG1845"/>
      <c r="AH1845"/>
      <c r="BB1845" s="2"/>
      <c r="BC1845" s="3"/>
      <c r="BD1845" s="3"/>
      <c r="BE1845" s="3"/>
      <c r="BF1845" s="3"/>
    </row>
    <row r="1846" spans="1:58" ht="41.45" customHeight="1">
      <c r="A1846"/>
      <c r="J1846"/>
      <c r="AA1846"/>
      <c r="AB1846"/>
      <c r="AC1846"/>
      <c r="AD1846"/>
      <c r="AE1846"/>
      <c r="AF1846"/>
      <c r="AG1846"/>
      <c r="AH1846"/>
      <c r="BB1846" s="2"/>
      <c r="BC1846" s="3"/>
      <c r="BD1846" s="3"/>
      <c r="BE1846" s="3"/>
      <c r="BF1846" s="3"/>
    </row>
    <row r="1847" spans="1:58" ht="41.45" customHeight="1">
      <c r="A1847"/>
      <c r="J1847"/>
      <c r="AA1847"/>
      <c r="AB1847"/>
      <c r="AC1847"/>
      <c r="AD1847"/>
      <c r="AE1847"/>
      <c r="AF1847"/>
      <c r="AG1847"/>
      <c r="AH1847"/>
      <c r="BB1847" s="2"/>
      <c r="BC1847" s="3"/>
      <c r="BD1847" s="3"/>
      <c r="BE1847" s="3"/>
      <c r="BF1847" s="3"/>
    </row>
    <row r="1848" spans="1:58" ht="41.45" customHeight="1">
      <c r="A1848"/>
      <c r="J1848"/>
      <c r="AA1848"/>
      <c r="AB1848"/>
      <c r="AC1848"/>
      <c r="AD1848"/>
      <c r="AE1848"/>
      <c r="AF1848"/>
      <c r="AG1848"/>
      <c r="AH1848"/>
      <c r="BB1848" s="2"/>
      <c r="BC1848" s="3"/>
      <c r="BD1848" s="3"/>
      <c r="BE1848" s="3"/>
      <c r="BF1848" s="3"/>
    </row>
    <row r="1849" spans="1:58" ht="41.45" customHeight="1">
      <c r="A1849"/>
      <c r="J1849"/>
      <c r="AA1849"/>
      <c r="AB1849"/>
      <c r="AC1849"/>
      <c r="AD1849"/>
      <c r="AE1849"/>
      <c r="AF1849"/>
      <c r="AG1849"/>
      <c r="AH1849"/>
      <c r="BB1849" s="2"/>
      <c r="BC1849" s="3"/>
      <c r="BD1849" s="3"/>
      <c r="BE1849" s="3"/>
      <c r="BF1849" s="3"/>
    </row>
    <row r="1850" spans="1:58" ht="41.45" customHeight="1">
      <c r="A1850"/>
      <c r="J1850"/>
      <c r="AA1850"/>
      <c r="AB1850"/>
      <c r="AC1850"/>
      <c r="AD1850"/>
      <c r="AE1850"/>
      <c r="AF1850"/>
      <c r="AG1850"/>
      <c r="AH1850"/>
      <c r="BB1850" s="2"/>
      <c r="BC1850" s="3"/>
      <c r="BD1850" s="3"/>
      <c r="BE1850" s="3"/>
      <c r="BF1850" s="3"/>
    </row>
    <row r="1851" spans="1:58" ht="41.45" customHeight="1">
      <c r="A1851"/>
      <c r="J1851"/>
      <c r="AA1851"/>
      <c r="AB1851"/>
      <c r="AC1851"/>
      <c r="AD1851"/>
      <c r="AE1851"/>
      <c r="AF1851"/>
      <c r="AG1851"/>
      <c r="AH1851"/>
      <c r="BB1851" s="2"/>
      <c r="BC1851" s="3"/>
      <c r="BD1851" s="3"/>
      <c r="BE1851" s="3"/>
      <c r="BF1851" s="3"/>
    </row>
    <row r="1852" spans="1:58" ht="41.45" customHeight="1">
      <c r="A1852"/>
      <c r="J1852"/>
      <c r="AA1852"/>
      <c r="AB1852"/>
      <c r="AC1852"/>
      <c r="AD1852"/>
      <c r="AE1852"/>
      <c r="AF1852"/>
      <c r="AG1852"/>
      <c r="AH1852"/>
      <c r="BB1852" s="2"/>
      <c r="BC1852" s="3"/>
      <c r="BD1852" s="3"/>
      <c r="BE1852" s="3"/>
      <c r="BF1852" s="3"/>
    </row>
    <row r="1853" spans="1:58" ht="41.45" customHeight="1">
      <c r="A1853"/>
      <c r="J1853"/>
      <c r="AA1853"/>
      <c r="AB1853"/>
      <c r="AC1853"/>
      <c r="AD1853"/>
      <c r="AE1853"/>
      <c r="AF1853"/>
      <c r="AG1853"/>
      <c r="AH1853"/>
      <c r="BB1853" s="2"/>
      <c r="BC1853" s="3"/>
      <c r="BD1853" s="3"/>
      <c r="BE1853" s="3"/>
      <c r="BF1853" s="3"/>
    </row>
    <row r="1854" spans="1:58" ht="41.45" customHeight="1">
      <c r="A1854"/>
      <c r="J1854"/>
      <c r="AA1854"/>
      <c r="AB1854"/>
      <c r="AC1854"/>
      <c r="AD1854"/>
      <c r="AE1854"/>
      <c r="AF1854"/>
      <c r="AG1854"/>
      <c r="AH1854"/>
      <c r="BB1854" s="2"/>
      <c r="BC1854" s="3"/>
      <c r="BD1854" s="3"/>
      <c r="BE1854" s="3"/>
      <c r="BF1854" s="3"/>
    </row>
    <row r="1855" spans="1:58" ht="41.45" customHeight="1">
      <c r="A1855"/>
      <c r="J1855"/>
      <c r="AA1855"/>
      <c r="AB1855"/>
      <c r="AC1855"/>
      <c r="AD1855"/>
      <c r="AE1855"/>
      <c r="AF1855"/>
      <c r="AG1855"/>
      <c r="AH1855"/>
      <c r="BB1855" s="2"/>
      <c r="BC1855" s="3"/>
      <c r="BD1855" s="3"/>
      <c r="BE1855" s="3"/>
      <c r="BF1855" s="3"/>
    </row>
    <row r="1856" spans="1:58" ht="41.45" customHeight="1">
      <c r="A1856"/>
      <c r="J1856"/>
      <c r="AA1856"/>
      <c r="AB1856"/>
      <c r="AC1856"/>
      <c r="AD1856"/>
      <c r="AE1856"/>
      <c r="AF1856"/>
      <c r="AG1856"/>
      <c r="AH1856"/>
      <c r="BB1856" s="2"/>
      <c r="BC1856" s="3"/>
      <c r="BD1856" s="3"/>
      <c r="BE1856" s="3"/>
      <c r="BF1856" s="3"/>
    </row>
    <row r="1857" spans="1:58" ht="41.45" customHeight="1">
      <c r="A1857"/>
      <c r="J1857"/>
      <c r="AA1857"/>
      <c r="AB1857"/>
      <c r="AC1857"/>
      <c r="AD1857"/>
      <c r="AE1857"/>
      <c r="AF1857"/>
      <c r="AG1857"/>
      <c r="AH1857"/>
      <c r="BB1857" s="2"/>
      <c r="BC1857" s="3"/>
      <c r="BD1857" s="3"/>
      <c r="BE1857" s="3"/>
      <c r="BF1857" s="3"/>
    </row>
    <row r="1858" spans="1:58" ht="41.45" customHeight="1">
      <c r="A1858"/>
      <c r="J1858"/>
      <c r="AA1858"/>
      <c r="AB1858"/>
      <c r="AC1858"/>
      <c r="AD1858"/>
      <c r="AE1858"/>
      <c r="AF1858"/>
      <c r="AG1858"/>
      <c r="AH1858"/>
      <c r="BB1858" s="2"/>
      <c r="BC1858" s="3"/>
      <c r="BD1858" s="3"/>
      <c r="BE1858" s="3"/>
      <c r="BF1858" s="3"/>
    </row>
    <row r="1859" spans="1:58" ht="41.45" customHeight="1">
      <c r="A1859"/>
      <c r="J1859"/>
      <c r="AA1859"/>
      <c r="AB1859"/>
      <c r="AC1859"/>
      <c r="AD1859"/>
      <c r="AE1859"/>
      <c r="AF1859"/>
      <c r="AG1859"/>
      <c r="AH1859"/>
      <c r="BB1859" s="2"/>
      <c r="BC1859" s="3"/>
      <c r="BD1859" s="3"/>
      <c r="BE1859" s="3"/>
      <c r="BF1859" s="3"/>
    </row>
    <row r="1860" spans="1:58" ht="41.45" customHeight="1">
      <c r="A1860"/>
      <c r="J1860"/>
      <c r="AA1860"/>
      <c r="AB1860"/>
      <c r="AC1860"/>
      <c r="AD1860"/>
      <c r="AE1860"/>
      <c r="AF1860"/>
      <c r="AG1860"/>
      <c r="AH1860"/>
      <c r="BB1860" s="2"/>
      <c r="BC1860" s="3"/>
      <c r="BD1860" s="3"/>
      <c r="BE1860" s="3"/>
      <c r="BF1860" s="3"/>
    </row>
    <row r="1861" spans="1:58" ht="41.45" customHeight="1">
      <c r="A1861"/>
      <c r="J1861"/>
      <c r="AA1861"/>
      <c r="AB1861"/>
      <c r="AC1861"/>
      <c r="AD1861"/>
      <c r="AE1861"/>
      <c r="AF1861"/>
      <c r="AG1861"/>
      <c r="AH1861"/>
      <c r="BB1861" s="2"/>
      <c r="BC1861" s="3"/>
      <c r="BD1861" s="3"/>
      <c r="BE1861" s="3"/>
      <c r="BF1861" s="3"/>
    </row>
    <row r="1862" spans="1:58" ht="41.45" customHeight="1">
      <c r="A1862"/>
      <c r="J1862"/>
      <c r="AA1862"/>
      <c r="AB1862"/>
      <c r="AC1862"/>
      <c r="AD1862"/>
      <c r="AE1862"/>
      <c r="AF1862"/>
      <c r="AG1862"/>
      <c r="AH1862"/>
      <c r="BB1862" s="2"/>
      <c r="BC1862" s="3"/>
      <c r="BD1862" s="3"/>
      <c r="BE1862" s="3"/>
      <c r="BF1862" s="3"/>
    </row>
    <row r="1863" spans="1:58" ht="41.45" customHeight="1">
      <c r="A1863"/>
      <c r="J1863"/>
      <c r="AA1863"/>
      <c r="AB1863"/>
      <c r="AC1863"/>
      <c r="AD1863"/>
      <c r="AE1863"/>
      <c r="AF1863"/>
      <c r="AG1863"/>
      <c r="AH1863"/>
      <c r="BB1863" s="2"/>
      <c r="BC1863" s="3"/>
      <c r="BD1863" s="3"/>
      <c r="BE1863" s="3"/>
      <c r="BF1863" s="3"/>
    </row>
    <row r="1864" spans="1:58" ht="41.45" customHeight="1">
      <c r="A1864"/>
      <c r="J1864"/>
      <c r="AA1864"/>
      <c r="AB1864"/>
      <c r="AC1864"/>
      <c r="AD1864"/>
      <c r="AE1864"/>
      <c r="AF1864"/>
      <c r="AG1864"/>
      <c r="AH1864"/>
      <c r="BB1864" s="2"/>
      <c r="BC1864" s="3"/>
      <c r="BD1864" s="3"/>
      <c r="BE1864" s="3"/>
      <c r="BF1864" s="3"/>
    </row>
    <row r="1865" spans="1:58" ht="41.45" customHeight="1">
      <c r="A1865"/>
      <c r="J1865"/>
      <c r="AA1865"/>
      <c r="AB1865"/>
      <c r="AC1865"/>
      <c r="AD1865"/>
      <c r="AE1865"/>
      <c r="AF1865"/>
      <c r="AG1865"/>
      <c r="AH1865"/>
      <c r="BB1865" s="2"/>
      <c r="BC1865" s="3"/>
      <c r="BD1865" s="3"/>
      <c r="BE1865" s="3"/>
      <c r="BF1865" s="3"/>
    </row>
    <row r="1866" spans="1:58" ht="41.45" customHeight="1">
      <c r="A1866"/>
      <c r="J1866"/>
      <c r="AA1866"/>
      <c r="AB1866"/>
      <c r="AC1866"/>
      <c r="AD1866"/>
      <c r="AE1866"/>
      <c r="AF1866"/>
      <c r="AG1866"/>
      <c r="AH1866"/>
      <c r="BB1866" s="2"/>
      <c r="BC1866" s="3"/>
      <c r="BD1866" s="3"/>
      <c r="BE1866" s="3"/>
      <c r="BF1866" s="3"/>
    </row>
    <row r="1867" spans="1:58" ht="41.45" customHeight="1">
      <c r="A1867"/>
      <c r="J1867"/>
      <c r="AA1867"/>
      <c r="AB1867"/>
      <c r="AC1867"/>
      <c r="AD1867"/>
      <c r="AE1867"/>
      <c r="AF1867"/>
      <c r="AG1867"/>
      <c r="AH1867"/>
      <c r="BB1867" s="2"/>
      <c r="BC1867" s="3"/>
      <c r="BD1867" s="3"/>
      <c r="BE1867" s="3"/>
      <c r="BF1867" s="3"/>
    </row>
    <row r="1868" spans="1:58" ht="41.45" customHeight="1">
      <c r="A1868"/>
      <c r="J1868"/>
      <c r="AA1868"/>
      <c r="AB1868"/>
      <c r="AC1868"/>
      <c r="AD1868"/>
      <c r="AE1868"/>
      <c r="AF1868"/>
      <c r="AG1868"/>
      <c r="AH1868"/>
      <c r="BB1868" s="2"/>
      <c r="BC1868" s="3"/>
      <c r="BD1868" s="3"/>
      <c r="BE1868" s="3"/>
      <c r="BF1868" s="3"/>
    </row>
    <row r="1869" spans="1:58" ht="41.45" customHeight="1">
      <c r="A1869"/>
      <c r="J1869"/>
      <c r="AA1869"/>
      <c r="AB1869"/>
      <c r="AC1869"/>
      <c r="AD1869"/>
      <c r="AE1869"/>
      <c r="AF1869"/>
      <c r="AG1869"/>
      <c r="AH1869"/>
      <c r="BB1869" s="2"/>
      <c r="BC1869" s="3"/>
      <c r="BD1869" s="3"/>
      <c r="BE1869" s="3"/>
      <c r="BF1869" s="3"/>
    </row>
    <row r="1870" spans="1:58" ht="41.45" customHeight="1">
      <c r="A1870"/>
      <c r="J1870"/>
      <c r="AA1870"/>
      <c r="AB1870"/>
      <c r="AC1870"/>
      <c r="AD1870"/>
      <c r="AE1870"/>
      <c r="AF1870"/>
      <c r="AG1870"/>
      <c r="AH1870"/>
      <c r="BB1870" s="2"/>
      <c r="BC1870" s="3"/>
      <c r="BD1870" s="3"/>
      <c r="BE1870" s="3"/>
      <c r="BF1870" s="3"/>
    </row>
    <row r="1871" spans="1:58" ht="41.45" customHeight="1">
      <c r="A1871"/>
      <c r="J1871"/>
      <c r="AA1871"/>
      <c r="AB1871"/>
      <c r="AC1871"/>
      <c r="AD1871"/>
      <c r="AE1871"/>
      <c r="AF1871"/>
      <c r="AG1871"/>
      <c r="AH1871"/>
      <c r="BB1871" s="2"/>
      <c r="BC1871" s="3"/>
      <c r="BD1871" s="3"/>
      <c r="BE1871" s="3"/>
      <c r="BF1871" s="3"/>
    </row>
    <row r="1872" spans="1:58" ht="41.45" customHeight="1">
      <c r="A1872"/>
      <c r="J1872"/>
      <c r="AA1872"/>
      <c r="AB1872"/>
      <c r="AC1872"/>
      <c r="AD1872"/>
      <c r="AE1872"/>
      <c r="AF1872"/>
      <c r="AG1872"/>
      <c r="AH1872"/>
      <c r="BB1872" s="2"/>
      <c r="BC1872" s="3"/>
      <c r="BD1872" s="3"/>
      <c r="BE1872" s="3"/>
      <c r="BF1872" s="3"/>
    </row>
    <row r="1873" spans="1:58" ht="41.45" customHeight="1">
      <c r="A1873"/>
      <c r="J1873"/>
      <c r="AA1873"/>
      <c r="AB1873"/>
      <c r="AC1873"/>
      <c r="AD1873"/>
      <c r="AE1873"/>
      <c r="AF1873"/>
      <c r="AG1873"/>
      <c r="AH1873"/>
      <c r="BB1873" s="2"/>
      <c r="BC1873" s="3"/>
      <c r="BD1873" s="3"/>
      <c r="BE1873" s="3"/>
      <c r="BF1873" s="3"/>
    </row>
    <row r="1874" spans="1:58" ht="41.45" customHeight="1">
      <c r="A1874"/>
      <c r="J1874"/>
      <c r="AA1874"/>
      <c r="AB1874"/>
      <c r="AC1874"/>
      <c r="AD1874"/>
      <c r="AE1874"/>
      <c r="AF1874"/>
      <c r="AG1874"/>
      <c r="AH1874"/>
      <c r="BB1874" s="2"/>
      <c r="BC1874" s="3"/>
      <c r="BD1874" s="3"/>
      <c r="BE1874" s="3"/>
      <c r="BF1874" s="3"/>
    </row>
    <row r="1875" spans="1:58" ht="41.45" customHeight="1">
      <c r="A1875"/>
      <c r="J1875"/>
      <c r="AA1875"/>
      <c r="AB1875"/>
      <c r="AC1875"/>
      <c r="AD1875"/>
      <c r="AE1875"/>
      <c r="AF1875"/>
      <c r="AG1875"/>
      <c r="AH1875"/>
      <c r="BB1875" s="2"/>
      <c r="BC1875" s="3"/>
      <c r="BD1875" s="3"/>
      <c r="BE1875" s="3"/>
      <c r="BF1875" s="3"/>
    </row>
    <row r="1876" spans="1:58" ht="41.45" customHeight="1">
      <c r="A1876"/>
      <c r="J1876"/>
      <c r="AA1876"/>
      <c r="AB1876"/>
      <c r="AC1876"/>
      <c r="AD1876"/>
      <c r="AE1876"/>
      <c r="AF1876"/>
      <c r="AG1876"/>
      <c r="AH1876"/>
      <c r="BB1876" s="2"/>
      <c r="BC1876" s="3"/>
      <c r="BD1876" s="3"/>
      <c r="BE1876" s="3"/>
      <c r="BF1876" s="3"/>
    </row>
    <row r="1877" spans="1:58" ht="41.45" customHeight="1">
      <c r="A1877"/>
      <c r="J1877"/>
      <c r="AA1877"/>
      <c r="AB1877"/>
      <c r="AC1877"/>
      <c r="AD1877"/>
      <c r="AE1877"/>
      <c r="AF1877"/>
      <c r="AG1877"/>
      <c r="AH1877"/>
      <c r="BB1877" s="2"/>
      <c r="BC1877" s="3"/>
      <c r="BD1877" s="3"/>
      <c r="BE1877" s="3"/>
      <c r="BF1877" s="3"/>
    </row>
    <row r="1878" spans="1:58" ht="41.45" customHeight="1">
      <c r="A1878"/>
      <c r="J1878"/>
      <c r="AA1878"/>
      <c r="AB1878"/>
      <c r="AC1878"/>
      <c r="AD1878"/>
      <c r="AE1878"/>
      <c r="AF1878"/>
      <c r="AG1878"/>
      <c r="AH1878"/>
      <c r="BB1878" s="2"/>
      <c r="BC1878" s="3"/>
      <c r="BD1878" s="3"/>
      <c r="BE1878" s="3"/>
      <c r="BF1878" s="3"/>
    </row>
    <row r="1879" spans="1:58" ht="41.45" customHeight="1">
      <c r="A1879"/>
      <c r="J1879"/>
      <c r="AA1879"/>
      <c r="AB1879"/>
      <c r="AC1879"/>
      <c r="AD1879"/>
      <c r="AE1879"/>
      <c r="AF1879"/>
      <c r="AG1879"/>
      <c r="AH1879"/>
      <c r="BB1879" s="2"/>
      <c r="BC1879" s="3"/>
      <c r="BD1879" s="3"/>
      <c r="BE1879" s="3"/>
      <c r="BF1879" s="3"/>
    </row>
    <row r="1880" spans="1:58" ht="41.45" customHeight="1">
      <c r="A1880"/>
      <c r="J1880"/>
      <c r="AA1880"/>
      <c r="AB1880"/>
      <c r="AC1880"/>
      <c r="AD1880"/>
      <c r="AE1880"/>
      <c r="AF1880"/>
      <c r="AG1880"/>
      <c r="AH1880"/>
      <c r="BB1880" s="2"/>
      <c r="BC1880" s="3"/>
      <c r="BD1880" s="3"/>
      <c r="BE1880" s="3"/>
      <c r="BF1880" s="3"/>
    </row>
    <row r="1881" spans="1:58" ht="41.45" customHeight="1">
      <c r="A1881"/>
      <c r="J1881"/>
      <c r="AA1881"/>
      <c r="AB1881"/>
      <c r="AC1881"/>
      <c r="AD1881"/>
      <c r="AE1881"/>
      <c r="AF1881"/>
      <c r="AG1881"/>
      <c r="AH1881"/>
      <c r="BB1881" s="2"/>
      <c r="BC1881" s="3"/>
      <c r="BD1881" s="3"/>
      <c r="BE1881" s="3"/>
      <c r="BF1881" s="3"/>
    </row>
    <row r="1882" spans="1:58" ht="41.45" customHeight="1">
      <c r="A1882"/>
      <c r="J1882"/>
      <c r="AA1882"/>
      <c r="AB1882"/>
      <c r="AC1882"/>
      <c r="AD1882"/>
      <c r="AE1882"/>
      <c r="AF1882"/>
      <c r="AG1882"/>
      <c r="AH1882"/>
      <c r="BB1882" s="2"/>
      <c r="BC1882" s="3"/>
      <c r="BD1882" s="3"/>
      <c r="BE1882" s="3"/>
      <c r="BF1882" s="3"/>
    </row>
    <row r="1883" spans="1:58" ht="41.45" customHeight="1">
      <c r="A1883"/>
      <c r="J1883"/>
      <c r="AA1883"/>
      <c r="AB1883"/>
      <c r="AC1883"/>
      <c r="AD1883"/>
      <c r="AE1883"/>
      <c r="AF1883"/>
      <c r="AG1883"/>
      <c r="AH1883"/>
      <c r="BB1883" s="2"/>
      <c r="BC1883" s="3"/>
      <c r="BD1883" s="3"/>
      <c r="BE1883" s="3"/>
      <c r="BF1883" s="3"/>
    </row>
    <row r="1884" spans="1:58" ht="41.45" customHeight="1">
      <c r="A1884"/>
      <c r="J1884"/>
      <c r="AA1884"/>
      <c r="AB1884"/>
      <c r="AC1884"/>
      <c r="AD1884"/>
      <c r="AE1884"/>
      <c r="AF1884"/>
      <c r="AG1884"/>
      <c r="AH1884"/>
      <c r="BB1884" s="2"/>
      <c r="BC1884" s="3"/>
      <c r="BD1884" s="3"/>
      <c r="BE1884" s="3"/>
      <c r="BF1884" s="3"/>
    </row>
    <row r="1885" spans="1:58" ht="41.45" customHeight="1">
      <c r="A1885"/>
      <c r="J1885"/>
      <c r="AA1885"/>
      <c r="AB1885"/>
      <c r="AC1885"/>
      <c r="AD1885"/>
      <c r="AE1885"/>
      <c r="AF1885"/>
      <c r="AG1885"/>
      <c r="AH1885"/>
      <c r="BB1885" s="2"/>
      <c r="BC1885" s="3"/>
      <c r="BD1885" s="3"/>
      <c r="BE1885" s="3"/>
      <c r="BF1885" s="3"/>
    </row>
    <row r="1886" spans="1:58" ht="41.45" customHeight="1">
      <c r="A1886"/>
      <c r="J1886"/>
      <c r="AA1886"/>
      <c r="AB1886"/>
      <c r="AC1886"/>
      <c r="AD1886"/>
      <c r="AE1886"/>
      <c r="AF1886"/>
      <c r="AG1886"/>
      <c r="AH1886"/>
      <c r="BB1886" s="2"/>
      <c r="BC1886" s="3"/>
      <c r="BD1886" s="3"/>
      <c r="BE1886" s="3"/>
      <c r="BF1886" s="3"/>
    </row>
    <row r="1887" spans="1:58" ht="41.45" customHeight="1">
      <c r="A1887"/>
      <c r="J1887"/>
      <c r="AA1887"/>
      <c r="AB1887"/>
      <c r="AC1887"/>
      <c r="AD1887"/>
      <c r="AE1887"/>
      <c r="AF1887"/>
      <c r="AG1887"/>
      <c r="AH1887"/>
      <c r="BB1887" s="2"/>
      <c r="BC1887" s="3"/>
      <c r="BD1887" s="3"/>
      <c r="BE1887" s="3"/>
      <c r="BF1887" s="3"/>
    </row>
    <row r="1888" spans="1:58" ht="41.45" customHeight="1">
      <c r="A1888"/>
      <c r="J1888"/>
      <c r="AA1888"/>
      <c r="AB1888"/>
      <c r="AC1888"/>
      <c r="AD1888"/>
      <c r="AE1888"/>
      <c r="AF1888"/>
      <c r="AG1888"/>
      <c r="AH1888"/>
      <c r="BB1888" s="2"/>
      <c r="BC1888" s="3"/>
      <c r="BD1888" s="3"/>
      <c r="BE1888" s="3"/>
      <c r="BF1888" s="3"/>
    </row>
    <row r="1889" spans="1:58" ht="41.45" customHeight="1">
      <c r="A1889"/>
      <c r="J1889"/>
      <c r="AA1889"/>
      <c r="AB1889"/>
      <c r="AC1889"/>
      <c r="AD1889"/>
      <c r="AE1889"/>
      <c r="AF1889"/>
      <c r="AG1889"/>
      <c r="AH1889"/>
      <c r="BB1889" s="2"/>
      <c r="BC1889" s="3"/>
      <c r="BD1889" s="3"/>
      <c r="BE1889" s="3"/>
      <c r="BF1889" s="3"/>
    </row>
    <row r="1890" spans="1:58" ht="41.45" customHeight="1">
      <c r="A1890"/>
      <c r="J1890"/>
      <c r="AA1890"/>
      <c r="AB1890"/>
      <c r="AC1890"/>
      <c r="AD1890"/>
      <c r="AE1890"/>
      <c r="AF1890"/>
      <c r="AG1890"/>
      <c r="AH1890"/>
      <c r="BB1890" s="2"/>
      <c r="BC1890" s="3"/>
      <c r="BD1890" s="3"/>
      <c r="BE1890" s="3"/>
      <c r="BF1890" s="3"/>
    </row>
    <row r="1891" spans="1:58" ht="41.45" customHeight="1">
      <c r="A1891"/>
      <c r="J1891"/>
      <c r="AA1891"/>
      <c r="AB1891"/>
      <c r="AC1891"/>
      <c r="AD1891"/>
      <c r="AE1891"/>
      <c r="AF1891"/>
      <c r="AG1891"/>
      <c r="AH1891"/>
      <c r="BB1891" s="2"/>
      <c r="BC1891" s="3"/>
      <c r="BD1891" s="3"/>
      <c r="BE1891" s="3"/>
      <c r="BF1891" s="3"/>
    </row>
    <row r="1892" spans="1:58" ht="41.45" customHeight="1">
      <c r="A1892"/>
      <c r="J1892"/>
      <c r="AA1892"/>
      <c r="AB1892"/>
      <c r="AC1892"/>
      <c r="AD1892"/>
      <c r="AE1892"/>
      <c r="AF1892"/>
      <c r="AG1892"/>
      <c r="AH1892"/>
      <c r="BB1892" s="2"/>
      <c r="BC1892" s="3"/>
      <c r="BD1892" s="3"/>
      <c r="BE1892" s="3"/>
      <c r="BF1892" s="3"/>
    </row>
    <row r="1893" spans="1:58" ht="41.45" customHeight="1">
      <c r="A1893"/>
      <c r="J1893"/>
      <c r="AA1893"/>
      <c r="AB1893"/>
      <c r="AC1893"/>
      <c r="AD1893"/>
      <c r="AE1893"/>
      <c r="AF1893"/>
      <c r="AG1893"/>
      <c r="AH1893"/>
      <c r="BB1893" s="2"/>
      <c r="BC1893" s="3"/>
      <c r="BD1893" s="3"/>
      <c r="BE1893" s="3"/>
      <c r="BF1893" s="3"/>
    </row>
    <row r="1894" spans="1:58" ht="41.45" customHeight="1">
      <c r="A1894"/>
      <c r="J1894"/>
      <c r="AA1894"/>
      <c r="AB1894"/>
      <c r="AC1894"/>
      <c r="AD1894"/>
      <c r="AE1894"/>
      <c r="AF1894"/>
      <c r="AG1894"/>
      <c r="AH1894"/>
      <c r="BB1894" s="2"/>
      <c r="BC1894" s="3"/>
      <c r="BD1894" s="3"/>
      <c r="BE1894" s="3"/>
      <c r="BF1894" s="3"/>
    </row>
    <row r="1895" spans="1:58" ht="41.45" customHeight="1">
      <c r="A1895"/>
      <c r="J1895"/>
      <c r="AA1895"/>
      <c r="AB1895"/>
      <c r="AC1895"/>
      <c r="AD1895"/>
      <c r="AE1895"/>
      <c r="AF1895"/>
      <c r="AG1895"/>
      <c r="AH1895"/>
      <c r="BB1895" s="2"/>
      <c r="BC1895" s="3"/>
      <c r="BD1895" s="3"/>
      <c r="BE1895" s="3"/>
      <c r="BF1895" s="3"/>
    </row>
    <row r="1896" spans="1:58" ht="41.45" customHeight="1">
      <c r="A1896"/>
      <c r="J1896"/>
      <c r="AA1896"/>
      <c r="AB1896"/>
      <c r="AC1896"/>
      <c r="AD1896"/>
      <c r="AE1896"/>
      <c r="AF1896"/>
      <c r="AG1896"/>
      <c r="AH1896"/>
      <c r="BB1896" s="2"/>
      <c r="BC1896" s="3"/>
      <c r="BD1896" s="3"/>
      <c r="BE1896" s="3"/>
      <c r="BF1896" s="3"/>
    </row>
    <row r="1897" spans="1:58" ht="41.45" customHeight="1">
      <c r="A1897"/>
      <c r="J1897"/>
      <c r="AA1897"/>
      <c r="AB1897"/>
      <c r="AC1897"/>
      <c r="AD1897"/>
      <c r="AE1897"/>
      <c r="AF1897"/>
      <c r="AG1897"/>
      <c r="AH1897"/>
      <c r="BB1897" s="2"/>
      <c r="BC1897" s="3"/>
      <c r="BD1897" s="3"/>
      <c r="BE1897" s="3"/>
      <c r="BF1897" s="3"/>
    </row>
    <row r="1898" spans="1:58" ht="41.45" customHeight="1">
      <c r="A1898"/>
      <c r="J1898"/>
      <c r="AA1898"/>
      <c r="AB1898"/>
      <c r="AC1898"/>
      <c r="AD1898"/>
      <c r="AE1898"/>
      <c r="AF1898"/>
      <c r="AG1898"/>
      <c r="AH1898"/>
      <c r="BB1898" s="2"/>
      <c r="BC1898" s="3"/>
      <c r="BD1898" s="3"/>
      <c r="BE1898" s="3"/>
      <c r="BF1898" s="3"/>
    </row>
    <row r="1899" spans="1:58" ht="41.45" customHeight="1">
      <c r="A1899"/>
      <c r="J1899"/>
      <c r="AA1899"/>
      <c r="AB1899"/>
      <c r="AC1899"/>
      <c r="AD1899"/>
      <c r="AE1899"/>
      <c r="AF1899"/>
      <c r="AG1899"/>
      <c r="AH1899"/>
      <c r="BB1899" s="2"/>
      <c r="BC1899" s="3"/>
      <c r="BD1899" s="3"/>
      <c r="BE1899" s="3"/>
      <c r="BF1899" s="3"/>
    </row>
    <row r="1900" spans="1:58" ht="41.45" customHeight="1">
      <c r="A1900"/>
      <c r="J1900"/>
      <c r="AA1900"/>
      <c r="AB1900"/>
      <c r="AC1900"/>
      <c r="AD1900"/>
      <c r="AE1900"/>
      <c r="AF1900"/>
      <c r="AG1900"/>
      <c r="AH1900"/>
      <c r="BB1900" s="2"/>
      <c r="BC1900" s="3"/>
      <c r="BD1900" s="3"/>
      <c r="BE1900" s="3"/>
      <c r="BF1900" s="3"/>
    </row>
    <row r="1901" spans="1:58" ht="41.45" customHeight="1">
      <c r="A1901"/>
      <c r="J1901"/>
      <c r="AA1901"/>
      <c r="AB1901"/>
      <c r="AC1901"/>
      <c r="AD1901"/>
      <c r="AE1901"/>
      <c r="AF1901"/>
      <c r="AG1901"/>
      <c r="AH1901"/>
      <c r="BB1901" s="2"/>
      <c r="BC1901" s="3"/>
      <c r="BD1901" s="3"/>
      <c r="BE1901" s="3"/>
      <c r="BF1901" s="3"/>
    </row>
    <row r="1902" spans="1:58" ht="41.45" customHeight="1">
      <c r="A1902"/>
      <c r="J1902"/>
      <c r="AA1902"/>
      <c r="AB1902"/>
      <c r="AC1902"/>
      <c r="AD1902"/>
      <c r="AE1902"/>
      <c r="AF1902"/>
      <c r="AG1902"/>
      <c r="AH1902"/>
      <c r="BB1902" s="2"/>
      <c r="BC1902" s="3"/>
      <c r="BD1902" s="3"/>
      <c r="BE1902" s="3"/>
      <c r="BF1902" s="3"/>
    </row>
    <row r="1903" spans="1:58" ht="41.45" customHeight="1">
      <c r="A1903"/>
      <c r="J1903"/>
      <c r="AA1903"/>
      <c r="AB1903"/>
      <c r="AC1903"/>
      <c r="AD1903"/>
      <c r="AE1903"/>
      <c r="AF1903"/>
      <c r="AG1903"/>
      <c r="AH1903"/>
      <c r="BB1903" s="2"/>
      <c r="BC1903" s="3"/>
      <c r="BD1903" s="3"/>
      <c r="BE1903" s="3"/>
      <c r="BF1903" s="3"/>
    </row>
    <row r="1904" spans="1:58" ht="41.45" customHeight="1">
      <c r="A1904"/>
      <c r="J1904"/>
      <c r="AA1904"/>
      <c r="AB1904"/>
      <c r="AC1904"/>
      <c r="AD1904"/>
      <c r="AE1904"/>
      <c r="AF1904"/>
      <c r="AG1904"/>
      <c r="AH1904"/>
      <c r="BB1904" s="2"/>
      <c r="BC1904" s="3"/>
      <c r="BD1904" s="3"/>
      <c r="BE1904" s="3"/>
      <c r="BF1904" s="3"/>
    </row>
    <row r="1905" spans="1:58" ht="41.45" customHeight="1">
      <c r="A1905"/>
      <c r="J1905"/>
      <c r="AA1905"/>
      <c r="AB1905"/>
      <c r="AC1905"/>
      <c r="AD1905"/>
      <c r="AE1905"/>
      <c r="AF1905"/>
      <c r="AG1905"/>
      <c r="AH1905"/>
      <c r="BB1905" s="2"/>
      <c r="BC1905" s="3"/>
      <c r="BD1905" s="3"/>
      <c r="BE1905" s="3"/>
      <c r="BF1905" s="3"/>
    </row>
    <row r="1906" spans="1:58" ht="41.45" customHeight="1">
      <c r="A1906"/>
      <c r="J1906"/>
      <c r="AA1906"/>
      <c r="AB1906"/>
      <c r="AC1906"/>
      <c r="AD1906"/>
      <c r="AE1906"/>
      <c r="AF1906"/>
      <c r="AG1906"/>
      <c r="AH1906"/>
      <c r="BB1906" s="2"/>
      <c r="BC1906" s="3"/>
      <c r="BD1906" s="3"/>
      <c r="BE1906" s="3"/>
      <c r="BF1906" s="3"/>
    </row>
    <row r="1907" spans="1:58" ht="41.45" customHeight="1">
      <c r="A1907"/>
      <c r="J1907"/>
      <c r="AA1907"/>
      <c r="AB1907"/>
      <c r="AC1907"/>
      <c r="AD1907"/>
      <c r="AE1907"/>
      <c r="AF1907"/>
      <c r="AG1907"/>
      <c r="AH1907"/>
      <c r="BB1907" s="2"/>
      <c r="BC1907" s="3"/>
      <c r="BD1907" s="3"/>
      <c r="BE1907" s="3"/>
      <c r="BF1907" s="3"/>
    </row>
    <row r="1908" spans="1:58" ht="41.45" customHeight="1">
      <c r="A1908"/>
      <c r="J1908"/>
      <c r="AA1908"/>
      <c r="AB1908"/>
      <c r="AC1908"/>
      <c r="AD1908"/>
      <c r="AE1908"/>
      <c r="AF1908"/>
      <c r="AG1908"/>
      <c r="AH1908"/>
      <c r="BB1908" s="2"/>
      <c r="BC1908" s="3"/>
      <c r="BD1908" s="3"/>
      <c r="BE1908" s="3"/>
      <c r="BF1908" s="3"/>
    </row>
    <row r="1909" spans="1:58" ht="41.45" customHeight="1">
      <c r="A1909"/>
      <c r="J1909"/>
      <c r="AA1909"/>
      <c r="AB1909"/>
      <c r="AC1909"/>
      <c r="AD1909"/>
      <c r="AE1909"/>
      <c r="AF1909"/>
      <c r="AG1909"/>
      <c r="AH1909"/>
      <c r="BB1909" s="2"/>
      <c r="BC1909" s="3"/>
      <c r="BD1909" s="3"/>
      <c r="BE1909" s="3"/>
      <c r="BF1909" s="3"/>
    </row>
    <row r="1910" spans="1:58" ht="41.45" customHeight="1">
      <c r="A1910"/>
      <c r="J1910"/>
      <c r="AA1910"/>
      <c r="AB1910"/>
      <c r="AC1910"/>
      <c r="AD1910"/>
      <c r="AE1910"/>
      <c r="AF1910"/>
      <c r="AG1910"/>
      <c r="AH1910"/>
      <c r="BB1910" s="2"/>
      <c r="BC1910" s="3"/>
      <c r="BD1910" s="3"/>
      <c r="BE1910" s="3"/>
      <c r="BF1910" s="3"/>
    </row>
    <row r="1911" spans="1:58" ht="41.45" customHeight="1">
      <c r="A1911"/>
      <c r="J1911"/>
      <c r="AA1911"/>
      <c r="AB1911"/>
      <c r="AC1911"/>
      <c r="AD1911"/>
      <c r="AE1911"/>
      <c r="AF1911"/>
      <c r="AG1911"/>
      <c r="AH1911"/>
      <c r="BB1911" s="2"/>
      <c r="BC1911" s="3"/>
      <c r="BD1911" s="3"/>
      <c r="BE1911" s="3"/>
      <c r="BF1911" s="3"/>
    </row>
    <row r="1912" spans="1:58" ht="41.45" customHeight="1">
      <c r="A1912"/>
      <c r="J1912"/>
      <c r="AA1912"/>
      <c r="AB1912"/>
      <c r="AC1912"/>
      <c r="AD1912"/>
      <c r="AE1912"/>
      <c r="AF1912"/>
      <c r="AG1912"/>
      <c r="AH1912"/>
      <c r="BB1912" s="2"/>
      <c r="BC1912" s="3"/>
      <c r="BD1912" s="3"/>
      <c r="BE1912" s="3"/>
      <c r="BF1912" s="3"/>
    </row>
    <row r="1913" spans="1:58" ht="41.45" customHeight="1">
      <c r="A1913"/>
      <c r="J1913"/>
      <c r="AA1913"/>
      <c r="AB1913"/>
      <c r="AC1913"/>
      <c r="AD1913"/>
      <c r="AE1913"/>
      <c r="AF1913"/>
      <c r="AG1913"/>
      <c r="AH1913"/>
      <c r="BB1913" s="2"/>
      <c r="BC1913" s="3"/>
      <c r="BD1913" s="3"/>
      <c r="BE1913" s="3"/>
      <c r="BF1913" s="3"/>
    </row>
    <row r="1914" spans="1:58" ht="41.45" customHeight="1">
      <c r="A1914"/>
      <c r="J1914"/>
      <c r="AA1914"/>
      <c r="AB1914"/>
      <c r="AC1914"/>
      <c r="AD1914"/>
      <c r="AE1914"/>
      <c r="AF1914"/>
      <c r="AG1914"/>
      <c r="AH1914"/>
      <c r="BB1914" s="2"/>
      <c r="BC1914" s="3"/>
      <c r="BD1914" s="3"/>
      <c r="BE1914" s="3"/>
      <c r="BF1914" s="3"/>
    </row>
    <row r="1915" spans="1:58" ht="41.45" customHeight="1">
      <c r="A1915"/>
      <c r="J1915"/>
      <c r="AA1915"/>
      <c r="AB1915"/>
      <c r="AC1915"/>
      <c r="AD1915"/>
      <c r="AE1915"/>
      <c r="AF1915"/>
      <c r="AG1915"/>
      <c r="AH1915"/>
      <c r="BB1915" s="2"/>
      <c r="BC1915" s="3"/>
      <c r="BD1915" s="3"/>
      <c r="BE1915" s="3"/>
      <c r="BF1915" s="3"/>
    </row>
    <row r="1916" spans="1:58" ht="41.45" customHeight="1">
      <c r="A1916"/>
      <c r="J1916"/>
      <c r="AA1916"/>
      <c r="AB1916"/>
      <c r="AC1916"/>
      <c r="AD1916"/>
      <c r="AE1916"/>
      <c r="AF1916"/>
      <c r="AG1916"/>
      <c r="AH1916"/>
      <c r="BB1916" s="2"/>
      <c r="BC1916" s="3"/>
      <c r="BD1916" s="3"/>
      <c r="BE1916" s="3"/>
      <c r="BF1916" s="3"/>
    </row>
    <row r="1917" spans="1:58" ht="41.45" customHeight="1">
      <c r="A1917"/>
      <c r="J1917"/>
      <c r="AA1917"/>
      <c r="AB1917"/>
      <c r="AC1917"/>
      <c r="AD1917"/>
      <c r="AE1917"/>
      <c r="AF1917"/>
      <c r="AG1917"/>
      <c r="AH1917"/>
      <c r="BB1917" s="2"/>
      <c r="BC1917" s="3"/>
      <c r="BD1917" s="3"/>
      <c r="BE1917" s="3"/>
      <c r="BF1917" s="3"/>
    </row>
    <row r="1918" spans="1:58" ht="41.45" customHeight="1">
      <c r="A1918"/>
      <c r="J1918"/>
      <c r="AA1918"/>
      <c r="AB1918"/>
      <c r="AC1918"/>
      <c r="AD1918"/>
      <c r="AE1918"/>
      <c r="AF1918"/>
      <c r="AG1918"/>
      <c r="AH1918"/>
      <c r="BB1918" s="2"/>
      <c r="BC1918" s="3"/>
      <c r="BD1918" s="3"/>
      <c r="BE1918" s="3"/>
      <c r="BF1918" s="3"/>
    </row>
    <row r="1919" spans="1:58" ht="41.45" customHeight="1">
      <c r="A1919"/>
      <c r="J1919"/>
      <c r="AA1919"/>
      <c r="AB1919"/>
      <c r="AC1919"/>
      <c r="AD1919"/>
      <c r="AE1919"/>
      <c r="AF1919"/>
      <c r="AG1919"/>
      <c r="AH1919"/>
      <c r="BB1919" s="2"/>
      <c r="BC1919" s="3"/>
      <c r="BD1919" s="3"/>
      <c r="BE1919" s="3"/>
      <c r="BF1919" s="3"/>
    </row>
    <row r="1920" spans="1:58" ht="41.45" customHeight="1">
      <c r="A1920"/>
      <c r="J1920"/>
      <c r="AA1920"/>
      <c r="AB1920"/>
      <c r="AC1920"/>
      <c r="AD1920"/>
      <c r="AE1920"/>
      <c r="AF1920"/>
      <c r="AG1920"/>
      <c r="AH1920"/>
      <c r="BB1920" s="2"/>
      <c r="BC1920" s="3"/>
      <c r="BD1920" s="3"/>
      <c r="BE1920" s="3"/>
      <c r="BF1920" s="3"/>
    </row>
    <row r="1921" spans="1:58" ht="41.45" customHeight="1">
      <c r="A1921"/>
      <c r="J1921"/>
      <c r="AA1921"/>
      <c r="AB1921"/>
      <c r="AC1921"/>
      <c r="AD1921"/>
      <c r="AE1921"/>
      <c r="AF1921"/>
      <c r="AG1921"/>
      <c r="AH1921"/>
      <c r="BB1921" s="2"/>
      <c r="BC1921" s="3"/>
      <c r="BD1921" s="3"/>
      <c r="BE1921" s="3"/>
      <c r="BF1921" s="3"/>
    </row>
    <row r="1922" spans="1:58" ht="41.45" customHeight="1">
      <c r="A1922"/>
      <c r="J1922"/>
      <c r="AA1922"/>
      <c r="AB1922"/>
      <c r="AC1922"/>
      <c r="AD1922"/>
      <c r="AE1922"/>
      <c r="AF1922"/>
      <c r="AG1922"/>
      <c r="AH1922"/>
      <c r="BB1922" s="2"/>
      <c r="BC1922" s="3"/>
      <c r="BD1922" s="3"/>
      <c r="BE1922" s="3"/>
      <c r="BF1922" s="3"/>
    </row>
    <row r="1923" spans="1:58" ht="41.45" customHeight="1">
      <c r="A1923"/>
      <c r="J1923"/>
      <c r="AA1923"/>
      <c r="AB1923"/>
      <c r="AC1923"/>
      <c r="AD1923"/>
      <c r="AE1923"/>
      <c r="AF1923"/>
      <c r="AG1923"/>
      <c r="AH1923"/>
      <c r="BB1923" s="2"/>
      <c r="BC1923" s="3"/>
      <c r="BD1923" s="3"/>
      <c r="BE1923" s="3"/>
      <c r="BF1923" s="3"/>
    </row>
    <row r="1924" spans="1:58" ht="41.45" customHeight="1">
      <c r="A1924"/>
      <c r="J1924"/>
      <c r="AA1924"/>
      <c r="AB1924"/>
      <c r="AC1924"/>
      <c r="AD1924"/>
      <c r="AE1924"/>
      <c r="AF1924"/>
      <c r="AG1924"/>
      <c r="AH1924"/>
      <c r="BB1924" s="2"/>
      <c r="BC1924" s="3"/>
      <c r="BD1924" s="3"/>
      <c r="BE1924" s="3"/>
      <c r="BF1924" s="3"/>
    </row>
    <row r="1925" spans="1:58" ht="41.45" customHeight="1">
      <c r="A1925"/>
      <c r="J1925"/>
      <c r="AA1925"/>
      <c r="AB1925"/>
      <c r="AC1925"/>
      <c r="AD1925"/>
      <c r="AE1925"/>
      <c r="AF1925"/>
      <c r="AG1925"/>
      <c r="AH1925"/>
      <c r="BB1925" s="2"/>
      <c r="BC1925" s="3"/>
      <c r="BD1925" s="3"/>
      <c r="BE1925" s="3"/>
      <c r="BF1925" s="3"/>
    </row>
    <row r="1926" spans="1:58" ht="41.45" customHeight="1">
      <c r="A1926"/>
      <c r="J1926"/>
      <c r="AA1926"/>
      <c r="AB1926"/>
      <c r="AC1926"/>
      <c r="AD1926"/>
      <c r="AE1926"/>
      <c r="AF1926"/>
      <c r="AG1926"/>
      <c r="AH1926"/>
      <c r="BB1926" s="2"/>
      <c r="BC1926" s="3"/>
      <c r="BD1926" s="3"/>
      <c r="BE1926" s="3"/>
      <c r="BF1926" s="3"/>
    </row>
    <row r="1927" spans="1:58" ht="41.45" customHeight="1">
      <c r="A1927"/>
      <c r="J1927"/>
      <c r="AA1927"/>
      <c r="AB1927"/>
      <c r="AC1927"/>
      <c r="AD1927"/>
      <c r="AE1927"/>
      <c r="AF1927"/>
      <c r="AG1927"/>
      <c r="AH1927"/>
      <c r="BB1927" s="2"/>
      <c r="BC1927" s="3"/>
      <c r="BD1927" s="3"/>
      <c r="BE1927" s="3"/>
      <c r="BF1927" s="3"/>
    </row>
    <row r="1928" spans="1:58" ht="41.45" customHeight="1">
      <c r="A1928"/>
      <c r="J1928"/>
      <c r="AA1928"/>
      <c r="AB1928"/>
      <c r="AC1928"/>
      <c r="AD1928"/>
      <c r="AE1928"/>
      <c r="AF1928"/>
      <c r="AG1928"/>
      <c r="AH1928"/>
      <c r="BB1928" s="2"/>
      <c r="BC1928" s="3"/>
      <c r="BD1928" s="3"/>
      <c r="BE1928" s="3"/>
      <c r="BF1928" s="3"/>
    </row>
    <row r="1929" spans="1:58" ht="41.45" customHeight="1">
      <c r="A1929"/>
      <c r="J1929"/>
      <c r="AA1929"/>
      <c r="AB1929"/>
      <c r="AC1929"/>
      <c r="AD1929"/>
      <c r="AE1929"/>
      <c r="AF1929"/>
      <c r="AG1929"/>
      <c r="AH1929"/>
      <c r="BB1929" s="2"/>
      <c r="BC1929" s="3"/>
      <c r="BD1929" s="3"/>
      <c r="BE1929" s="3"/>
      <c r="BF1929" s="3"/>
    </row>
    <row r="1930" spans="1:58" ht="41.45" customHeight="1">
      <c r="A1930"/>
      <c r="J1930"/>
      <c r="AA1930"/>
      <c r="AB1930"/>
      <c r="AC1930"/>
      <c r="AD1930"/>
      <c r="AE1930"/>
      <c r="AF1930"/>
      <c r="AG1930"/>
      <c r="AH1930"/>
      <c r="BB1930" s="2"/>
      <c r="BC1930" s="3"/>
      <c r="BD1930" s="3"/>
      <c r="BE1930" s="3"/>
      <c r="BF1930" s="3"/>
    </row>
    <row r="1931" spans="1:58" ht="41.45" customHeight="1">
      <c r="A1931"/>
      <c r="J1931"/>
      <c r="AA1931"/>
      <c r="AB1931"/>
      <c r="AC1931"/>
      <c r="AD1931"/>
      <c r="AE1931"/>
      <c r="AF1931"/>
      <c r="AG1931"/>
      <c r="AH1931"/>
      <c r="BB1931" s="2"/>
      <c r="BC1931" s="3"/>
      <c r="BD1931" s="3"/>
      <c r="BE1931" s="3"/>
      <c r="BF1931" s="3"/>
    </row>
    <row r="1932" spans="1:58" ht="41.45" customHeight="1">
      <c r="A1932"/>
      <c r="J1932"/>
      <c r="AA1932"/>
      <c r="AB1932"/>
      <c r="AC1932"/>
      <c r="AD1932"/>
      <c r="AE1932"/>
      <c r="AF1932"/>
      <c r="AG1932"/>
      <c r="AH1932"/>
      <c r="BB1932" s="2"/>
      <c r="BC1932" s="3"/>
      <c r="BD1932" s="3"/>
      <c r="BE1932" s="3"/>
      <c r="BF1932" s="3"/>
    </row>
    <row r="1933" spans="1:58" ht="41.45" customHeight="1">
      <c r="A1933"/>
      <c r="J1933"/>
      <c r="AA1933"/>
      <c r="AB1933"/>
      <c r="AC1933"/>
      <c r="AD1933"/>
      <c r="AE1933"/>
      <c r="AF1933"/>
      <c r="AG1933"/>
      <c r="AH1933"/>
      <c r="BB1933" s="2"/>
      <c r="BC1933" s="3"/>
      <c r="BD1933" s="3"/>
      <c r="BE1933" s="3"/>
      <c r="BF1933" s="3"/>
    </row>
    <row r="1934" spans="1:58" ht="41.45" customHeight="1">
      <c r="A1934"/>
      <c r="J1934"/>
      <c r="AA1934"/>
      <c r="AB1934"/>
      <c r="AC1934"/>
      <c r="AD1934"/>
      <c r="AE1934"/>
      <c r="AF1934"/>
      <c r="AG1934"/>
      <c r="AH1934"/>
      <c r="BB1934" s="2"/>
      <c r="BC1934" s="3"/>
      <c r="BD1934" s="3"/>
      <c r="BE1934" s="3"/>
      <c r="BF1934" s="3"/>
    </row>
    <row r="1935" spans="1:58" ht="41.45" customHeight="1">
      <c r="A1935"/>
      <c r="J1935"/>
      <c r="AA1935"/>
      <c r="AB1935"/>
      <c r="AC1935"/>
      <c r="AD1935"/>
      <c r="AE1935"/>
      <c r="AF1935"/>
      <c r="AG1935"/>
      <c r="AH1935"/>
      <c r="BB1935" s="2"/>
      <c r="BC1935" s="3"/>
      <c r="BD1935" s="3"/>
      <c r="BE1935" s="3"/>
      <c r="BF1935" s="3"/>
    </row>
    <row r="1936" spans="1:58" ht="41.45" customHeight="1">
      <c r="A1936"/>
      <c r="J1936"/>
      <c r="AA1936"/>
      <c r="AB1936"/>
      <c r="AC1936"/>
      <c r="AD1936"/>
      <c r="AE1936"/>
      <c r="AF1936"/>
      <c r="AG1936"/>
      <c r="AH1936"/>
      <c r="BB1936" s="2"/>
      <c r="BC1936" s="3"/>
      <c r="BD1936" s="3"/>
      <c r="BE1936" s="3"/>
      <c r="BF1936" s="3"/>
    </row>
    <row r="1937" spans="1:58" ht="41.45" customHeight="1">
      <c r="A1937"/>
      <c r="J1937"/>
      <c r="AA1937"/>
      <c r="AB1937"/>
      <c r="AC1937"/>
      <c r="AD1937"/>
      <c r="AE1937"/>
      <c r="AF1937"/>
      <c r="AG1937"/>
      <c r="AH1937"/>
      <c r="BB1937" s="2"/>
      <c r="BC1937" s="3"/>
      <c r="BD1937" s="3"/>
      <c r="BE1937" s="3"/>
      <c r="BF1937" s="3"/>
    </row>
    <row r="1938" spans="1:58" ht="41.45" customHeight="1">
      <c r="A1938"/>
      <c r="J1938"/>
      <c r="AA1938"/>
      <c r="AB1938"/>
      <c r="AC1938"/>
      <c r="AD1938"/>
      <c r="AE1938"/>
      <c r="AF1938"/>
      <c r="AG1938"/>
      <c r="AH1938"/>
      <c r="BB1938" s="2"/>
      <c r="BC1938" s="3"/>
      <c r="BD1938" s="3"/>
      <c r="BE1938" s="3"/>
      <c r="BF1938" s="3"/>
    </row>
    <row r="1939" spans="1:58" ht="41.45" customHeight="1">
      <c r="A1939"/>
      <c r="J1939"/>
      <c r="AA1939"/>
      <c r="AB1939"/>
      <c r="AC1939"/>
      <c r="AD1939"/>
      <c r="AE1939"/>
      <c r="AF1939"/>
      <c r="AG1939"/>
      <c r="AH1939"/>
      <c r="BB1939" s="2"/>
      <c r="BC1939" s="3"/>
      <c r="BD1939" s="3"/>
      <c r="BE1939" s="3"/>
      <c r="BF1939" s="3"/>
    </row>
    <row r="1940" spans="1:58" ht="41.45" customHeight="1">
      <c r="A1940"/>
      <c r="J1940"/>
      <c r="AA1940"/>
      <c r="AB1940"/>
      <c r="AC1940"/>
      <c r="AD1940"/>
      <c r="AE1940"/>
      <c r="AF1940"/>
      <c r="AG1940"/>
      <c r="AH1940"/>
      <c r="BB1940" s="2"/>
      <c r="BC1940" s="3"/>
      <c r="BD1940" s="3"/>
      <c r="BE1940" s="3"/>
      <c r="BF1940" s="3"/>
    </row>
    <row r="1941" spans="1:58" ht="41.45" customHeight="1">
      <c r="A1941"/>
      <c r="J1941"/>
      <c r="AA1941"/>
      <c r="AB1941"/>
      <c r="AC1941"/>
      <c r="AD1941"/>
      <c r="AE1941"/>
      <c r="AF1941"/>
      <c r="AG1941"/>
      <c r="AH1941"/>
      <c r="BB1941" s="2"/>
      <c r="BC1941" s="3"/>
      <c r="BD1941" s="3"/>
      <c r="BE1941" s="3"/>
      <c r="BF1941" s="3"/>
    </row>
    <row r="1942" spans="1:58" ht="41.45" customHeight="1">
      <c r="A1942"/>
      <c r="J1942"/>
      <c r="AA1942"/>
      <c r="AB1942"/>
      <c r="AC1942"/>
      <c r="AD1942"/>
      <c r="AE1942"/>
      <c r="AF1942"/>
      <c r="AG1942"/>
      <c r="AH1942"/>
      <c r="BB1942" s="2"/>
      <c r="BC1942" s="3"/>
      <c r="BD1942" s="3"/>
      <c r="BE1942" s="3"/>
      <c r="BF1942" s="3"/>
    </row>
    <row r="1943" spans="1:58" ht="41.45" customHeight="1">
      <c r="A1943"/>
      <c r="J1943"/>
      <c r="AA1943"/>
      <c r="AB1943"/>
      <c r="AC1943"/>
      <c r="AD1943"/>
      <c r="AE1943"/>
      <c r="AF1943"/>
      <c r="AG1943"/>
      <c r="AH1943"/>
      <c r="BB1943" s="2"/>
      <c r="BC1943" s="3"/>
      <c r="BD1943" s="3"/>
      <c r="BE1943" s="3"/>
      <c r="BF1943" s="3"/>
    </row>
    <row r="1944" spans="1:58" ht="41.45" customHeight="1">
      <c r="A1944"/>
      <c r="J1944"/>
      <c r="AA1944"/>
      <c r="AB1944"/>
      <c r="AC1944"/>
      <c r="AD1944"/>
      <c r="AE1944"/>
      <c r="AF1944"/>
      <c r="AG1944"/>
      <c r="AH1944"/>
      <c r="BB1944" s="2"/>
      <c r="BC1944" s="3"/>
      <c r="BD1944" s="3"/>
      <c r="BE1944" s="3"/>
      <c r="BF1944" s="3"/>
    </row>
    <row r="1945" spans="1:58" ht="41.45" customHeight="1">
      <c r="A1945"/>
      <c r="J1945"/>
      <c r="AA1945"/>
      <c r="AB1945"/>
      <c r="AC1945"/>
      <c r="AD1945"/>
      <c r="AE1945"/>
      <c r="AF1945"/>
      <c r="AG1945"/>
      <c r="AH1945"/>
      <c r="BB1945" s="2"/>
      <c r="BC1945" s="3"/>
      <c r="BD1945" s="3"/>
      <c r="BE1945" s="3"/>
      <c r="BF1945" s="3"/>
    </row>
    <row r="1946" spans="1:58" ht="41.45" customHeight="1">
      <c r="A1946"/>
      <c r="J1946"/>
      <c r="AA1946"/>
      <c r="AB1946"/>
      <c r="AC1946"/>
      <c r="AD1946"/>
      <c r="AE1946"/>
      <c r="AF1946"/>
      <c r="AG1946"/>
      <c r="AH1946"/>
      <c r="BB1946" s="2"/>
      <c r="BC1946" s="3"/>
      <c r="BD1946" s="3"/>
      <c r="BE1946" s="3"/>
      <c r="BF1946" s="3"/>
    </row>
    <row r="1947" spans="1:58" ht="41.45" customHeight="1">
      <c r="A1947"/>
      <c r="J1947"/>
      <c r="AA1947"/>
      <c r="AB1947"/>
      <c r="AC1947"/>
      <c r="AD1947"/>
      <c r="AE1947"/>
      <c r="AF1947"/>
      <c r="AG1947"/>
      <c r="AH1947"/>
      <c r="BB1947" s="2"/>
      <c r="BC1947" s="3"/>
      <c r="BD1947" s="3"/>
      <c r="BE1947" s="3"/>
      <c r="BF1947" s="3"/>
    </row>
    <row r="1948" spans="1:58" ht="41.45" customHeight="1">
      <c r="A1948"/>
      <c r="J1948"/>
      <c r="AA1948"/>
      <c r="AB1948"/>
      <c r="AC1948"/>
      <c r="AD1948"/>
      <c r="AE1948"/>
      <c r="AF1948"/>
      <c r="AG1948"/>
      <c r="AH1948"/>
      <c r="BB1948" s="2"/>
      <c r="BC1948" s="3"/>
      <c r="BD1948" s="3"/>
      <c r="BE1948" s="3"/>
      <c r="BF1948" s="3"/>
    </row>
    <row r="1949" spans="1:58" ht="41.45" customHeight="1">
      <c r="A1949"/>
      <c r="J1949"/>
      <c r="AA1949"/>
      <c r="AB1949"/>
      <c r="AC1949"/>
      <c r="AD1949"/>
      <c r="AE1949"/>
      <c r="AF1949"/>
      <c r="AG1949"/>
      <c r="AH1949"/>
      <c r="BB1949" s="2"/>
      <c r="BC1949" s="3"/>
      <c r="BD1949" s="3"/>
      <c r="BE1949" s="3"/>
      <c r="BF1949" s="3"/>
    </row>
    <row r="1950" spans="1:58" ht="41.45" customHeight="1">
      <c r="A1950"/>
      <c r="J1950"/>
      <c r="AA1950"/>
      <c r="AB1950"/>
      <c r="AC1950"/>
      <c r="AD1950"/>
      <c r="AE1950"/>
      <c r="AF1950"/>
      <c r="AG1950"/>
      <c r="AH1950"/>
      <c r="BB1950" s="2"/>
      <c r="BC1950" s="3"/>
      <c r="BD1950" s="3"/>
      <c r="BE1950" s="3"/>
      <c r="BF1950" s="3"/>
    </row>
    <row r="1951" spans="1:58" ht="41.45" customHeight="1">
      <c r="A1951"/>
      <c r="J1951"/>
      <c r="AA1951"/>
      <c r="AB1951"/>
      <c r="AC1951"/>
      <c r="AD1951"/>
      <c r="AE1951"/>
      <c r="AF1951"/>
      <c r="AG1951"/>
      <c r="AH1951"/>
      <c r="BB1951" s="2"/>
      <c r="BC1951" s="3"/>
      <c r="BD1951" s="3"/>
      <c r="BE1951" s="3"/>
      <c r="BF1951" s="3"/>
    </row>
    <row r="1952" spans="1:58" ht="41.45" customHeight="1">
      <c r="A1952"/>
      <c r="J1952"/>
      <c r="AA1952"/>
      <c r="AB1952"/>
      <c r="AC1952"/>
      <c r="AD1952"/>
      <c r="AE1952"/>
      <c r="AF1952"/>
      <c r="AG1952"/>
      <c r="AH1952"/>
      <c r="BB1952" s="2"/>
      <c r="BC1952" s="3"/>
      <c r="BD1952" s="3"/>
      <c r="BE1952" s="3"/>
      <c r="BF1952" s="3"/>
    </row>
    <row r="1953" spans="1:58" ht="41.45" customHeight="1">
      <c r="A1953"/>
      <c r="J1953"/>
      <c r="AA1953"/>
      <c r="AB1953"/>
      <c r="AC1953"/>
      <c r="AD1953"/>
      <c r="AE1953"/>
      <c r="AF1953"/>
      <c r="AG1953"/>
      <c r="AH1953"/>
      <c r="BB1953" s="2"/>
      <c r="BC1953" s="3"/>
      <c r="BD1953" s="3"/>
      <c r="BE1953" s="3"/>
      <c r="BF1953" s="3"/>
    </row>
    <row r="1954" spans="1:58" ht="41.45" customHeight="1">
      <c r="A1954"/>
      <c r="J1954"/>
      <c r="AA1954"/>
      <c r="AB1954"/>
      <c r="AC1954"/>
      <c r="AD1954"/>
      <c r="AE1954"/>
      <c r="AF1954"/>
      <c r="AG1954"/>
      <c r="AH1954"/>
      <c r="BB1954" s="2"/>
      <c r="BC1954" s="3"/>
      <c r="BD1954" s="3"/>
      <c r="BE1954" s="3"/>
      <c r="BF1954" s="3"/>
    </row>
    <row r="1955" spans="1:58" ht="41.45" customHeight="1">
      <c r="A1955"/>
      <c r="J1955"/>
      <c r="AA1955"/>
      <c r="AB1955"/>
      <c r="AC1955"/>
      <c r="AD1955"/>
      <c r="AE1955"/>
      <c r="AF1955"/>
      <c r="AG1955"/>
      <c r="AH1955"/>
      <c r="BB1955" s="2"/>
      <c r="BC1955" s="3"/>
      <c r="BD1955" s="3"/>
      <c r="BE1955" s="3"/>
      <c r="BF1955" s="3"/>
    </row>
    <row r="1956" spans="1:58" ht="41.45" customHeight="1">
      <c r="A1956"/>
      <c r="J1956"/>
      <c r="AA1956"/>
      <c r="AB1956"/>
      <c r="AC1956"/>
      <c r="AD1956"/>
      <c r="AE1956"/>
      <c r="AF1956"/>
      <c r="AG1956"/>
      <c r="AH1956"/>
      <c r="BB1956" s="2"/>
      <c r="BC1956" s="3"/>
      <c r="BD1956" s="3"/>
      <c r="BE1956" s="3"/>
      <c r="BF1956" s="3"/>
    </row>
    <row r="1957" spans="1:58" ht="41.45" customHeight="1">
      <c r="A1957"/>
      <c r="J1957"/>
      <c r="AA1957"/>
      <c r="AB1957"/>
      <c r="AC1957"/>
      <c r="AD1957"/>
      <c r="AE1957"/>
      <c r="AF1957"/>
      <c r="AG1957"/>
      <c r="AH1957"/>
      <c r="BB1957" s="2"/>
      <c r="BC1957" s="3"/>
      <c r="BD1957" s="3"/>
      <c r="BE1957" s="3"/>
      <c r="BF1957" s="3"/>
    </row>
    <row r="1958" spans="1:58" ht="41.45" customHeight="1">
      <c r="A1958"/>
      <c r="J1958"/>
      <c r="AA1958"/>
      <c r="AB1958"/>
      <c r="AC1958"/>
      <c r="AD1958"/>
      <c r="AE1958"/>
      <c r="AF1958"/>
      <c r="AG1958"/>
      <c r="AH1958"/>
      <c r="BB1958" s="2"/>
      <c r="BC1958" s="3"/>
      <c r="BD1958" s="3"/>
      <c r="BE1958" s="3"/>
      <c r="BF1958" s="3"/>
    </row>
    <row r="1959" spans="1:58" ht="41.45" customHeight="1">
      <c r="A1959"/>
      <c r="J1959"/>
      <c r="AA1959"/>
      <c r="AB1959"/>
      <c r="AC1959"/>
      <c r="AD1959"/>
      <c r="AE1959"/>
      <c r="AF1959"/>
      <c r="AG1959"/>
      <c r="AH1959"/>
      <c r="BB1959" s="2"/>
      <c r="BC1959" s="3"/>
      <c r="BD1959" s="3"/>
      <c r="BE1959" s="3"/>
      <c r="BF1959" s="3"/>
    </row>
    <row r="1960" spans="1:58" ht="41.45" customHeight="1">
      <c r="A1960"/>
      <c r="J1960"/>
      <c r="AA1960"/>
      <c r="AB1960"/>
      <c r="AC1960"/>
      <c r="AD1960"/>
      <c r="AE1960"/>
      <c r="AF1960"/>
      <c r="AG1960"/>
      <c r="AH1960"/>
      <c r="BB1960" s="2"/>
      <c r="BC1960" s="3"/>
      <c r="BD1960" s="3"/>
      <c r="BE1960" s="3"/>
      <c r="BF1960" s="3"/>
    </row>
    <row r="1961" spans="1:58" ht="41.45" customHeight="1">
      <c r="A1961"/>
      <c r="J1961"/>
      <c r="AA1961"/>
      <c r="AB1961"/>
      <c r="AC1961"/>
      <c r="AD1961"/>
      <c r="AE1961"/>
      <c r="AF1961"/>
      <c r="AG1961"/>
      <c r="AH1961"/>
      <c r="BB1961" s="2"/>
      <c r="BC1961" s="3"/>
      <c r="BD1961" s="3"/>
      <c r="BE1961" s="3"/>
      <c r="BF1961" s="3"/>
    </row>
    <row r="1962" spans="1:58" ht="41.45" customHeight="1">
      <c r="A1962"/>
      <c r="J1962"/>
      <c r="AA1962"/>
      <c r="AB1962"/>
      <c r="AC1962"/>
      <c r="AD1962"/>
      <c r="AE1962"/>
      <c r="AF1962"/>
      <c r="AG1962"/>
      <c r="AH1962"/>
      <c r="BB1962" s="2"/>
      <c r="BC1962" s="3"/>
      <c r="BD1962" s="3"/>
      <c r="BE1962" s="3"/>
      <c r="BF1962" s="3"/>
    </row>
    <row r="1963" spans="1:58" ht="41.45" customHeight="1">
      <c r="A1963"/>
      <c r="J1963"/>
      <c r="AA1963"/>
      <c r="AB1963"/>
      <c r="AC1963"/>
      <c r="AD1963"/>
      <c r="AE1963"/>
      <c r="AF1963"/>
      <c r="AG1963"/>
      <c r="AH1963"/>
      <c r="BB1963" s="2"/>
      <c r="BC1963" s="3"/>
      <c r="BD1963" s="3"/>
      <c r="BE1963" s="3"/>
      <c r="BF1963" s="3"/>
    </row>
    <row r="1964" spans="1:58" ht="41.45" customHeight="1">
      <c r="A1964"/>
      <c r="J1964"/>
      <c r="AA1964"/>
      <c r="AB1964"/>
      <c r="AC1964"/>
      <c r="AD1964"/>
      <c r="AE1964"/>
      <c r="AF1964"/>
      <c r="AG1964"/>
      <c r="AH1964"/>
      <c r="BB1964" s="2"/>
      <c r="BC1964" s="3"/>
      <c r="BD1964" s="3"/>
      <c r="BE1964" s="3"/>
      <c r="BF1964" s="3"/>
    </row>
    <row r="1965" spans="1:58" ht="41.45" customHeight="1">
      <c r="A1965"/>
      <c r="J1965"/>
      <c r="AA1965"/>
      <c r="AB1965"/>
      <c r="AC1965"/>
      <c r="AD1965"/>
      <c r="AE1965"/>
      <c r="AF1965"/>
      <c r="AG1965"/>
      <c r="AH1965"/>
      <c r="BB1965" s="2"/>
      <c r="BC1965" s="3"/>
      <c r="BD1965" s="3"/>
      <c r="BE1965" s="3"/>
      <c r="BF1965" s="3"/>
    </row>
    <row r="1966" spans="1:58" ht="41.45" customHeight="1">
      <c r="A1966"/>
      <c r="J1966"/>
      <c r="AA1966"/>
      <c r="AB1966"/>
      <c r="AC1966"/>
      <c r="AD1966"/>
      <c r="AE1966"/>
      <c r="AF1966"/>
      <c r="AG1966"/>
      <c r="AH1966"/>
      <c r="BB1966" s="2"/>
      <c r="BC1966" s="3"/>
      <c r="BD1966" s="3"/>
      <c r="BE1966" s="3"/>
      <c r="BF1966" s="3"/>
    </row>
    <row r="1967" spans="1:58" ht="41.45" customHeight="1">
      <c r="A1967"/>
      <c r="J1967"/>
      <c r="AA1967"/>
      <c r="AB1967"/>
      <c r="AC1967"/>
      <c r="AD1967"/>
      <c r="AE1967"/>
      <c r="AF1967"/>
      <c r="AG1967"/>
      <c r="AH1967"/>
      <c r="BB1967" s="2"/>
      <c r="BC1967" s="3"/>
      <c r="BD1967" s="3"/>
      <c r="BE1967" s="3"/>
      <c r="BF1967" s="3"/>
    </row>
    <row r="1968" spans="1:58" ht="41.45" customHeight="1">
      <c r="A1968"/>
      <c r="J1968"/>
      <c r="AA1968"/>
      <c r="AB1968"/>
      <c r="AC1968"/>
      <c r="AD1968"/>
      <c r="AE1968"/>
      <c r="AF1968"/>
      <c r="AG1968"/>
      <c r="AH1968"/>
      <c r="BB1968" s="2"/>
      <c r="BC1968" s="3"/>
      <c r="BD1968" s="3"/>
      <c r="BE1968" s="3"/>
      <c r="BF1968" s="3"/>
    </row>
    <row r="1969" spans="1:58" ht="41.45" customHeight="1">
      <c r="A1969"/>
      <c r="J1969"/>
      <c r="AA1969"/>
      <c r="AB1969"/>
      <c r="AC1969"/>
      <c r="AD1969"/>
      <c r="AE1969"/>
      <c r="AF1969"/>
      <c r="AG1969"/>
      <c r="AH1969"/>
      <c r="BB1969" s="2"/>
      <c r="BC1969" s="3"/>
      <c r="BD1969" s="3"/>
      <c r="BE1969" s="3"/>
      <c r="BF1969" s="3"/>
    </row>
    <row r="1970" spans="1:58" ht="41.45" customHeight="1">
      <c r="A1970"/>
      <c r="J1970"/>
      <c r="AA1970"/>
      <c r="AB1970"/>
      <c r="AC1970"/>
      <c r="AD1970"/>
      <c r="AE1970"/>
      <c r="AF1970"/>
      <c r="AG1970"/>
      <c r="AH1970"/>
      <c r="BB1970" s="2"/>
      <c r="BC1970" s="3"/>
      <c r="BD1970" s="3"/>
      <c r="BE1970" s="3"/>
      <c r="BF1970" s="3"/>
    </row>
    <row r="1971" spans="1:58" ht="41.45" customHeight="1">
      <c r="A1971"/>
      <c r="J1971"/>
      <c r="AA1971"/>
      <c r="AB1971"/>
      <c r="AC1971"/>
      <c r="AD1971"/>
      <c r="AE1971"/>
      <c r="AF1971"/>
      <c r="AG1971"/>
      <c r="AH1971"/>
      <c r="BB1971" s="2"/>
      <c r="BC1971" s="3"/>
      <c r="BD1971" s="3"/>
      <c r="BE1971" s="3"/>
      <c r="BF1971" s="3"/>
    </row>
    <row r="1972" spans="1:58" ht="41.45" customHeight="1">
      <c r="A1972"/>
      <c r="J1972"/>
      <c r="AA1972"/>
      <c r="AB1972"/>
      <c r="AC1972"/>
      <c r="AD1972"/>
      <c r="AE1972"/>
      <c r="AF1972"/>
      <c r="AG1972"/>
      <c r="AH1972"/>
      <c r="BB1972" s="2"/>
      <c r="BC1972" s="3"/>
      <c r="BD1972" s="3"/>
      <c r="BE1972" s="3"/>
      <c r="BF1972" s="3"/>
    </row>
    <row r="1973" spans="1:58" ht="41.45" customHeight="1">
      <c r="A1973"/>
      <c r="J1973"/>
      <c r="AA1973"/>
      <c r="AB1973"/>
      <c r="AC1973"/>
      <c r="AD1973"/>
      <c r="AE1973"/>
      <c r="AF1973"/>
      <c r="AG1973"/>
      <c r="AH1973"/>
      <c r="BB1973" s="2"/>
      <c r="BC1973" s="3"/>
      <c r="BD1973" s="3"/>
      <c r="BE1973" s="3"/>
      <c r="BF1973" s="3"/>
    </row>
    <row r="1974" spans="1:58" ht="41.45" customHeight="1">
      <c r="A1974"/>
      <c r="J1974"/>
      <c r="AA1974"/>
      <c r="AB1974"/>
      <c r="AC1974"/>
      <c r="AD1974"/>
      <c r="AE1974"/>
      <c r="AF1974"/>
      <c r="AG1974"/>
      <c r="AH1974"/>
      <c r="BB1974" s="2"/>
      <c r="BC1974" s="3"/>
      <c r="BD1974" s="3"/>
      <c r="BE1974" s="3"/>
      <c r="BF1974" s="3"/>
    </row>
    <row r="1975" spans="1:58" ht="41.45" customHeight="1">
      <c r="A1975"/>
      <c r="J1975"/>
      <c r="AA1975"/>
      <c r="AB1975"/>
      <c r="AC1975"/>
      <c r="AD1975"/>
      <c r="AE1975"/>
      <c r="AF1975"/>
      <c r="AG1975"/>
      <c r="AH1975"/>
      <c r="BB1975" s="2"/>
      <c r="BC1975" s="3"/>
      <c r="BD1975" s="3"/>
      <c r="BE1975" s="3"/>
      <c r="BF1975" s="3"/>
    </row>
    <row r="1976" spans="1:58" ht="41.45" customHeight="1">
      <c r="A1976"/>
      <c r="J1976"/>
      <c r="AA1976"/>
      <c r="AB1976"/>
      <c r="AC1976"/>
      <c r="AD1976"/>
      <c r="AE1976"/>
      <c r="AF1976"/>
      <c r="AG1976"/>
      <c r="AH1976"/>
      <c r="BB1976" s="2"/>
      <c r="BC1976" s="3"/>
      <c r="BD1976" s="3"/>
      <c r="BE1976" s="3"/>
      <c r="BF1976" s="3"/>
    </row>
    <row r="1977" spans="1:58" ht="41.45" customHeight="1">
      <c r="A1977"/>
      <c r="J1977"/>
      <c r="AA1977"/>
      <c r="AB1977"/>
      <c r="AC1977"/>
      <c r="AD1977"/>
      <c r="AE1977"/>
      <c r="AF1977"/>
      <c r="AG1977"/>
      <c r="AH1977"/>
      <c r="BB1977" s="2"/>
      <c r="BC1977" s="3"/>
      <c r="BD1977" s="3"/>
      <c r="BE1977" s="3"/>
      <c r="BF1977" s="3"/>
    </row>
    <row r="1978" spans="1:58" ht="41.45" customHeight="1">
      <c r="A1978"/>
      <c r="J1978"/>
      <c r="AA1978"/>
      <c r="AB1978"/>
      <c r="AC1978"/>
      <c r="AD1978"/>
      <c r="AE1978"/>
      <c r="AF1978"/>
      <c r="AG1978"/>
      <c r="AH1978"/>
      <c r="BB1978" s="2"/>
      <c r="BC1978" s="3"/>
      <c r="BD1978" s="3"/>
      <c r="BE1978" s="3"/>
      <c r="BF1978" s="3"/>
    </row>
    <row r="1979" spans="1:58" ht="41.45" customHeight="1">
      <c r="A1979"/>
      <c r="J1979"/>
      <c r="AA1979"/>
      <c r="AB1979"/>
      <c r="AC1979"/>
      <c r="AD1979"/>
      <c r="AE1979"/>
      <c r="AF1979"/>
      <c r="AG1979"/>
      <c r="AH1979"/>
      <c r="BB1979" s="2"/>
      <c r="BC1979" s="3"/>
      <c r="BD1979" s="3"/>
      <c r="BE1979" s="3"/>
      <c r="BF1979" s="3"/>
    </row>
    <row r="1980" spans="1:58" ht="41.45" customHeight="1">
      <c r="A1980"/>
      <c r="J1980"/>
      <c r="AA1980"/>
      <c r="AB1980"/>
      <c r="AC1980"/>
      <c r="AD1980"/>
      <c r="AE1980"/>
      <c r="AF1980"/>
      <c r="AG1980"/>
      <c r="AH1980"/>
      <c r="BB1980" s="2"/>
      <c r="BC1980" s="3"/>
      <c r="BD1980" s="3"/>
      <c r="BE1980" s="3"/>
      <c r="BF1980" s="3"/>
    </row>
    <row r="1981" spans="1:58" ht="41.45" customHeight="1">
      <c r="A1981"/>
      <c r="J1981"/>
      <c r="AA1981"/>
      <c r="AB1981"/>
      <c r="AC1981"/>
      <c r="AD1981"/>
      <c r="AE1981"/>
      <c r="AF1981"/>
      <c r="AG1981"/>
      <c r="AH1981"/>
      <c r="BB1981" s="2"/>
      <c r="BC1981" s="3"/>
      <c r="BD1981" s="3"/>
      <c r="BE1981" s="3"/>
      <c r="BF1981" s="3"/>
    </row>
    <row r="1982" spans="1:58" ht="41.45" customHeight="1">
      <c r="A1982"/>
      <c r="J1982"/>
      <c r="AA1982"/>
      <c r="AB1982"/>
      <c r="AC1982"/>
      <c r="AD1982"/>
      <c r="AE1982"/>
      <c r="AF1982"/>
      <c r="AG1982"/>
      <c r="AH1982"/>
      <c r="BB1982" s="2"/>
      <c r="BC1982" s="3"/>
      <c r="BD1982" s="3"/>
      <c r="BE1982" s="3"/>
      <c r="BF1982" s="3"/>
    </row>
    <row r="1983" spans="1:58" ht="41.45" customHeight="1">
      <c r="A1983"/>
      <c r="J1983"/>
      <c r="AA1983"/>
      <c r="AB1983"/>
      <c r="AC1983"/>
      <c r="AD1983"/>
      <c r="AE1983"/>
      <c r="AF1983"/>
      <c r="AG1983"/>
      <c r="AH1983"/>
      <c r="BB1983" s="2"/>
      <c r="BC1983" s="3"/>
      <c r="BD1983" s="3"/>
      <c r="BE1983" s="3"/>
      <c r="BF1983" s="3"/>
    </row>
    <row r="1984" spans="1:58" ht="41.45" customHeight="1">
      <c r="A1984"/>
      <c r="J1984"/>
      <c r="AA1984"/>
      <c r="AB1984"/>
      <c r="AC1984"/>
      <c r="AD1984"/>
      <c r="AE1984"/>
      <c r="AF1984"/>
      <c r="AG1984"/>
      <c r="AH1984"/>
      <c r="BB1984" s="2"/>
      <c r="BC1984" s="3"/>
      <c r="BD1984" s="3"/>
      <c r="BE1984" s="3"/>
      <c r="BF1984" s="3"/>
    </row>
    <row r="1985" spans="1:58" ht="41.45" customHeight="1">
      <c r="A1985"/>
      <c r="J1985"/>
      <c r="AA1985"/>
      <c r="AB1985"/>
      <c r="AC1985"/>
      <c r="AD1985"/>
      <c r="AE1985"/>
      <c r="AF1985"/>
      <c r="AG1985"/>
      <c r="AH1985"/>
      <c r="BB1985" s="2"/>
      <c r="BC1985" s="3"/>
      <c r="BD1985" s="3"/>
      <c r="BE1985" s="3"/>
      <c r="BF1985" s="3"/>
    </row>
    <row r="1986" spans="1:58" ht="41.45" customHeight="1">
      <c r="A1986"/>
      <c r="J1986"/>
      <c r="AA1986"/>
      <c r="AB1986"/>
      <c r="AC1986"/>
      <c r="AD1986"/>
      <c r="AE1986"/>
      <c r="AF1986"/>
      <c r="AG1986"/>
      <c r="AH1986"/>
      <c r="BB1986" s="2"/>
      <c r="BC1986" s="3"/>
      <c r="BD1986" s="3"/>
      <c r="BE1986" s="3"/>
      <c r="BF1986" s="3"/>
    </row>
    <row r="1987" spans="1:58" ht="41.45" customHeight="1">
      <c r="A1987"/>
      <c r="J1987"/>
      <c r="AA1987"/>
      <c r="AB1987"/>
      <c r="AC1987"/>
      <c r="AD1987"/>
      <c r="AE1987"/>
      <c r="AF1987"/>
      <c r="AG1987"/>
      <c r="AH1987"/>
      <c r="BB1987" s="2"/>
      <c r="BC1987" s="3"/>
      <c r="BD1987" s="3"/>
      <c r="BE1987" s="3"/>
      <c r="BF1987" s="3"/>
    </row>
    <row r="1988" spans="1:58" ht="41.45" customHeight="1">
      <c r="A1988"/>
      <c r="J1988"/>
      <c r="AA1988"/>
      <c r="AB1988"/>
      <c r="AC1988"/>
      <c r="AD1988"/>
      <c r="AE1988"/>
      <c r="AF1988"/>
      <c r="AG1988"/>
      <c r="AH1988"/>
      <c r="BB1988" s="2"/>
      <c r="BC1988" s="3"/>
      <c r="BD1988" s="3"/>
      <c r="BE1988" s="3"/>
      <c r="BF1988" s="3"/>
    </row>
    <row r="1989" spans="1:58" ht="41.45" customHeight="1">
      <c r="A1989"/>
      <c r="J1989"/>
      <c r="AA1989"/>
      <c r="AB1989"/>
      <c r="AC1989"/>
      <c r="AD1989"/>
      <c r="AE1989"/>
      <c r="AF1989"/>
      <c r="AG1989"/>
      <c r="AH1989"/>
      <c r="BB1989" s="2"/>
      <c r="BC1989" s="3"/>
      <c r="BD1989" s="3"/>
      <c r="BE1989" s="3"/>
      <c r="BF1989" s="3"/>
    </row>
    <row r="1990" spans="1:58" ht="41.45" customHeight="1">
      <c r="A1990"/>
      <c r="J1990"/>
      <c r="AA1990"/>
      <c r="AB1990"/>
      <c r="AC1990"/>
      <c r="AD1990"/>
      <c r="AE1990"/>
      <c r="AF1990"/>
      <c r="AG1990"/>
      <c r="AH1990"/>
      <c r="BB1990" s="2"/>
      <c r="BC1990" s="3"/>
      <c r="BD1990" s="3"/>
      <c r="BE1990" s="3"/>
      <c r="BF1990" s="3"/>
    </row>
    <row r="1991" spans="1:58" ht="41.45" customHeight="1">
      <c r="A1991"/>
      <c r="J1991"/>
      <c r="AA1991"/>
      <c r="AB1991"/>
      <c r="AC1991"/>
      <c r="AD1991"/>
      <c r="AE1991"/>
      <c r="AF1991"/>
      <c r="AG1991"/>
      <c r="AH1991"/>
      <c r="BB1991" s="2"/>
      <c r="BC1991" s="3"/>
      <c r="BD1991" s="3"/>
      <c r="BE1991" s="3"/>
      <c r="BF1991" s="3"/>
    </row>
    <row r="1992" spans="1:58" ht="41.45" customHeight="1">
      <c r="A1992"/>
      <c r="J1992"/>
      <c r="AA1992"/>
      <c r="AB1992"/>
      <c r="AC1992"/>
      <c r="AD1992"/>
      <c r="AE1992"/>
      <c r="AF1992"/>
      <c r="AG1992"/>
      <c r="AH1992"/>
      <c r="BB1992" s="2"/>
      <c r="BC1992" s="3"/>
      <c r="BD1992" s="3"/>
      <c r="BE1992" s="3"/>
      <c r="BF1992" s="3"/>
    </row>
    <row r="1993" spans="1:58" ht="41.45" customHeight="1">
      <c r="A1993"/>
      <c r="J1993"/>
      <c r="AA1993"/>
      <c r="AB1993"/>
      <c r="AC1993"/>
      <c r="AD1993"/>
      <c r="AE1993"/>
      <c r="AF1993"/>
      <c r="AG1993"/>
      <c r="AH1993"/>
      <c r="BB1993" s="2"/>
      <c r="BC1993" s="3"/>
      <c r="BD1993" s="3"/>
      <c r="BE1993" s="3"/>
      <c r="BF1993" s="3"/>
    </row>
    <row r="1994" spans="1:58" ht="41.45" customHeight="1">
      <c r="A1994"/>
      <c r="J1994"/>
      <c r="AA1994"/>
      <c r="AB1994"/>
      <c r="AC1994"/>
      <c r="AD1994"/>
      <c r="AE1994"/>
      <c r="AF1994"/>
      <c r="AG1994"/>
      <c r="AH1994"/>
      <c r="BB1994" s="2"/>
      <c r="BC1994" s="3"/>
      <c r="BD1994" s="3"/>
      <c r="BE1994" s="3"/>
      <c r="BF1994" s="3"/>
    </row>
    <row r="1995" spans="1:58" ht="41.45" customHeight="1">
      <c r="A1995"/>
      <c r="J1995"/>
      <c r="AA1995"/>
      <c r="AB1995"/>
      <c r="AC1995"/>
      <c r="AD1995"/>
      <c r="AE1995"/>
      <c r="AF1995"/>
      <c r="AG1995"/>
      <c r="AH1995"/>
      <c r="BB1995" s="2"/>
      <c r="BC1995" s="3"/>
      <c r="BD1995" s="3"/>
      <c r="BE1995" s="3"/>
      <c r="BF1995" s="3"/>
    </row>
    <row r="1996" spans="1:58" ht="41.45" customHeight="1">
      <c r="A1996"/>
      <c r="J1996"/>
      <c r="AA1996"/>
      <c r="AB1996"/>
      <c r="AC1996"/>
      <c r="AD1996"/>
      <c r="AE1996"/>
      <c r="AF1996"/>
      <c r="AG1996"/>
      <c r="AH1996"/>
      <c r="BB1996" s="2"/>
      <c r="BC1996" s="3"/>
      <c r="BD1996" s="3"/>
      <c r="BE1996" s="3"/>
      <c r="BF1996" s="3"/>
    </row>
    <row r="1997" spans="1:58" ht="41.45" customHeight="1">
      <c r="A1997"/>
      <c r="J1997"/>
      <c r="AA1997"/>
      <c r="AB1997"/>
      <c r="AC1997"/>
      <c r="AD1997"/>
      <c r="AE1997"/>
      <c r="AF1997"/>
      <c r="AG1997"/>
      <c r="AH1997"/>
      <c r="BB1997" s="2"/>
      <c r="BC1997" s="3"/>
      <c r="BD1997" s="3"/>
      <c r="BE1997" s="3"/>
      <c r="BF1997" s="3"/>
    </row>
    <row r="1998" spans="1:58" ht="41.45" customHeight="1">
      <c r="A1998"/>
      <c r="J1998"/>
      <c r="AA1998"/>
      <c r="AB1998"/>
      <c r="AC1998"/>
      <c r="AD1998"/>
      <c r="AE1998"/>
      <c r="AF1998"/>
      <c r="AG1998"/>
      <c r="AH1998"/>
      <c r="BB1998" s="2"/>
      <c r="BC1998" s="3"/>
      <c r="BD1998" s="3"/>
      <c r="BE1998" s="3"/>
      <c r="BF1998" s="3"/>
    </row>
    <row r="1999" spans="1:58" ht="41.45" customHeight="1">
      <c r="A1999"/>
      <c r="J1999"/>
      <c r="AA1999"/>
      <c r="AB1999"/>
      <c r="AC1999"/>
      <c r="AD1999"/>
      <c r="AE1999"/>
      <c r="AF1999"/>
      <c r="AG1999"/>
      <c r="AH1999"/>
      <c r="BB1999" s="2"/>
      <c r="BC1999" s="3"/>
      <c r="BD1999" s="3"/>
      <c r="BE1999" s="3"/>
      <c r="BF1999" s="3"/>
    </row>
    <row r="2000" spans="1:58" ht="41.45" customHeight="1">
      <c r="A2000"/>
      <c r="J2000"/>
      <c r="AA2000"/>
      <c r="AB2000"/>
      <c r="AC2000"/>
      <c r="AD2000"/>
      <c r="AE2000"/>
      <c r="AF2000"/>
      <c r="AG2000"/>
      <c r="AH2000"/>
      <c r="BB2000" s="2"/>
      <c r="BC2000" s="3"/>
      <c r="BD2000" s="3"/>
      <c r="BE2000" s="3"/>
      <c r="BF2000" s="3"/>
    </row>
    <row r="2001" spans="1:58" ht="41.45" customHeight="1">
      <c r="A2001"/>
      <c r="J2001"/>
      <c r="AA2001"/>
      <c r="AB2001"/>
      <c r="AC2001"/>
      <c r="AD2001"/>
      <c r="AE2001"/>
      <c r="AF2001"/>
      <c r="AG2001"/>
      <c r="AH2001"/>
      <c r="BB2001" s="2"/>
      <c r="BC2001" s="3"/>
      <c r="BD2001" s="3"/>
      <c r="BE2001" s="3"/>
      <c r="BF2001" s="3"/>
    </row>
    <row r="2002" spans="1:58" ht="41.45" customHeight="1">
      <c r="A2002"/>
      <c r="J2002"/>
      <c r="AA2002"/>
      <c r="AB2002"/>
      <c r="AC2002"/>
      <c r="AD2002"/>
      <c r="AE2002"/>
      <c r="AF2002"/>
      <c r="AG2002"/>
      <c r="AH2002"/>
      <c r="BB2002" s="2"/>
      <c r="BC2002" s="3"/>
      <c r="BD2002" s="3"/>
      <c r="BE2002" s="3"/>
      <c r="BF2002" s="3"/>
    </row>
    <row r="2003" spans="1:58" ht="41.45" customHeight="1">
      <c r="A2003"/>
      <c r="J2003"/>
      <c r="AA2003"/>
      <c r="AB2003"/>
      <c r="AC2003"/>
      <c r="AD2003"/>
      <c r="AE2003"/>
      <c r="AF2003"/>
      <c r="AG2003"/>
      <c r="AH2003"/>
      <c r="BB2003" s="2"/>
      <c r="BC2003" s="3"/>
      <c r="BD2003" s="3"/>
      <c r="BE2003" s="3"/>
      <c r="BF2003" s="3"/>
    </row>
    <row r="2004" spans="1:58" ht="41.45" customHeight="1">
      <c r="A2004"/>
      <c r="J2004"/>
      <c r="AA2004"/>
      <c r="AB2004"/>
      <c r="AC2004"/>
      <c r="AD2004"/>
      <c r="AE2004"/>
      <c r="AF2004"/>
      <c r="AG2004"/>
      <c r="AH2004"/>
      <c r="BB2004" s="2"/>
      <c r="BC2004" s="3"/>
      <c r="BD2004" s="3"/>
      <c r="BE2004" s="3"/>
      <c r="BF2004" s="3"/>
    </row>
    <row r="2005" spans="1:58" ht="41.45" customHeight="1">
      <c r="A2005"/>
      <c r="J2005"/>
      <c r="AA2005"/>
      <c r="AB2005"/>
      <c r="AC2005"/>
      <c r="AD2005"/>
      <c r="AE2005"/>
      <c r="AF2005"/>
      <c r="AG2005"/>
      <c r="AH2005"/>
      <c r="BB2005" s="2"/>
      <c r="BC2005" s="3"/>
      <c r="BD2005" s="3"/>
      <c r="BE2005" s="3"/>
      <c r="BF2005" s="3"/>
    </row>
    <row r="2006" spans="1:58" ht="41.45" customHeight="1">
      <c r="A2006"/>
      <c r="J2006"/>
      <c r="AA2006"/>
      <c r="AB2006"/>
      <c r="AC2006"/>
      <c r="AD2006"/>
      <c r="AE2006"/>
      <c r="AF2006"/>
      <c r="AG2006"/>
      <c r="AH2006"/>
      <c r="BB2006" s="2"/>
      <c r="BC2006" s="3"/>
      <c r="BD2006" s="3"/>
      <c r="BE2006" s="3"/>
      <c r="BF2006" s="3"/>
    </row>
    <row r="2007" spans="1:58" ht="41.45" customHeight="1">
      <c r="A2007"/>
      <c r="J2007"/>
      <c r="AA2007"/>
      <c r="AB2007"/>
      <c r="AC2007"/>
      <c r="AD2007"/>
      <c r="AE2007"/>
      <c r="AF2007"/>
      <c r="AG2007"/>
      <c r="AH2007"/>
      <c r="BB2007" s="2"/>
      <c r="BC2007" s="3"/>
      <c r="BD2007" s="3"/>
      <c r="BE2007" s="3"/>
      <c r="BF2007" s="3"/>
    </row>
    <row r="2008" spans="1:58" ht="41.45" customHeight="1">
      <c r="A2008"/>
      <c r="J2008"/>
      <c r="AA2008"/>
      <c r="AB2008"/>
      <c r="AC2008"/>
      <c r="AD2008"/>
      <c r="AE2008"/>
      <c r="AF2008"/>
      <c r="AG2008"/>
      <c r="AH2008"/>
      <c r="BB2008" s="2"/>
      <c r="BC2008" s="3"/>
      <c r="BD2008" s="3"/>
      <c r="BE2008" s="3"/>
      <c r="BF2008" s="3"/>
    </row>
    <row r="2009" spans="1:58" ht="41.45" customHeight="1">
      <c r="A2009"/>
      <c r="J2009"/>
      <c r="AA2009"/>
      <c r="AB2009"/>
      <c r="AC2009"/>
      <c r="AD2009"/>
      <c r="AE2009"/>
      <c r="AF2009"/>
      <c r="AG2009"/>
      <c r="AH2009"/>
      <c r="BB2009" s="2"/>
      <c r="BC2009" s="3"/>
      <c r="BD2009" s="3"/>
      <c r="BE2009" s="3"/>
      <c r="BF2009" s="3"/>
    </row>
    <row r="2010" spans="1:58" ht="41.45" customHeight="1">
      <c r="A2010"/>
      <c r="J2010"/>
      <c r="AA2010"/>
      <c r="AB2010"/>
      <c r="AC2010"/>
      <c r="AD2010"/>
      <c r="AE2010"/>
      <c r="AF2010"/>
      <c r="AG2010"/>
      <c r="AH2010"/>
      <c r="BB2010" s="2"/>
      <c r="BC2010" s="3"/>
      <c r="BD2010" s="3"/>
      <c r="BE2010" s="3"/>
      <c r="BF2010" s="3"/>
    </row>
    <row r="2011" spans="1:58" ht="41.45" customHeight="1">
      <c r="A2011"/>
      <c r="J2011"/>
      <c r="AA2011"/>
      <c r="AB2011"/>
      <c r="AC2011"/>
      <c r="AD2011"/>
      <c r="AE2011"/>
      <c r="AF2011"/>
      <c r="AG2011"/>
      <c r="AH2011"/>
      <c r="BB2011" s="2"/>
      <c r="BC2011" s="3"/>
      <c r="BD2011" s="3"/>
      <c r="BE2011" s="3"/>
      <c r="BF2011" s="3"/>
    </row>
    <row r="2012" spans="1:58" ht="41.45" customHeight="1">
      <c r="A2012"/>
      <c r="J2012"/>
      <c r="AA2012"/>
      <c r="AB2012"/>
      <c r="AC2012"/>
      <c r="AD2012"/>
      <c r="AE2012"/>
      <c r="AF2012"/>
      <c r="AG2012"/>
      <c r="AH2012"/>
      <c r="BB2012" s="2"/>
      <c r="BC2012" s="3"/>
      <c r="BD2012" s="3"/>
      <c r="BE2012" s="3"/>
      <c r="BF2012" s="3"/>
    </row>
    <row r="2013" spans="1:58" ht="41.45" customHeight="1">
      <c r="A2013"/>
      <c r="J2013"/>
      <c r="AA2013"/>
      <c r="AB2013"/>
      <c r="AC2013"/>
      <c r="AD2013"/>
      <c r="AE2013"/>
      <c r="AF2013"/>
      <c r="AG2013"/>
      <c r="AH2013"/>
      <c r="BB2013" s="2"/>
      <c r="BC2013" s="3"/>
      <c r="BD2013" s="3"/>
      <c r="BE2013" s="3"/>
      <c r="BF2013" s="3"/>
    </row>
    <row r="2014" spans="1:58" ht="41.45" customHeight="1">
      <c r="A2014"/>
      <c r="J2014"/>
      <c r="AA2014"/>
      <c r="AB2014"/>
      <c r="AC2014"/>
      <c r="AD2014"/>
      <c r="AE2014"/>
      <c r="AF2014"/>
      <c r="AG2014"/>
      <c r="AH2014"/>
      <c r="BB2014" s="2"/>
      <c r="BC2014" s="3"/>
      <c r="BD2014" s="3"/>
      <c r="BE2014" s="3"/>
      <c r="BF2014" s="3"/>
    </row>
    <row r="2015" spans="1:58" ht="41.45" customHeight="1">
      <c r="A2015"/>
      <c r="J2015"/>
      <c r="AA2015"/>
      <c r="AB2015"/>
      <c r="AC2015"/>
      <c r="AD2015"/>
      <c r="AE2015"/>
      <c r="AF2015"/>
      <c r="AG2015"/>
      <c r="AH2015"/>
      <c r="BB2015" s="2"/>
      <c r="BC2015" s="3"/>
      <c r="BD2015" s="3"/>
      <c r="BE2015" s="3"/>
      <c r="BF2015" s="3"/>
    </row>
    <row r="2016" spans="1:58" ht="41.45" customHeight="1">
      <c r="A2016"/>
      <c r="J2016"/>
      <c r="AA2016"/>
      <c r="AB2016"/>
      <c r="AC2016"/>
      <c r="AD2016"/>
      <c r="AE2016"/>
      <c r="AF2016"/>
      <c r="AG2016"/>
      <c r="AH2016"/>
      <c r="BB2016" s="2"/>
      <c r="BC2016" s="3"/>
      <c r="BD2016" s="3"/>
      <c r="BE2016" s="3"/>
      <c r="BF2016" s="3"/>
    </row>
    <row r="2017" spans="1:58" ht="41.45" customHeight="1">
      <c r="A2017"/>
      <c r="J2017"/>
      <c r="AA2017"/>
      <c r="AB2017"/>
      <c r="AC2017"/>
      <c r="AD2017"/>
      <c r="AE2017"/>
      <c r="AF2017"/>
      <c r="AG2017"/>
      <c r="AH2017"/>
      <c r="BB2017" s="2"/>
      <c r="BC2017" s="3"/>
      <c r="BD2017" s="3"/>
      <c r="BE2017" s="3"/>
      <c r="BF2017" s="3"/>
    </row>
    <row r="2018" spans="1:58" ht="41.45" customHeight="1">
      <c r="A2018"/>
      <c r="J2018"/>
      <c r="AA2018"/>
      <c r="AB2018"/>
      <c r="AC2018"/>
      <c r="AD2018"/>
      <c r="AE2018"/>
      <c r="AF2018"/>
      <c r="AG2018"/>
      <c r="AH2018"/>
      <c r="BB2018" s="2"/>
      <c r="BC2018" s="3"/>
      <c r="BD2018" s="3"/>
      <c r="BE2018" s="3"/>
      <c r="BF2018" s="3"/>
    </row>
    <row r="2019" spans="1:58" ht="41.45" customHeight="1">
      <c r="A2019"/>
      <c r="J2019"/>
      <c r="AA2019"/>
      <c r="AB2019"/>
      <c r="AC2019"/>
      <c r="AD2019"/>
      <c r="AE2019"/>
      <c r="AF2019"/>
      <c r="AG2019"/>
      <c r="AH2019"/>
      <c r="BB2019" s="2"/>
      <c r="BC2019" s="3"/>
      <c r="BD2019" s="3"/>
      <c r="BE2019" s="3"/>
      <c r="BF2019" s="3"/>
    </row>
    <row r="2020" spans="1:58" ht="41.45" customHeight="1">
      <c r="A2020"/>
      <c r="J2020"/>
      <c r="AA2020"/>
      <c r="AB2020"/>
      <c r="AC2020"/>
      <c r="AD2020"/>
      <c r="AE2020"/>
      <c r="AF2020"/>
      <c r="AG2020"/>
      <c r="AH2020"/>
      <c r="BB2020" s="2"/>
      <c r="BC2020" s="3"/>
      <c r="BD2020" s="3"/>
      <c r="BE2020" s="3"/>
      <c r="BF2020" s="3"/>
    </row>
    <row r="2021" spans="1:58" ht="41.45" customHeight="1">
      <c r="A2021"/>
      <c r="J2021"/>
      <c r="AA2021"/>
      <c r="AB2021"/>
      <c r="AC2021"/>
      <c r="AD2021"/>
      <c r="AE2021"/>
      <c r="AF2021"/>
      <c r="AG2021"/>
      <c r="AH2021"/>
      <c r="BB2021" s="2"/>
      <c r="BC2021" s="3"/>
      <c r="BD2021" s="3"/>
      <c r="BE2021" s="3"/>
      <c r="BF2021" s="3"/>
    </row>
    <row r="2022" spans="1:58" ht="41.45" customHeight="1">
      <c r="A2022"/>
      <c r="J2022"/>
      <c r="AA2022"/>
      <c r="AB2022"/>
      <c r="AC2022"/>
      <c r="AD2022"/>
      <c r="AE2022"/>
      <c r="AF2022"/>
      <c r="AG2022"/>
      <c r="AH2022"/>
      <c r="BB2022" s="2"/>
      <c r="BC2022" s="3"/>
      <c r="BD2022" s="3"/>
      <c r="BE2022" s="3"/>
      <c r="BF2022" s="3"/>
    </row>
    <row r="2023" spans="1:58" ht="41.45" customHeight="1">
      <c r="A2023"/>
      <c r="J2023"/>
      <c r="AA2023"/>
      <c r="AB2023"/>
      <c r="AC2023"/>
      <c r="AD2023"/>
      <c r="AE2023"/>
      <c r="AF2023"/>
      <c r="AG2023"/>
      <c r="AH2023"/>
      <c r="BB2023" s="2"/>
      <c r="BC2023" s="3"/>
      <c r="BD2023" s="3"/>
      <c r="BE2023" s="3"/>
      <c r="BF2023" s="3"/>
    </row>
    <row r="2024" spans="1:58" ht="41.45" customHeight="1">
      <c r="A2024"/>
      <c r="J2024"/>
      <c r="AA2024"/>
      <c r="AB2024"/>
      <c r="AC2024"/>
      <c r="AD2024"/>
      <c r="AE2024"/>
      <c r="AF2024"/>
      <c r="AG2024"/>
      <c r="AH2024"/>
      <c r="BB2024" s="2"/>
      <c r="BC2024" s="3"/>
      <c r="BD2024" s="3"/>
      <c r="BE2024" s="3"/>
      <c r="BF2024" s="3"/>
    </row>
    <row r="2025" spans="1:58" ht="41.45" customHeight="1">
      <c r="A2025"/>
      <c r="J2025"/>
      <c r="AA2025"/>
      <c r="AB2025"/>
      <c r="AC2025"/>
      <c r="AD2025"/>
      <c r="AE2025"/>
      <c r="AF2025"/>
      <c r="AG2025"/>
      <c r="AH2025"/>
      <c r="BB2025" s="2"/>
      <c r="BC2025" s="3"/>
      <c r="BD2025" s="3"/>
      <c r="BE2025" s="3"/>
      <c r="BF2025" s="3"/>
    </row>
    <row r="2026" spans="1:58" ht="41.45" customHeight="1">
      <c r="A2026"/>
      <c r="J2026"/>
      <c r="AA2026"/>
      <c r="AB2026"/>
      <c r="AC2026"/>
      <c r="AD2026"/>
      <c r="AE2026"/>
      <c r="AF2026"/>
      <c r="AG2026"/>
      <c r="AH2026"/>
      <c r="BB2026" s="2"/>
      <c r="BC2026" s="3"/>
      <c r="BD2026" s="3"/>
      <c r="BE2026" s="3"/>
      <c r="BF2026" s="3"/>
    </row>
    <row r="2027" spans="1:58" ht="41.45" customHeight="1">
      <c r="A2027"/>
      <c r="J2027"/>
      <c r="AA2027"/>
      <c r="AB2027"/>
      <c r="AC2027"/>
      <c r="AD2027"/>
      <c r="AE2027"/>
      <c r="AF2027"/>
      <c r="AG2027"/>
      <c r="AH2027"/>
      <c r="BB2027" s="2"/>
      <c r="BC2027" s="3"/>
      <c r="BD2027" s="3"/>
      <c r="BE2027" s="3"/>
      <c r="BF2027" s="3"/>
    </row>
    <row r="2028" spans="1:58" ht="41.45" customHeight="1">
      <c r="A2028"/>
      <c r="J2028"/>
      <c r="AA2028"/>
      <c r="AB2028"/>
      <c r="AC2028"/>
      <c r="AD2028"/>
      <c r="AE2028"/>
      <c r="AF2028"/>
      <c r="AG2028"/>
      <c r="AH2028"/>
      <c r="BB2028" s="2"/>
      <c r="BC2028" s="3"/>
      <c r="BD2028" s="3"/>
      <c r="BE2028" s="3"/>
      <c r="BF2028" s="3"/>
    </row>
    <row r="2029" spans="1:58" ht="41.45" customHeight="1">
      <c r="A2029"/>
      <c r="J2029"/>
      <c r="AA2029"/>
      <c r="AB2029"/>
      <c r="AC2029"/>
      <c r="AD2029"/>
      <c r="AE2029"/>
      <c r="AF2029"/>
      <c r="AG2029"/>
      <c r="AH2029"/>
      <c r="BB2029" s="2"/>
      <c r="BC2029" s="3"/>
      <c r="BD2029" s="3"/>
      <c r="BE2029" s="3"/>
      <c r="BF2029" s="3"/>
    </row>
    <row r="2030" spans="1:58" ht="41.45" customHeight="1">
      <c r="A2030"/>
      <c r="J2030"/>
      <c r="AA2030"/>
      <c r="AB2030"/>
      <c r="AC2030"/>
      <c r="AD2030"/>
      <c r="AE2030"/>
      <c r="AF2030"/>
      <c r="AG2030"/>
      <c r="AH2030"/>
      <c r="BB2030" s="2"/>
      <c r="BC2030" s="3"/>
      <c r="BD2030" s="3"/>
      <c r="BE2030" s="3"/>
      <c r="BF2030" s="3"/>
    </row>
    <row r="2031" spans="1:58" ht="41.45" customHeight="1">
      <c r="A2031"/>
      <c r="J2031"/>
      <c r="AA2031"/>
      <c r="AB2031"/>
      <c r="AC2031"/>
      <c r="AD2031"/>
      <c r="AE2031"/>
      <c r="AF2031"/>
      <c r="AG2031"/>
      <c r="AH2031"/>
      <c r="BB2031" s="2"/>
      <c r="BC2031" s="3"/>
      <c r="BD2031" s="3"/>
      <c r="BE2031" s="3"/>
      <c r="BF2031" s="3"/>
    </row>
    <row r="2032" spans="1:58" ht="41.45" customHeight="1">
      <c r="A2032"/>
      <c r="J2032"/>
      <c r="AA2032"/>
      <c r="AB2032"/>
      <c r="AC2032"/>
      <c r="AD2032"/>
      <c r="AE2032"/>
      <c r="AF2032"/>
      <c r="AG2032"/>
      <c r="AH2032"/>
      <c r="BB2032" s="2"/>
      <c r="BC2032" s="3"/>
      <c r="BD2032" s="3"/>
      <c r="BE2032" s="3"/>
      <c r="BF2032" s="3"/>
    </row>
    <row r="2033" spans="1:58" ht="41.45" customHeight="1">
      <c r="A2033"/>
      <c r="J2033"/>
      <c r="AA2033"/>
      <c r="AB2033"/>
      <c r="AC2033"/>
      <c r="AD2033"/>
      <c r="AE2033"/>
      <c r="AF2033"/>
      <c r="AG2033"/>
      <c r="AH2033"/>
      <c r="BB2033" s="2"/>
      <c r="BC2033" s="3"/>
      <c r="BD2033" s="3"/>
      <c r="BE2033" s="3"/>
      <c r="BF2033" s="3"/>
    </row>
    <row r="2034" spans="1:58" ht="41.45" customHeight="1">
      <c r="A2034"/>
      <c r="J2034"/>
      <c r="AA2034"/>
      <c r="AB2034"/>
      <c r="AC2034"/>
      <c r="AD2034"/>
      <c r="AE2034"/>
      <c r="AF2034"/>
      <c r="AG2034"/>
      <c r="AH2034"/>
      <c r="BB2034" s="2"/>
      <c r="BC2034" s="3"/>
      <c r="BD2034" s="3"/>
      <c r="BE2034" s="3"/>
      <c r="BF2034" s="3"/>
    </row>
    <row r="2035" spans="1:58" ht="41.45" customHeight="1">
      <c r="A2035"/>
      <c r="J2035"/>
      <c r="AA2035"/>
      <c r="AB2035"/>
      <c r="AC2035"/>
      <c r="AD2035"/>
      <c r="AE2035"/>
      <c r="AF2035"/>
      <c r="AG2035"/>
      <c r="AH2035"/>
      <c r="BB2035" s="2"/>
      <c r="BC2035" s="3"/>
      <c r="BD2035" s="3"/>
      <c r="BE2035" s="3"/>
      <c r="BF2035" s="3"/>
    </row>
    <row r="2036" spans="1:58" ht="41.45" customHeight="1">
      <c r="A2036"/>
      <c r="J2036"/>
      <c r="AA2036"/>
      <c r="AB2036"/>
      <c r="AC2036"/>
      <c r="AD2036"/>
      <c r="AE2036"/>
      <c r="AF2036"/>
      <c r="AG2036"/>
      <c r="AH2036"/>
      <c r="BB2036" s="2"/>
      <c r="BC2036" s="3"/>
      <c r="BD2036" s="3"/>
      <c r="BE2036" s="3"/>
      <c r="BF2036" s="3"/>
    </row>
    <row r="2037" spans="1:58" ht="41.45" customHeight="1">
      <c r="A2037"/>
      <c r="J2037"/>
      <c r="AA2037"/>
      <c r="AB2037"/>
      <c r="AC2037"/>
      <c r="AD2037"/>
      <c r="AE2037"/>
      <c r="AF2037"/>
      <c r="AG2037"/>
      <c r="AH2037"/>
      <c r="BB2037" s="2"/>
      <c r="BC2037" s="3"/>
      <c r="BD2037" s="3"/>
      <c r="BE2037" s="3"/>
      <c r="BF2037" s="3"/>
    </row>
    <row r="2038" spans="1:58" ht="41.45" customHeight="1">
      <c r="A2038"/>
      <c r="J2038"/>
      <c r="AA2038"/>
      <c r="AB2038"/>
      <c r="AC2038"/>
      <c r="AD2038"/>
      <c r="AE2038"/>
      <c r="AF2038"/>
      <c r="AG2038"/>
      <c r="AH2038"/>
      <c r="BB2038" s="2"/>
      <c r="BC2038" s="3"/>
      <c r="BD2038" s="3"/>
      <c r="BE2038" s="3"/>
      <c r="BF2038" s="3"/>
    </row>
    <row r="2039" spans="1:58" ht="41.45" customHeight="1">
      <c r="A2039"/>
      <c r="J2039"/>
      <c r="AA2039"/>
      <c r="AB2039"/>
      <c r="AC2039"/>
      <c r="AD2039"/>
      <c r="AE2039"/>
      <c r="AF2039"/>
      <c r="AG2039"/>
      <c r="AH2039"/>
      <c r="BB2039" s="2"/>
      <c r="BC2039" s="3"/>
      <c r="BD2039" s="3"/>
      <c r="BE2039" s="3"/>
      <c r="BF2039" s="3"/>
    </row>
    <row r="2040" spans="1:58" ht="41.45" customHeight="1">
      <c r="A2040"/>
      <c r="J2040"/>
      <c r="AA2040"/>
      <c r="AB2040"/>
      <c r="AC2040"/>
      <c r="AD2040"/>
      <c r="AE2040"/>
      <c r="AF2040"/>
      <c r="AG2040"/>
      <c r="AH2040"/>
      <c r="BB2040" s="2"/>
      <c r="BC2040" s="3"/>
      <c r="BD2040" s="3"/>
      <c r="BE2040" s="3"/>
      <c r="BF2040" s="3"/>
    </row>
    <row r="2041" spans="1:58" ht="41.45" customHeight="1">
      <c r="A2041"/>
      <c r="J2041"/>
      <c r="AA2041"/>
      <c r="AB2041"/>
      <c r="AC2041"/>
      <c r="AD2041"/>
      <c r="AE2041"/>
      <c r="AF2041"/>
      <c r="AG2041"/>
      <c r="AH2041"/>
      <c r="BB2041" s="2"/>
      <c r="BC2041" s="3"/>
      <c r="BD2041" s="3"/>
      <c r="BE2041" s="3"/>
      <c r="BF2041" s="3"/>
    </row>
    <row r="2042" spans="1:58" ht="41.45" customHeight="1">
      <c r="A2042"/>
      <c r="J2042"/>
      <c r="AA2042"/>
      <c r="AB2042"/>
      <c r="AC2042"/>
      <c r="AD2042"/>
      <c r="AE2042"/>
      <c r="AF2042"/>
      <c r="AG2042"/>
      <c r="AH2042"/>
      <c r="BB2042" s="2"/>
      <c r="BC2042" s="3"/>
      <c r="BD2042" s="3"/>
      <c r="BE2042" s="3"/>
      <c r="BF2042" s="3"/>
    </row>
    <row r="2043" spans="1:58" ht="41.45" customHeight="1">
      <c r="A2043"/>
      <c r="J2043"/>
      <c r="AA2043"/>
      <c r="AB2043"/>
      <c r="AC2043"/>
      <c r="AD2043"/>
      <c r="AE2043"/>
      <c r="AF2043"/>
      <c r="AG2043"/>
      <c r="AH2043"/>
      <c r="BB2043" s="2"/>
      <c r="BC2043" s="3"/>
      <c r="BD2043" s="3"/>
      <c r="BE2043" s="3"/>
      <c r="BF2043" s="3"/>
    </row>
    <row r="2044" spans="1:58" ht="41.45" customHeight="1">
      <c r="A2044"/>
      <c r="J2044"/>
      <c r="AA2044"/>
      <c r="AB2044"/>
      <c r="AC2044"/>
      <c r="AD2044"/>
      <c r="AE2044"/>
      <c r="AF2044"/>
      <c r="AG2044"/>
      <c r="AH2044"/>
      <c r="BB2044" s="2"/>
      <c r="BC2044" s="3"/>
      <c r="BD2044" s="3"/>
      <c r="BE2044" s="3"/>
      <c r="BF2044" s="3"/>
    </row>
    <row r="2045" spans="1:58" ht="41.45" customHeight="1">
      <c r="A2045"/>
      <c r="J2045"/>
      <c r="AA2045"/>
      <c r="AB2045"/>
      <c r="AC2045"/>
      <c r="AD2045"/>
      <c r="AE2045"/>
      <c r="AF2045"/>
      <c r="AG2045"/>
      <c r="AH2045"/>
      <c r="BB2045" s="2"/>
      <c r="BC2045" s="3"/>
      <c r="BD2045" s="3"/>
      <c r="BE2045" s="3"/>
      <c r="BF2045" s="3"/>
    </row>
    <row r="2046" spans="1:58" ht="41.45" customHeight="1">
      <c r="A2046"/>
      <c r="J2046"/>
      <c r="AA2046"/>
      <c r="AB2046"/>
      <c r="AC2046"/>
      <c r="AD2046"/>
      <c r="AE2046"/>
      <c r="AF2046"/>
      <c r="AG2046"/>
      <c r="AH2046"/>
      <c r="BB2046" s="2"/>
      <c r="BC2046" s="3"/>
      <c r="BD2046" s="3"/>
      <c r="BE2046" s="3"/>
      <c r="BF2046" s="3"/>
    </row>
    <row r="2047" spans="1:58" ht="41.45" customHeight="1">
      <c r="A2047"/>
      <c r="J2047"/>
      <c r="AA2047"/>
      <c r="AB2047"/>
      <c r="AC2047"/>
      <c r="AD2047"/>
      <c r="AE2047"/>
      <c r="AF2047"/>
      <c r="AG2047"/>
      <c r="AH2047"/>
      <c r="BB2047" s="2"/>
      <c r="BC2047" s="3"/>
      <c r="BD2047" s="3"/>
      <c r="BE2047" s="3"/>
      <c r="BF2047" s="3"/>
    </row>
    <row r="2048" spans="1:58" ht="41.45" customHeight="1">
      <c r="A2048"/>
      <c r="J2048"/>
      <c r="AA2048"/>
      <c r="AB2048"/>
      <c r="AC2048"/>
      <c r="AD2048"/>
      <c r="AE2048"/>
      <c r="AF2048"/>
      <c r="AG2048"/>
      <c r="AH2048"/>
      <c r="BB2048" s="2"/>
      <c r="BC2048" s="3"/>
      <c r="BD2048" s="3"/>
      <c r="BE2048" s="3"/>
      <c r="BF2048" s="3"/>
    </row>
    <row r="2049" spans="1:58" ht="41.45" customHeight="1">
      <c r="A2049"/>
      <c r="J2049"/>
      <c r="AA2049"/>
      <c r="AB2049"/>
      <c r="AC2049"/>
      <c r="AD2049"/>
      <c r="AE2049"/>
      <c r="AF2049"/>
      <c r="AG2049"/>
      <c r="AH2049"/>
      <c r="BB2049" s="2"/>
      <c r="BC2049" s="3"/>
      <c r="BD2049" s="3"/>
      <c r="BE2049" s="3"/>
      <c r="BF2049" s="3"/>
    </row>
    <row r="2050" spans="1:58" ht="41.45" customHeight="1">
      <c r="A2050"/>
      <c r="J2050"/>
      <c r="AA2050"/>
      <c r="AB2050"/>
      <c r="AC2050"/>
      <c r="AD2050"/>
      <c r="AE2050"/>
      <c r="AF2050"/>
      <c r="AG2050"/>
      <c r="AH2050"/>
      <c r="BB2050" s="2"/>
      <c r="BC2050" s="3"/>
      <c r="BD2050" s="3"/>
      <c r="BE2050" s="3"/>
      <c r="BF2050" s="3"/>
    </row>
    <row r="2051" spans="1:58" ht="41.45" customHeight="1">
      <c r="A2051"/>
      <c r="J2051"/>
      <c r="AA2051"/>
      <c r="AB2051"/>
      <c r="AC2051"/>
      <c r="AD2051"/>
      <c r="AE2051"/>
      <c r="AF2051"/>
      <c r="AG2051"/>
      <c r="AH2051"/>
      <c r="BB2051" s="2"/>
      <c r="BC2051" s="3"/>
      <c r="BD2051" s="3"/>
      <c r="BE2051" s="3"/>
      <c r="BF2051" s="3"/>
    </row>
    <row r="2052" spans="1:58" ht="41.45" customHeight="1">
      <c r="A2052"/>
      <c r="J2052"/>
      <c r="AA2052"/>
      <c r="AB2052"/>
      <c r="AC2052"/>
      <c r="AD2052"/>
      <c r="AE2052"/>
      <c r="AF2052"/>
      <c r="AG2052"/>
      <c r="AH2052"/>
      <c r="BB2052" s="2"/>
      <c r="BC2052" s="3"/>
      <c r="BD2052" s="3"/>
      <c r="BE2052" s="3"/>
      <c r="BF2052" s="3"/>
    </row>
    <row r="2053" spans="1:58" ht="41.45" customHeight="1">
      <c r="A2053"/>
      <c r="J2053"/>
      <c r="AA2053"/>
      <c r="AB2053"/>
      <c r="AC2053"/>
      <c r="AD2053"/>
      <c r="AE2053"/>
      <c r="AF2053"/>
      <c r="AG2053"/>
      <c r="AH2053"/>
      <c r="BB2053" s="2"/>
      <c r="BC2053" s="3"/>
      <c r="BD2053" s="3"/>
      <c r="BE2053" s="3"/>
      <c r="BF2053" s="3"/>
    </row>
    <row r="2054" spans="1:58" ht="41.45" customHeight="1">
      <c r="A2054"/>
      <c r="J2054"/>
      <c r="AA2054"/>
      <c r="AB2054"/>
      <c r="AC2054"/>
      <c r="AD2054"/>
      <c r="AE2054"/>
      <c r="AF2054"/>
      <c r="AG2054"/>
      <c r="AH2054"/>
      <c r="BB2054" s="2"/>
      <c r="BC2054" s="3"/>
      <c r="BD2054" s="3"/>
      <c r="BE2054" s="3"/>
      <c r="BF2054" s="3"/>
    </row>
    <row r="2055" spans="1:58" ht="41.45" customHeight="1">
      <c r="A2055"/>
      <c r="J2055"/>
      <c r="AA2055"/>
      <c r="AB2055"/>
      <c r="AC2055"/>
      <c r="AD2055"/>
      <c r="AE2055"/>
      <c r="AF2055"/>
      <c r="AG2055"/>
      <c r="AH2055"/>
      <c r="BB2055" s="2"/>
      <c r="BC2055" s="3"/>
      <c r="BD2055" s="3"/>
      <c r="BE2055" s="3"/>
      <c r="BF2055" s="3"/>
    </row>
    <row r="2056" spans="1:58" ht="41.45" customHeight="1">
      <c r="A2056"/>
      <c r="J2056"/>
      <c r="AA2056"/>
      <c r="AB2056"/>
      <c r="AC2056"/>
      <c r="AD2056"/>
      <c r="AE2056"/>
      <c r="AF2056"/>
      <c r="AG2056"/>
      <c r="AH2056"/>
      <c r="BB2056" s="2"/>
      <c r="BC2056" s="3"/>
      <c r="BD2056" s="3"/>
      <c r="BE2056" s="3"/>
      <c r="BF2056" s="3"/>
    </row>
    <row r="2057" spans="1:58" ht="41.45" customHeight="1">
      <c r="A2057"/>
      <c r="J2057"/>
      <c r="AA2057"/>
      <c r="AB2057"/>
      <c r="AC2057"/>
      <c r="AD2057"/>
      <c r="AE2057"/>
      <c r="AF2057"/>
      <c r="AG2057"/>
      <c r="AH2057"/>
      <c r="BB2057" s="2"/>
      <c r="BC2057" s="3"/>
      <c r="BD2057" s="3"/>
      <c r="BE2057" s="3"/>
      <c r="BF2057" s="3"/>
    </row>
    <row r="2058" spans="1:58" ht="41.45" customHeight="1">
      <c r="A2058"/>
      <c r="J2058"/>
      <c r="AA2058"/>
      <c r="AB2058"/>
      <c r="AC2058"/>
      <c r="AD2058"/>
      <c r="AE2058"/>
      <c r="AF2058"/>
      <c r="AG2058"/>
      <c r="AH2058"/>
      <c r="BB2058" s="2"/>
      <c r="BC2058" s="3"/>
      <c r="BD2058" s="3"/>
      <c r="BE2058" s="3"/>
      <c r="BF2058" s="3"/>
    </row>
    <row r="2059" spans="1:58" ht="41.45" customHeight="1">
      <c r="A2059"/>
      <c r="J2059"/>
      <c r="AA2059"/>
      <c r="AB2059"/>
      <c r="AC2059"/>
      <c r="AD2059"/>
      <c r="AE2059"/>
      <c r="AF2059"/>
      <c r="AG2059"/>
      <c r="AH2059"/>
      <c r="BB2059" s="2"/>
      <c r="BC2059" s="3"/>
      <c r="BD2059" s="3"/>
      <c r="BE2059" s="3"/>
      <c r="BF2059" s="3"/>
    </row>
    <row r="2060" spans="1:58" ht="41.45" customHeight="1">
      <c r="A2060"/>
      <c r="J2060"/>
      <c r="AA2060"/>
      <c r="AB2060"/>
      <c r="AC2060"/>
      <c r="AD2060"/>
      <c r="AE2060"/>
      <c r="AF2060"/>
      <c r="AG2060"/>
      <c r="AH2060"/>
      <c r="BB2060" s="2"/>
      <c r="BC2060" s="3"/>
      <c r="BD2060" s="3"/>
      <c r="BE2060" s="3"/>
      <c r="BF2060" s="3"/>
    </row>
    <row r="2061" spans="1:58" ht="41.45" customHeight="1">
      <c r="A2061"/>
      <c r="J2061"/>
      <c r="AA2061"/>
      <c r="AB2061"/>
      <c r="AC2061"/>
      <c r="AD2061"/>
      <c r="AE2061"/>
      <c r="AF2061"/>
      <c r="AG2061"/>
      <c r="AH2061"/>
      <c r="BB2061" s="2"/>
      <c r="BC2061" s="3"/>
      <c r="BD2061" s="3"/>
      <c r="BE2061" s="3"/>
      <c r="BF2061" s="3"/>
    </row>
    <row r="2062" spans="1:58" ht="41.45" customHeight="1">
      <c r="A2062"/>
      <c r="J2062"/>
      <c r="AA2062"/>
      <c r="AB2062"/>
      <c r="AC2062"/>
      <c r="AD2062"/>
      <c r="AE2062"/>
      <c r="AF2062"/>
      <c r="AG2062"/>
      <c r="AH2062"/>
      <c r="BB2062" s="2"/>
      <c r="BC2062" s="3"/>
      <c r="BD2062" s="3"/>
      <c r="BE2062" s="3"/>
      <c r="BF2062" s="3"/>
    </row>
    <row r="2063" spans="1:58" ht="41.45" customHeight="1">
      <c r="A2063"/>
      <c r="J2063"/>
      <c r="AA2063"/>
      <c r="AB2063"/>
      <c r="AC2063"/>
      <c r="AD2063"/>
      <c r="AE2063"/>
      <c r="AF2063"/>
      <c r="AG2063"/>
      <c r="AH2063"/>
      <c r="BB2063" s="2"/>
      <c r="BC2063" s="3"/>
      <c r="BD2063" s="3"/>
      <c r="BE2063" s="3"/>
      <c r="BF2063" s="3"/>
    </row>
    <row r="2064" spans="1:58" ht="41.45" customHeight="1">
      <c r="A2064"/>
      <c r="J2064"/>
      <c r="AA2064"/>
      <c r="AB2064"/>
      <c r="AC2064"/>
      <c r="AD2064"/>
      <c r="AE2064"/>
      <c r="AF2064"/>
      <c r="AG2064"/>
      <c r="AH2064"/>
      <c r="BB2064" s="2"/>
      <c r="BC2064" s="3"/>
      <c r="BD2064" s="3"/>
      <c r="BE2064" s="3"/>
      <c r="BF2064" s="3"/>
    </row>
    <row r="2065" spans="1:58" ht="41.45" customHeight="1">
      <c r="A2065"/>
      <c r="J2065"/>
      <c r="AA2065"/>
      <c r="AB2065"/>
      <c r="AC2065"/>
      <c r="AD2065"/>
      <c r="AE2065"/>
      <c r="AF2065"/>
      <c r="AG2065"/>
      <c r="AH2065"/>
      <c r="BB2065" s="2"/>
      <c r="BC2065" s="3"/>
      <c r="BD2065" s="3"/>
      <c r="BE2065" s="3"/>
      <c r="BF2065" s="3"/>
    </row>
    <row r="2066" spans="1:58" ht="41.45" customHeight="1">
      <c r="A2066"/>
      <c r="J2066"/>
      <c r="AA2066"/>
      <c r="AB2066"/>
      <c r="AC2066"/>
      <c r="AD2066"/>
      <c r="AE2066"/>
      <c r="AF2066"/>
      <c r="AG2066"/>
      <c r="AH2066"/>
      <c r="BB2066" s="2"/>
      <c r="BC2066" s="3"/>
      <c r="BD2066" s="3"/>
      <c r="BE2066" s="3"/>
      <c r="BF2066" s="3"/>
    </row>
    <row r="2067" spans="1:58" ht="41.45" customHeight="1">
      <c r="A2067"/>
      <c r="J2067"/>
      <c r="AA2067"/>
      <c r="AB2067"/>
      <c r="AC2067"/>
      <c r="AD2067"/>
      <c r="AE2067"/>
      <c r="AF2067"/>
      <c r="AG2067"/>
      <c r="AH2067"/>
      <c r="BB2067" s="2"/>
      <c r="BC2067" s="3"/>
      <c r="BD2067" s="3"/>
      <c r="BE2067" s="3"/>
      <c r="BF2067" s="3"/>
    </row>
    <row r="2068" spans="1:58" ht="41.45" customHeight="1">
      <c r="A2068"/>
      <c r="J2068"/>
      <c r="AA2068"/>
      <c r="AB2068"/>
      <c r="AC2068"/>
      <c r="AD2068"/>
      <c r="AE2068"/>
      <c r="AF2068"/>
      <c r="AG2068"/>
      <c r="AH2068"/>
      <c r="BB2068" s="2"/>
      <c r="BC2068" s="3"/>
      <c r="BD2068" s="3"/>
      <c r="BE2068" s="3"/>
      <c r="BF2068" s="3"/>
    </row>
    <row r="2069" spans="1:58" ht="41.45" customHeight="1">
      <c r="A2069"/>
      <c r="J2069"/>
      <c r="AA2069"/>
      <c r="AB2069"/>
      <c r="AC2069"/>
      <c r="AD2069"/>
      <c r="AE2069"/>
      <c r="AF2069"/>
      <c r="AG2069"/>
      <c r="AH2069"/>
      <c r="BB2069" s="2"/>
      <c r="BC2069" s="3"/>
      <c r="BD2069" s="3"/>
      <c r="BE2069" s="3"/>
      <c r="BF2069" s="3"/>
    </row>
    <row r="2070" spans="1:58" ht="41.45" customHeight="1">
      <c r="A2070"/>
      <c r="J2070"/>
      <c r="AA2070"/>
      <c r="AB2070"/>
      <c r="AC2070"/>
      <c r="AD2070"/>
      <c r="AE2070"/>
      <c r="AF2070"/>
      <c r="AG2070"/>
      <c r="AH2070"/>
      <c r="BB2070" s="2"/>
      <c r="BC2070" s="3"/>
      <c r="BD2070" s="3"/>
      <c r="BE2070" s="3"/>
      <c r="BF2070" s="3"/>
    </row>
    <row r="2071" spans="1:58" ht="41.45" customHeight="1">
      <c r="A2071"/>
      <c r="J2071"/>
      <c r="AA2071"/>
      <c r="AB2071"/>
      <c r="AC2071"/>
      <c r="AD2071"/>
      <c r="AE2071"/>
      <c r="AF2071"/>
      <c r="AG2071"/>
      <c r="AH2071"/>
      <c r="BB2071" s="2"/>
      <c r="BC2071" s="3"/>
      <c r="BD2071" s="3"/>
      <c r="BE2071" s="3"/>
      <c r="BF2071" s="3"/>
    </row>
    <row r="2072" spans="1:58" ht="41.45" customHeight="1">
      <c r="A2072"/>
      <c r="J2072"/>
      <c r="AA2072"/>
      <c r="AB2072"/>
      <c r="AC2072"/>
      <c r="AD2072"/>
      <c r="AE2072"/>
      <c r="AF2072"/>
      <c r="AG2072"/>
      <c r="AH2072"/>
      <c r="BB2072" s="2"/>
      <c r="BC2072" s="3"/>
      <c r="BD2072" s="3"/>
      <c r="BE2072" s="3"/>
      <c r="BF2072" s="3"/>
    </row>
    <row r="2073" spans="1:58" ht="41.45" customHeight="1">
      <c r="A2073"/>
      <c r="J2073"/>
      <c r="AA2073"/>
      <c r="AB2073"/>
      <c r="AC2073"/>
      <c r="AD2073"/>
      <c r="AE2073"/>
      <c r="AF2073"/>
      <c r="AG2073"/>
      <c r="AH2073"/>
      <c r="BB2073" s="2"/>
      <c r="BC2073" s="3"/>
      <c r="BD2073" s="3"/>
      <c r="BE2073" s="3"/>
      <c r="BF2073" s="3"/>
    </row>
    <row r="2074" spans="1:58" ht="41.45" customHeight="1">
      <c r="A2074"/>
      <c r="J2074"/>
      <c r="AA2074"/>
      <c r="AB2074"/>
      <c r="AC2074"/>
      <c r="AD2074"/>
      <c r="AE2074"/>
      <c r="AF2074"/>
      <c r="AG2074"/>
      <c r="AH2074"/>
      <c r="BB2074" s="2"/>
      <c r="BC2074" s="3"/>
      <c r="BD2074" s="3"/>
      <c r="BE2074" s="3"/>
      <c r="BF2074" s="3"/>
    </row>
    <row r="2075" spans="1:58" ht="41.45" customHeight="1">
      <c r="A2075"/>
      <c r="J2075"/>
      <c r="AA2075"/>
      <c r="AB2075"/>
      <c r="AC2075"/>
      <c r="AD2075"/>
      <c r="AE2075"/>
      <c r="AF2075"/>
      <c r="AG2075"/>
      <c r="AH2075"/>
      <c r="BB2075" s="2"/>
      <c r="BC2075" s="3"/>
      <c r="BD2075" s="3"/>
      <c r="BE2075" s="3"/>
      <c r="BF2075" s="3"/>
    </row>
    <row r="2076" spans="1:58" ht="41.45" customHeight="1">
      <c r="A2076"/>
      <c r="J2076"/>
      <c r="AA2076"/>
      <c r="AB2076"/>
      <c r="AC2076"/>
      <c r="AD2076"/>
      <c r="AE2076"/>
      <c r="AF2076"/>
      <c r="AG2076"/>
      <c r="AH2076"/>
      <c r="BB2076" s="2"/>
      <c r="BC2076" s="3"/>
      <c r="BD2076" s="3"/>
      <c r="BE2076" s="3"/>
      <c r="BF2076" s="3"/>
    </row>
    <row r="2077" spans="1:58" ht="41.45" customHeight="1">
      <c r="A2077"/>
      <c r="J2077"/>
      <c r="AA2077"/>
      <c r="AB2077"/>
      <c r="AC2077"/>
      <c r="AD2077"/>
      <c r="AE2077"/>
      <c r="AF2077"/>
      <c r="AG2077"/>
      <c r="AH2077"/>
      <c r="BB2077" s="2"/>
      <c r="BC2077" s="3"/>
      <c r="BD2077" s="3"/>
      <c r="BE2077" s="3"/>
      <c r="BF2077" s="3"/>
    </row>
    <row r="2078" spans="1:58" ht="41.45" customHeight="1">
      <c r="A2078"/>
      <c r="J2078"/>
      <c r="AA2078"/>
      <c r="AB2078"/>
      <c r="AC2078"/>
      <c r="AD2078"/>
      <c r="AE2078"/>
      <c r="AF2078"/>
      <c r="AG2078"/>
      <c r="AH2078"/>
      <c r="BB2078" s="2"/>
      <c r="BC2078" s="3"/>
      <c r="BD2078" s="3"/>
      <c r="BE2078" s="3"/>
      <c r="BF2078" s="3"/>
    </row>
    <row r="2079" spans="1:58" ht="41.45" customHeight="1">
      <c r="A2079"/>
      <c r="J2079"/>
      <c r="AA2079"/>
      <c r="AB2079"/>
      <c r="AC2079"/>
      <c r="AD2079"/>
      <c r="AE2079"/>
      <c r="AF2079"/>
      <c r="AG2079"/>
      <c r="AH2079"/>
      <c r="BB2079" s="2"/>
      <c r="BC2079" s="3"/>
      <c r="BD2079" s="3"/>
      <c r="BE2079" s="3"/>
      <c r="BF2079" s="3"/>
    </row>
    <row r="2080" spans="1:58" ht="41.45" customHeight="1">
      <c r="A2080"/>
      <c r="J2080"/>
      <c r="AA2080"/>
      <c r="AB2080"/>
      <c r="AC2080"/>
      <c r="AD2080"/>
      <c r="AE2080"/>
      <c r="AF2080"/>
      <c r="AG2080"/>
      <c r="AH2080"/>
      <c r="BB2080" s="2"/>
      <c r="BC2080" s="3"/>
      <c r="BD2080" s="3"/>
      <c r="BE2080" s="3"/>
      <c r="BF2080" s="3"/>
    </row>
    <row r="2081" spans="1:58" ht="41.45" customHeight="1">
      <c r="A2081"/>
      <c r="J2081"/>
      <c r="AA2081"/>
      <c r="AB2081"/>
      <c r="AC2081"/>
      <c r="AD2081"/>
      <c r="AE2081"/>
      <c r="AF2081"/>
      <c r="AG2081"/>
      <c r="AH2081"/>
      <c r="BB2081" s="2"/>
      <c r="BC2081" s="3"/>
      <c r="BD2081" s="3"/>
      <c r="BE2081" s="3"/>
      <c r="BF2081" s="3"/>
    </row>
    <row r="2082" spans="1:58" ht="41.45" customHeight="1">
      <c r="A2082"/>
      <c r="J2082"/>
      <c r="AA2082"/>
      <c r="AB2082"/>
      <c r="AC2082"/>
      <c r="AD2082"/>
      <c r="AE2082"/>
      <c r="AF2082"/>
      <c r="AG2082"/>
      <c r="AH2082"/>
      <c r="BB2082" s="2"/>
      <c r="BC2082" s="3"/>
      <c r="BD2082" s="3"/>
      <c r="BE2082" s="3"/>
      <c r="BF2082" s="3"/>
    </row>
    <row r="2083" spans="1:58" ht="41.45" customHeight="1">
      <c r="A2083"/>
      <c r="J2083"/>
      <c r="AA2083"/>
      <c r="AB2083"/>
      <c r="AC2083"/>
      <c r="AD2083"/>
      <c r="AE2083"/>
      <c r="AF2083"/>
      <c r="AG2083"/>
      <c r="AH2083"/>
      <c r="BB2083" s="2"/>
      <c r="BC2083" s="3"/>
      <c r="BD2083" s="3"/>
      <c r="BE2083" s="3"/>
      <c r="BF2083" s="3"/>
    </row>
    <row r="2084" spans="1:58" ht="41.45" customHeight="1">
      <c r="A2084"/>
      <c r="J2084"/>
      <c r="AA2084"/>
      <c r="AB2084"/>
      <c r="AC2084"/>
      <c r="AD2084"/>
      <c r="AE2084"/>
      <c r="AF2084"/>
      <c r="AG2084"/>
      <c r="AH2084"/>
      <c r="BB2084" s="2"/>
      <c r="BC2084" s="3"/>
      <c r="BD2084" s="3"/>
      <c r="BE2084" s="3"/>
      <c r="BF2084" s="3"/>
    </row>
    <row r="2085" spans="1:58" ht="41.45" customHeight="1">
      <c r="A2085"/>
      <c r="J2085"/>
      <c r="AA2085"/>
      <c r="AB2085"/>
      <c r="AC2085"/>
      <c r="AD2085"/>
      <c r="AE2085"/>
      <c r="AF2085"/>
      <c r="AG2085"/>
      <c r="AH2085"/>
      <c r="BB2085" s="2"/>
      <c r="BC2085" s="3"/>
      <c r="BD2085" s="3"/>
      <c r="BE2085" s="3"/>
      <c r="BF2085" s="3"/>
    </row>
    <row r="2086" spans="1:58" ht="41.45" customHeight="1">
      <c r="A2086"/>
      <c r="J2086"/>
      <c r="AA2086"/>
      <c r="AB2086"/>
      <c r="AC2086"/>
      <c r="AD2086"/>
      <c r="AE2086"/>
      <c r="AF2086"/>
      <c r="AG2086"/>
      <c r="AH2086"/>
      <c r="BB2086" s="2"/>
      <c r="BC2086" s="3"/>
      <c r="BD2086" s="3"/>
      <c r="BE2086" s="3"/>
      <c r="BF2086" s="3"/>
    </row>
    <row r="2087" spans="1:58" ht="41.45" customHeight="1">
      <c r="A2087"/>
      <c r="J2087"/>
      <c r="AA2087"/>
      <c r="AB2087"/>
      <c r="AC2087"/>
      <c r="AD2087"/>
      <c r="AE2087"/>
      <c r="AF2087"/>
      <c r="AG2087"/>
      <c r="AH2087"/>
      <c r="BB2087" s="2"/>
      <c r="BC2087" s="3"/>
      <c r="BD2087" s="3"/>
      <c r="BE2087" s="3"/>
      <c r="BF2087" s="3"/>
    </row>
    <row r="2088" spans="1:58" ht="41.45" customHeight="1">
      <c r="A2088"/>
      <c r="J2088"/>
      <c r="AA2088"/>
      <c r="AB2088"/>
      <c r="AC2088"/>
      <c r="AD2088"/>
      <c r="AE2088"/>
      <c r="AF2088"/>
      <c r="AG2088"/>
      <c r="AH2088"/>
      <c r="BB2088" s="2"/>
      <c r="BC2088" s="3"/>
      <c r="BD2088" s="3"/>
      <c r="BE2088" s="3"/>
      <c r="BF2088" s="3"/>
    </row>
    <row r="2089" spans="1:58" ht="41.45" customHeight="1">
      <c r="A2089"/>
      <c r="J2089"/>
      <c r="AA2089"/>
      <c r="AB2089"/>
      <c r="AC2089"/>
      <c r="AD2089"/>
      <c r="AE2089"/>
      <c r="AF2089"/>
      <c r="AG2089"/>
      <c r="AH2089"/>
      <c r="BB2089" s="2"/>
      <c r="BC2089" s="3"/>
      <c r="BD2089" s="3"/>
      <c r="BE2089" s="3"/>
      <c r="BF2089" s="3"/>
    </row>
    <row r="2090" spans="1:58" ht="41.45" customHeight="1">
      <c r="A2090"/>
      <c r="J2090"/>
      <c r="AA2090"/>
      <c r="AB2090"/>
      <c r="AC2090"/>
      <c r="AD2090"/>
      <c r="AE2090"/>
      <c r="AF2090"/>
      <c r="AG2090"/>
      <c r="AH2090"/>
      <c r="BB2090" s="2"/>
      <c r="BC2090" s="3"/>
      <c r="BD2090" s="3"/>
      <c r="BE2090" s="3"/>
      <c r="BF2090" s="3"/>
    </row>
    <row r="2091" spans="1:58" ht="41.45" customHeight="1">
      <c r="A2091"/>
      <c r="J2091"/>
      <c r="AA2091"/>
      <c r="AB2091"/>
      <c r="AC2091"/>
      <c r="AD2091"/>
      <c r="AE2091"/>
      <c r="AF2091"/>
      <c r="AG2091"/>
      <c r="AH2091"/>
      <c r="BB2091" s="2"/>
      <c r="BC2091" s="3"/>
      <c r="BD2091" s="3"/>
      <c r="BE2091" s="3"/>
      <c r="BF2091" s="3"/>
    </row>
    <row r="2092" spans="1:58" ht="41.45" customHeight="1">
      <c r="A2092"/>
      <c r="J2092"/>
      <c r="AA2092"/>
      <c r="AB2092"/>
      <c r="AC2092"/>
      <c r="AD2092"/>
      <c r="AE2092"/>
      <c r="AF2092"/>
      <c r="AG2092"/>
      <c r="AH2092"/>
      <c r="BB2092" s="2"/>
      <c r="BC2092" s="3"/>
      <c r="BD2092" s="3"/>
      <c r="BE2092" s="3"/>
      <c r="BF2092" s="3"/>
    </row>
    <row r="2093" spans="1:58" ht="41.45" customHeight="1">
      <c r="A2093"/>
      <c r="J2093"/>
      <c r="AA2093"/>
      <c r="AB2093"/>
      <c r="AC2093"/>
      <c r="AD2093"/>
      <c r="AE2093"/>
      <c r="AF2093"/>
      <c r="AG2093"/>
      <c r="AH2093"/>
      <c r="BB2093" s="2"/>
      <c r="BC2093" s="3"/>
      <c r="BD2093" s="3"/>
      <c r="BE2093" s="3"/>
      <c r="BF2093" s="3"/>
    </row>
    <row r="2094" spans="1:58" ht="41.45" customHeight="1">
      <c r="A2094"/>
      <c r="J2094"/>
      <c r="AA2094"/>
      <c r="AB2094"/>
      <c r="AC2094"/>
      <c r="AD2094"/>
      <c r="AE2094"/>
      <c r="AF2094"/>
      <c r="AG2094"/>
      <c r="AH2094"/>
      <c r="BB2094" s="2"/>
      <c r="BC2094" s="3"/>
      <c r="BD2094" s="3"/>
      <c r="BE2094" s="3"/>
      <c r="BF2094" s="3"/>
    </row>
    <row r="2095" spans="1:58" ht="41.45" customHeight="1">
      <c r="A2095"/>
      <c r="J2095"/>
      <c r="AA2095"/>
      <c r="AB2095"/>
      <c r="AC2095"/>
      <c r="AD2095"/>
      <c r="AE2095"/>
      <c r="AF2095"/>
      <c r="AG2095"/>
      <c r="AH2095"/>
      <c r="BB2095" s="2"/>
      <c r="BC2095" s="3"/>
      <c r="BD2095" s="3"/>
      <c r="BE2095" s="3"/>
      <c r="BF2095" s="3"/>
    </row>
    <row r="2096" spans="1:58" ht="41.45" customHeight="1">
      <c r="A2096"/>
      <c r="J2096"/>
      <c r="AA2096"/>
      <c r="AB2096"/>
      <c r="AC2096"/>
      <c r="AD2096"/>
      <c r="AE2096"/>
      <c r="AF2096"/>
      <c r="AG2096"/>
      <c r="AH2096"/>
      <c r="BB2096" s="2"/>
      <c r="BC2096" s="3"/>
      <c r="BD2096" s="3"/>
      <c r="BE2096" s="3"/>
      <c r="BF2096" s="3"/>
    </row>
    <row r="2097" spans="1:58" ht="41.45" customHeight="1">
      <c r="A2097"/>
      <c r="J2097"/>
      <c r="AA2097"/>
      <c r="AB2097"/>
      <c r="AC2097"/>
      <c r="AD2097"/>
      <c r="AE2097"/>
      <c r="AF2097"/>
      <c r="AG2097"/>
      <c r="AH2097"/>
      <c r="BB2097" s="2"/>
      <c r="BC2097" s="3"/>
      <c r="BD2097" s="3"/>
      <c r="BE2097" s="3"/>
      <c r="BF2097" s="3"/>
    </row>
    <row r="2098" spans="1:58" ht="41.45" customHeight="1">
      <c r="A2098"/>
      <c r="J2098"/>
      <c r="AA2098"/>
      <c r="AB2098"/>
      <c r="AC2098"/>
      <c r="AD2098"/>
      <c r="AE2098"/>
      <c r="AF2098"/>
      <c r="AG2098"/>
      <c r="AH2098"/>
      <c r="BB2098" s="2"/>
      <c r="BC2098" s="3"/>
      <c r="BD2098" s="3"/>
      <c r="BE2098" s="3"/>
      <c r="BF2098" s="3"/>
    </row>
    <row r="2099" spans="1:58" ht="41.45" customHeight="1">
      <c r="A2099"/>
      <c r="J2099"/>
      <c r="AA2099"/>
      <c r="AB2099"/>
      <c r="AC2099"/>
      <c r="AD2099"/>
      <c r="AE2099"/>
      <c r="AF2099"/>
      <c r="AG2099"/>
      <c r="AH2099"/>
      <c r="BB2099" s="2"/>
      <c r="BC2099" s="3"/>
      <c r="BD2099" s="3"/>
      <c r="BE2099" s="3"/>
      <c r="BF2099" s="3"/>
    </row>
    <row r="2100" spans="1:58" ht="41.45" customHeight="1">
      <c r="A2100"/>
      <c r="J2100"/>
      <c r="AA2100"/>
      <c r="AB2100"/>
      <c r="AC2100"/>
      <c r="AD2100"/>
      <c r="AE2100"/>
      <c r="AF2100"/>
      <c r="AG2100"/>
      <c r="AH2100"/>
      <c r="BB2100" s="2"/>
      <c r="BC2100" s="3"/>
      <c r="BD2100" s="3"/>
      <c r="BE2100" s="3"/>
      <c r="BF2100" s="3"/>
    </row>
    <row r="2101" spans="1:58" ht="41.45" customHeight="1">
      <c r="A2101"/>
      <c r="J2101"/>
      <c r="AA2101"/>
      <c r="AB2101"/>
      <c r="AC2101"/>
      <c r="AD2101"/>
      <c r="AE2101"/>
      <c r="AF2101"/>
      <c r="AG2101"/>
      <c r="AH2101"/>
      <c r="BB2101" s="2"/>
      <c r="BC2101" s="3"/>
      <c r="BD2101" s="3"/>
      <c r="BE2101" s="3"/>
      <c r="BF2101" s="3"/>
    </row>
    <row r="2102" spans="1:58" ht="41.45" customHeight="1">
      <c r="A2102"/>
      <c r="J2102"/>
      <c r="AA2102"/>
      <c r="AB2102"/>
      <c r="AC2102"/>
      <c r="AD2102"/>
      <c r="AE2102"/>
      <c r="AF2102"/>
      <c r="AG2102"/>
      <c r="AH2102"/>
      <c r="BB2102" s="2"/>
      <c r="BC2102" s="3"/>
      <c r="BD2102" s="3"/>
      <c r="BE2102" s="3"/>
      <c r="BF2102" s="3"/>
    </row>
    <row r="2103" spans="1:58" ht="41.45" customHeight="1">
      <c r="A2103"/>
      <c r="J2103"/>
      <c r="AA2103"/>
      <c r="AB2103"/>
      <c r="AC2103"/>
      <c r="AD2103"/>
      <c r="AE2103"/>
      <c r="AF2103"/>
      <c r="AG2103"/>
      <c r="AH2103"/>
      <c r="BB2103" s="2"/>
      <c r="BC2103" s="3"/>
      <c r="BD2103" s="3"/>
      <c r="BE2103" s="3"/>
      <c r="BF2103" s="3"/>
    </row>
    <row r="2104" spans="1:58" ht="41.45" customHeight="1">
      <c r="A2104"/>
      <c r="J2104"/>
      <c r="AA2104"/>
      <c r="AB2104"/>
      <c r="AC2104"/>
      <c r="AD2104"/>
      <c r="AE2104"/>
      <c r="AF2104"/>
      <c r="AG2104"/>
      <c r="AH2104"/>
      <c r="BB2104" s="2"/>
      <c r="BC2104" s="3"/>
      <c r="BD2104" s="3"/>
      <c r="BE2104" s="3"/>
      <c r="BF2104" s="3"/>
    </row>
    <row r="2105" spans="1:58" ht="41.45" customHeight="1">
      <c r="A2105"/>
      <c r="J2105"/>
      <c r="AA2105"/>
      <c r="AB2105"/>
      <c r="AC2105"/>
      <c r="AD2105"/>
      <c r="AE2105"/>
      <c r="AF2105"/>
      <c r="AG2105"/>
      <c r="AH2105"/>
      <c r="BB2105" s="2"/>
      <c r="BC2105" s="3"/>
      <c r="BD2105" s="3"/>
      <c r="BE2105" s="3"/>
      <c r="BF2105" s="3"/>
    </row>
    <row r="2106" spans="1:58" ht="41.45" customHeight="1">
      <c r="A2106"/>
      <c r="J2106"/>
      <c r="AA2106"/>
      <c r="AB2106"/>
      <c r="AC2106"/>
      <c r="AD2106"/>
      <c r="AE2106"/>
      <c r="AF2106"/>
      <c r="AG2106"/>
      <c r="AH2106"/>
      <c r="BB2106" s="2"/>
      <c r="BC2106" s="3"/>
      <c r="BD2106" s="3"/>
      <c r="BE2106" s="3"/>
      <c r="BF2106" s="3"/>
    </row>
    <row r="2107" spans="1:58" ht="41.45" customHeight="1">
      <c r="A2107"/>
      <c r="J2107"/>
      <c r="AA2107"/>
      <c r="AB2107"/>
      <c r="AC2107"/>
      <c r="AD2107"/>
      <c r="AE2107"/>
      <c r="AF2107"/>
      <c r="AG2107"/>
      <c r="AH2107"/>
      <c r="BB2107" s="2"/>
      <c r="BC2107" s="3"/>
      <c r="BD2107" s="3"/>
      <c r="BE2107" s="3"/>
      <c r="BF2107" s="3"/>
    </row>
    <row r="2108" spans="1:58" ht="41.45" customHeight="1">
      <c r="A2108"/>
      <c r="J2108"/>
      <c r="AA2108"/>
      <c r="AB2108"/>
      <c r="AC2108"/>
      <c r="AD2108"/>
      <c r="AE2108"/>
      <c r="AF2108"/>
      <c r="AG2108"/>
      <c r="AH2108"/>
      <c r="BB2108" s="2"/>
      <c r="BC2108" s="3"/>
      <c r="BD2108" s="3"/>
      <c r="BE2108" s="3"/>
      <c r="BF2108" s="3"/>
    </row>
    <row r="2109" spans="1:58" ht="41.45" customHeight="1">
      <c r="A2109"/>
      <c r="J2109"/>
      <c r="AA2109"/>
      <c r="AB2109"/>
      <c r="AC2109"/>
      <c r="AD2109"/>
      <c r="AE2109"/>
      <c r="AF2109"/>
      <c r="AG2109"/>
      <c r="AH2109"/>
      <c r="BB2109" s="2"/>
      <c r="BC2109" s="3"/>
      <c r="BD2109" s="3"/>
      <c r="BE2109" s="3"/>
      <c r="BF2109" s="3"/>
    </row>
    <row r="2110" spans="1:58" ht="41.45" customHeight="1">
      <c r="A2110"/>
      <c r="J2110"/>
      <c r="AA2110"/>
      <c r="AB2110"/>
      <c r="AC2110"/>
      <c r="AD2110"/>
      <c r="AE2110"/>
      <c r="AF2110"/>
      <c r="AG2110"/>
      <c r="AH2110"/>
      <c r="BB2110" s="2"/>
      <c r="BC2110" s="3"/>
      <c r="BD2110" s="3"/>
      <c r="BE2110" s="3"/>
      <c r="BF2110" s="3"/>
    </row>
    <row r="2111" spans="1:58" ht="41.45" customHeight="1">
      <c r="A2111"/>
      <c r="J2111"/>
      <c r="AA2111"/>
      <c r="AB2111"/>
      <c r="AC2111"/>
      <c r="AD2111"/>
      <c r="AE2111"/>
      <c r="AF2111"/>
      <c r="AG2111"/>
      <c r="AH2111"/>
      <c r="BB2111" s="2"/>
      <c r="BC2111" s="3"/>
      <c r="BD2111" s="3"/>
      <c r="BE2111" s="3"/>
      <c r="BF2111" s="3"/>
    </row>
    <row r="2112" spans="1:58" ht="41.45" customHeight="1">
      <c r="A2112"/>
      <c r="J2112"/>
      <c r="AA2112"/>
      <c r="AB2112"/>
      <c r="AC2112"/>
      <c r="AD2112"/>
      <c r="AE2112"/>
      <c r="AF2112"/>
      <c r="AG2112"/>
      <c r="AH2112"/>
      <c r="BB2112" s="2"/>
      <c r="BC2112" s="3"/>
      <c r="BD2112" s="3"/>
      <c r="BE2112" s="3"/>
      <c r="BF2112" s="3"/>
    </row>
    <row r="2113" spans="1:58" ht="41.45" customHeight="1">
      <c r="A2113"/>
      <c r="J2113"/>
      <c r="AA2113"/>
      <c r="AB2113"/>
      <c r="AC2113"/>
      <c r="AD2113"/>
      <c r="AE2113"/>
      <c r="AF2113"/>
      <c r="AG2113"/>
      <c r="AH2113"/>
      <c r="BB2113" s="2"/>
      <c r="BC2113" s="3"/>
      <c r="BD2113" s="3"/>
      <c r="BE2113" s="3"/>
      <c r="BF2113" s="3"/>
    </row>
    <row r="2114" spans="1:58" ht="41.45" customHeight="1">
      <c r="A2114"/>
      <c r="J2114"/>
      <c r="AA2114"/>
      <c r="AB2114"/>
      <c r="AC2114"/>
      <c r="AD2114"/>
      <c r="AE2114"/>
      <c r="AF2114"/>
      <c r="AG2114"/>
      <c r="AH2114"/>
      <c r="BB2114" s="2"/>
      <c r="BC2114" s="3"/>
      <c r="BD2114" s="3"/>
      <c r="BE2114" s="3"/>
      <c r="BF2114" s="3"/>
    </row>
    <row r="2115" spans="1:58" ht="41.45" customHeight="1">
      <c r="A2115"/>
      <c r="J2115"/>
      <c r="AA2115"/>
      <c r="AB2115"/>
      <c r="AC2115"/>
      <c r="AD2115"/>
      <c r="AE2115"/>
      <c r="AF2115"/>
      <c r="AG2115"/>
      <c r="AH2115"/>
      <c r="BB2115" s="2"/>
      <c r="BC2115" s="3"/>
      <c r="BD2115" s="3"/>
      <c r="BE2115" s="3"/>
      <c r="BF2115" s="3"/>
    </row>
    <row r="2116" spans="1:58" ht="41.45" customHeight="1">
      <c r="A2116"/>
      <c r="J2116"/>
      <c r="AA2116"/>
      <c r="AB2116"/>
      <c r="AC2116"/>
      <c r="AD2116"/>
      <c r="AE2116"/>
      <c r="AF2116"/>
      <c r="AG2116"/>
      <c r="AH2116"/>
      <c r="BB2116" s="2"/>
      <c r="BC2116" s="3"/>
      <c r="BD2116" s="3"/>
      <c r="BE2116" s="3"/>
      <c r="BF2116" s="3"/>
    </row>
    <row r="2117" spans="1:58" ht="41.45" customHeight="1">
      <c r="A2117"/>
      <c r="J2117"/>
      <c r="AA2117"/>
      <c r="AB2117"/>
      <c r="AC2117"/>
      <c r="AD2117"/>
      <c r="AE2117"/>
      <c r="AF2117"/>
      <c r="AG2117"/>
      <c r="AH2117"/>
      <c r="BB2117" s="2"/>
      <c r="BC2117" s="3"/>
      <c r="BD2117" s="3"/>
      <c r="BE2117" s="3"/>
      <c r="BF2117" s="3"/>
    </row>
    <row r="2118" spans="1:58" ht="41.45" customHeight="1">
      <c r="A2118"/>
      <c r="J2118"/>
      <c r="AA2118"/>
      <c r="AB2118"/>
      <c r="AC2118"/>
      <c r="AD2118"/>
      <c r="AE2118"/>
      <c r="AF2118"/>
      <c r="AG2118"/>
      <c r="AH2118"/>
      <c r="BB2118" s="2"/>
      <c r="BC2118" s="3"/>
      <c r="BD2118" s="3"/>
      <c r="BE2118" s="3"/>
      <c r="BF2118" s="3"/>
    </row>
    <row r="2119" spans="1:58" ht="41.45" customHeight="1">
      <c r="A2119"/>
      <c r="J2119"/>
      <c r="AA2119"/>
      <c r="AB2119"/>
      <c r="AC2119"/>
      <c r="AD2119"/>
      <c r="AE2119"/>
      <c r="AF2119"/>
      <c r="AG2119"/>
      <c r="AH2119"/>
      <c r="BB2119" s="2"/>
      <c r="BC2119" s="3"/>
      <c r="BD2119" s="3"/>
      <c r="BE2119" s="3"/>
      <c r="BF2119" s="3"/>
    </row>
    <row r="2120" spans="1:58" ht="41.45" customHeight="1">
      <c r="A2120"/>
      <c r="J2120"/>
      <c r="AA2120"/>
      <c r="AB2120"/>
      <c r="AC2120"/>
      <c r="AD2120"/>
      <c r="AE2120"/>
      <c r="AF2120"/>
      <c r="AG2120"/>
      <c r="AH2120"/>
      <c r="BB2120" s="2"/>
      <c r="BC2120" s="3"/>
      <c r="BD2120" s="3"/>
      <c r="BE2120" s="3"/>
      <c r="BF2120" s="3"/>
    </row>
    <row r="2121" spans="1:58" ht="41.45" customHeight="1">
      <c r="A2121"/>
      <c r="J2121"/>
      <c r="AA2121"/>
      <c r="AB2121"/>
      <c r="AC2121"/>
      <c r="AD2121"/>
      <c r="AE2121"/>
      <c r="AF2121"/>
      <c r="AG2121"/>
      <c r="AH2121"/>
      <c r="BB2121" s="2"/>
      <c r="BC2121" s="3"/>
      <c r="BD2121" s="3"/>
      <c r="BE2121" s="3"/>
      <c r="BF2121" s="3"/>
    </row>
    <row r="2122" spans="1:58" ht="41.45" customHeight="1">
      <c r="A2122"/>
      <c r="J2122"/>
      <c r="AA2122"/>
      <c r="AB2122"/>
      <c r="AC2122"/>
      <c r="AD2122"/>
      <c r="AE2122"/>
      <c r="AF2122"/>
      <c r="AG2122"/>
      <c r="AH2122"/>
      <c r="BB2122" s="2"/>
      <c r="BC2122" s="3"/>
      <c r="BD2122" s="3"/>
      <c r="BE2122" s="3"/>
      <c r="BF2122" s="3"/>
    </row>
    <row r="2123" spans="1:58" ht="41.45" customHeight="1">
      <c r="A2123"/>
      <c r="J2123"/>
      <c r="AA2123"/>
      <c r="AB2123"/>
      <c r="AC2123"/>
      <c r="AD2123"/>
      <c r="AE2123"/>
      <c r="AF2123"/>
      <c r="AG2123"/>
      <c r="AH2123"/>
      <c r="BB2123" s="2"/>
      <c r="BC2123" s="3"/>
      <c r="BD2123" s="3"/>
      <c r="BE2123" s="3"/>
      <c r="BF2123" s="3"/>
    </row>
    <row r="2124" spans="1:58" ht="41.45" customHeight="1">
      <c r="A2124"/>
      <c r="J2124"/>
      <c r="AA2124"/>
      <c r="AB2124"/>
      <c r="AC2124"/>
      <c r="AD2124"/>
      <c r="AE2124"/>
      <c r="AF2124"/>
      <c r="AG2124"/>
      <c r="AH2124"/>
      <c r="BB2124" s="2"/>
      <c r="BC2124" s="3"/>
      <c r="BD2124" s="3"/>
      <c r="BE2124" s="3"/>
      <c r="BF2124" s="3"/>
    </row>
    <row r="2125" spans="1:58" ht="41.45" customHeight="1">
      <c r="A2125"/>
      <c r="J2125"/>
      <c r="AA2125"/>
      <c r="AB2125"/>
      <c r="AC2125"/>
      <c r="AD2125"/>
      <c r="AE2125"/>
      <c r="AF2125"/>
      <c r="AG2125"/>
      <c r="AH2125"/>
      <c r="BB2125" s="2"/>
      <c r="BC2125" s="3"/>
      <c r="BD2125" s="3"/>
      <c r="BE2125" s="3"/>
      <c r="BF2125" s="3"/>
    </row>
    <row r="2126" spans="1:58" ht="41.45" customHeight="1">
      <c r="A2126"/>
      <c r="J2126"/>
      <c r="AA2126"/>
      <c r="AB2126"/>
      <c r="AC2126"/>
      <c r="AD2126"/>
      <c r="AE2126"/>
      <c r="AF2126"/>
      <c r="AG2126"/>
      <c r="AH2126"/>
      <c r="BB2126" s="2"/>
      <c r="BC2126" s="3"/>
      <c r="BD2126" s="3"/>
      <c r="BE2126" s="3"/>
      <c r="BF2126" s="3"/>
    </row>
    <row r="2127" spans="1:58" ht="41.45" customHeight="1">
      <c r="A2127"/>
      <c r="J2127"/>
      <c r="AA2127"/>
      <c r="AB2127"/>
      <c r="AC2127"/>
      <c r="AD2127"/>
      <c r="AE2127"/>
      <c r="AF2127"/>
      <c r="AG2127"/>
      <c r="AH2127"/>
      <c r="BB2127" s="2"/>
      <c r="BC2127" s="3"/>
      <c r="BD2127" s="3"/>
      <c r="BE2127" s="3"/>
      <c r="BF2127" s="3"/>
    </row>
    <row r="2128" spans="1:58" ht="41.45" customHeight="1">
      <c r="A2128"/>
      <c r="J2128"/>
      <c r="AA2128"/>
      <c r="AB2128"/>
      <c r="AC2128"/>
      <c r="AD2128"/>
      <c r="AE2128"/>
      <c r="AF2128"/>
      <c r="AG2128"/>
      <c r="AH2128"/>
      <c r="BB2128" s="2"/>
      <c r="BC2128" s="3"/>
      <c r="BD2128" s="3"/>
      <c r="BE2128" s="3"/>
      <c r="BF2128" s="3"/>
    </row>
    <row r="2129" spans="1:58" ht="41.45" customHeight="1">
      <c r="A2129"/>
      <c r="J2129"/>
      <c r="AA2129"/>
      <c r="AB2129"/>
      <c r="AC2129"/>
      <c r="AD2129"/>
      <c r="AE2129"/>
      <c r="AF2129"/>
      <c r="AG2129"/>
      <c r="AH2129"/>
      <c r="BB2129" s="2"/>
      <c r="BC2129" s="3"/>
      <c r="BD2129" s="3"/>
      <c r="BE2129" s="3"/>
      <c r="BF2129" s="3"/>
    </row>
    <row r="2130" spans="1:58" ht="41.45" customHeight="1">
      <c r="A2130"/>
      <c r="J2130"/>
      <c r="AA2130"/>
      <c r="AB2130"/>
      <c r="AC2130"/>
      <c r="AD2130"/>
      <c r="AE2130"/>
      <c r="AF2130"/>
      <c r="AG2130"/>
      <c r="AH2130"/>
      <c r="BB2130" s="2"/>
      <c r="BC2130" s="3"/>
      <c r="BD2130" s="3"/>
      <c r="BE2130" s="3"/>
      <c r="BF2130" s="3"/>
    </row>
    <row r="2131" spans="1:58" ht="41.45" customHeight="1">
      <c r="A2131"/>
      <c r="J2131"/>
      <c r="AA2131"/>
      <c r="AB2131"/>
      <c r="AC2131"/>
      <c r="AD2131"/>
      <c r="AE2131"/>
      <c r="AF2131"/>
      <c r="AG2131"/>
      <c r="AH2131"/>
      <c r="BB2131" s="2"/>
      <c r="BC2131" s="3"/>
      <c r="BD2131" s="3"/>
      <c r="BE2131" s="3"/>
      <c r="BF2131" s="3"/>
    </row>
    <row r="2132" spans="1:58" ht="41.45" customHeight="1">
      <c r="A2132"/>
      <c r="J2132"/>
      <c r="AA2132"/>
      <c r="AB2132"/>
      <c r="AC2132"/>
      <c r="AD2132"/>
      <c r="AE2132"/>
      <c r="AF2132"/>
      <c r="AG2132"/>
      <c r="AH2132"/>
      <c r="BB2132" s="2"/>
      <c r="BC2132" s="3"/>
      <c r="BD2132" s="3"/>
      <c r="BE2132" s="3"/>
      <c r="BF2132" s="3"/>
    </row>
    <row r="2133" spans="1:58" ht="41.45" customHeight="1">
      <c r="A2133"/>
      <c r="J2133"/>
      <c r="AA2133"/>
      <c r="AB2133"/>
      <c r="AC2133"/>
      <c r="AD2133"/>
      <c r="AE2133"/>
      <c r="AF2133"/>
      <c r="AG2133"/>
      <c r="AH2133"/>
      <c r="BB2133" s="2"/>
      <c r="BC2133" s="3"/>
      <c r="BD2133" s="3"/>
      <c r="BE2133" s="3"/>
      <c r="BF2133" s="3"/>
    </row>
    <row r="2134" spans="1:58" ht="41.45" customHeight="1">
      <c r="A2134"/>
      <c r="J2134"/>
      <c r="AA2134"/>
      <c r="AB2134"/>
      <c r="AC2134"/>
      <c r="AD2134"/>
      <c r="AE2134"/>
      <c r="AF2134"/>
      <c r="AG2134"/>
      <c r="AH2134"/>
      <c r="BB2134" s="2"/>
      <c r="BC2134" s="3"/>
      <c r="BD2134" s="3"/>
      <c r="BE2134" s="3"/>
      <c r="BF2134" s="3"/>
    </row>
    <row r="2135" spans="1:58" ht="41.45" customHeight="1">
      <c r="A2135"/>
      <c r="J2135"/>
      <c r="AA2135"/>
      <c r="AB2135"/>
      <c r="AC2135"/>
      <c r="AD2135"/>
      <c r="AE2135"/>
      <c r="AF2135"/>
      <c r="AG2135"/>
      <c r="AH2135"/>
      <c r="BB2135" s="2"/>
      <c r="BC2135" s="3"/>
      <c r="BD2135" s="3"/>
      <c r="BE2135" s="3"/>
      <c r="BF2135" s="3"/>
    </row>
    <row r="2136" spans="1:58" ht="41.45" customHeight="1">
      <c r="A2136"/>
      <c r="J2136"/>
      <c r="AA2136"/>
      <c r="AB2136"/>
      <c r="AC2136"/>
      <c r="AD2136"/>
      <c r="AE2136"/>
      <c r="AF2136"/>
      <c r="AG2136"/>
      <c r="AH2136"/>
      <c r="BB2136" s="2"/>
      <c r="BC2136" s="3"/>
      <c r="BD2136" s="3"/>
      <c r="BE2136" s="3"/>
      <c r="BF2136" s="3"/>
    </row>
    <row r="2137" spans="1:58" ht="41.45" customHeight="1">
      <c r="A2137"/>
      <c r="J2137"/>
      <c r="AA2137"/>
      <c r="AB2137"/>
      <c r="AC2137"/>
      <c r="AD2137"/>
      <c r="AE2137"/>
      <c r="AF2137"/>
      <c r="AG2137"/>
      <c r="AH2137"/>
      <c r="BB2137" s="2"/>
      <c r="BC2137" s="3"/>
      <c r="BD2137" s="3"/>
      <c r="BE2137" s="3"/>
      <c r="BF2137" s="3"/>
    </row>
    <row r="2138" spans="1:58" ht="41.45" customHeight="1">
      <c r="A2138"/>
      <c r="J2138"/>
      <c r="AA2138"/>
      <c r="AB2138"/>
      <c r="AC2138"/>
      <c r="AD2138"/>
      <c r="AE2138"/>
      <c r="AF2138"/>
      <c r="AG2138"/>
      <c r="AH2138"/>
      <c r="BB2138" s="2"/>
      <c r="BC2138" s="3"/>
      <c r="BD2138" s="3"/>
      <c r="BE2138" s="3"/>
      <c r="BF2138" s="3"/>
    </row>
    <row r="2139" spans="1:58" ht="41.45" customHeight="1">
      <c r="A2139"/>
      <c r="J2139"/>
      <c r="AA2139"/>
      <c r="AB2139"/>
      <c r="AC2139"/>
      <c r="AD2139"/>
      <c r="AE2139"/>
      <c r="AF2139"/>
      <c r="AG2139"/>
      <c r="AH2139"/>
      <c r="BB2139" s="2"/>
      <c r="BC2139" s="3"/>
      <c r="BD2139" s="3"/>
      <c r="BE2139" s="3"/>
      <c r="BF2139" s="3"/>
    </row>
    <row r="2140" spans="1:58" ht="41.45" customHeight="1">
      <c r="A2140"/>
      <c r="J2140"/>
      <c r="AA2140"/>
      <c r="AB2140"/>
      <c r="AC2140"/>
      <c r="AD2140"/>
      <c r="AE2140"/>
      <c r="AF2140"/>
      <c r="AG2140"/>
      <c r="AH2140"/>
      <c r="BB2140" s="2"/>
      <c r="BC2140" s="3"/>
      <c r="BD2140" s="3"/>
      <c r="BE2140" s="3"/>
      <c r="BF2140" s="3"/>
    </row>
    <row r="2141" spans="1:58" ht="41.45" customHeight="1">
      <c r="A2141"/>
      <c r="J2141"/>
      <c r="AA2141"/>
      <c r="AB2141"/>
      <c r="AC2141"/>
      <c r="AD2141"/>
      <c r="AE2141"/>
      <c r="AF2141"/>
      <c r="AG2141"/>
      <c r="AH2141"/>
      <c r="BB2141" s="2"/>
      <c r="BC2141" s="3"/>
      <c r="BD2141" s="3"/>
      <c r="BE2141" s="3"/>
      <c r="BF2141" s="3"/>
    </row>
    <row r="2142" spans="1:58" ht="41.45" customHeight="1">
      <c r="A2142"/>
      <c r="J2142"/>
      <c r="AA2142"/>
      <c r="AB2142"/>
      <c r="AC2142"/>
      <c r="AD2142"/>
      <c r="AE2142"/>
      <c r="AF2142"/>
      <c r="AG2142"/>
      <c r="AH2142"/>
      <c r="BB2142" s="2"/>
      <c r="BC2142" s="3"/>
      <c r="BD2142" s="3"/>
      <c r="BE2142" s="3"/>
      <c r="BF2142" s="3"/>
    </row>
    <row r="2143" spans="1:58" ht="41.45" customHeight="1">
      <c r="A2143"/>
      <c r="J2143"/>
      <c r="AA2143"/>
      <c r="AB2143"/>
      <c r="AC2143"/>
      <c r="AD2143"/>
      <c r="AE2143"/>
      <c r="AF2143"/>
      <c r="AG2143"/>
      <c r="AH2143"/>
      <c r="BB2143" s="2"/>
      <c r="BC2143" s="3"/>
      <c r="BD2143" s="3"/>
      <c r="BE2143" s="3"/>
      <c r="BF2143" s="3"/>
    </row>
    <row r="2144" spans="1:58" ht="41.45" customHeight="1">
      <c r="A2144"/>
      <c r="J2144"/>
      <c r="AA2144"/>
      <c r="AB2144"/>
      <c r="AC2144"/>
      <c r="AD2144"/>
      <c r="AE2144"/>
      <c r="AF2144"/>
      <c r="AG2144"/>
      <c r="AH2144"/>
      <c r="BB2144" s="2"/>
      <c r="BC2144" s="3"/>
      <c r="BD2144" s="3"/>
      <c r="BE2144" s="3"/>
      <c r="BF2144" s="3"/>
    </row>
    <row r="2145" spans="1:58" ht="41.45" customHeight="1">
      <c r="A2145"/>
      <c r="J2145"/>
      <c r="AA2145"/>
      <c r="AB2145"/>
      <c r="AC2145"/>
      <c r="AD2145"/>
      <c r="AE2145"/>
      <c r="AF2145"/>
      <c r="AG2145"/>
      <c r="AH2145"/>
      <c r="BB2145" s="2"/>
      <c r="BC2145" s="3"/>
      <c r="BD2145" s="3"/>
      <c r="BE2145" s="3"/>
      <c r="BF2145" s="3"/>
    </row>
    <row r="2146" spans="1:58" ht="41.45" customHeight="1">
      <c r="A2146"/>
      <c r="J2146"/>
      <c r="AA2146"/>
      <c r="AB2146"/>
      <c r="AC2146"/>
      <c r="AD2146"/>
      <c r="AE2146"/>
      <c r="AF2146"/>
      <c r="AG2146"/>
      <c r="AH2146"/>
      <c r="BB2146" s="2"/>
      <c r="BC2146" s="3"/>
      <c r="BD2146" s="3"/>
      <c r="BE2146" s="3"/>
      <c r="BF2146" s="3"/>
    </row>
    <row r="2147" spans="1:58" ht="41.45" customHeight="1">
      <c r="A2147"/>
      <c r="J2147"/>
      <c r="AA2147"/>
      <c r="AB2147"/>
      <c r="AC2147"/>
      <c r="AD2147"/>
      <c r="AE2147"/>
      <c r="AF2147"/>
      <c r="AG2147"/>
      <c r="AH2147"/>
      <c r="BB2147" s="2"/>
      <c r="BC2147" s="3"/>
      <c r="BD2147" s="3"/>
      <c r="BE2147" s="3"/>
      <c r="BF2147" s="3"/>
    </row>
    <row r="2148" spans="1:58" ht="41.45" customHeight="1">
      <c r="A2148"/>
      <c r="J2148"/>
      <c r="AA2148"/>
      <c r="AB2148"/>
      <c r="AC2148"/>
      <c r="AD2148"/>
      <c r="AE2148"/>
      <c r="AF2148"/>
      <c r="AG2148"/>
      <c r="AH2148"/>
      <c r="BB2148" s="2"/>
      <c r="BC2148" s="3"/>
      <c r="BD2148" s="3"/>
      <c r="BE2148" s="3"/>
      <c r="BF2148" s="3"/>
    </row>
    <row r="2149" spans="1:58" ht="41.45" customHeight="1">
      <c r="A2149"/>
      <c r="J2149"/>
      <c r="AA2149"/>
      <c r="AB2149"/>
      <c r="AC2149"/>
      <c r="AD2149"/>
      <c r="AE2149"/>
      <c r="AF2149"/>
      <c r="AG2149"/>
      <c r="AH2149"/>
      <c r="BB2149" s="2"/>
      <c r="BC2149" s="3"/>
      <c r="BD2149" s="3"/>
      <c r="BE2149" s="3"/>
      <c r="BF2149" s="3"/>
    </row>
    <row r="2150" spans="1:58" ht="41.45" customHeight="1">
      <c r="A2150"/>
      <c r="J2150"/>
      <c r="AA2150"/>
      <c r="AB2150"/>
      <c r="AC2150"/>
      <c r="AD2150"/>
      <c r="AE2150"/>
      <c r="AF2150"/>
      <c r="AG2150"/>
      <c r="AH2150"/>
      <c r="BB2150" s="2"/>
      <c r="BC2150" s="3"/>
      <c r="BD2150" s="3"/>
      <c r="BE2150" s="3"/>
      <c r="BF2150" s="3"/>
    </row>
    <row r="2151" spans="1:58" ht="41.45" customHeight="1">
      <c r="A2151"/>
      <c r="J2151"/>
      <c r="AA2151"/>
      <c r="AB2151"/>
      <c r="AC2151"/>
      <c r="AD2151"/>
      <c r="AE2151"/>
      <c r="AF2151"/>
      <c r="AG2151"/>
      <c r="AH2151"/>
      <c r="BB2151" s="2"/>
      <c r="BC2151" s="3"/>
      <c r="BD2151" s="3"/>
      <c r="BE2151" s="3"/>
      <c r="BF2151" s="3"/>
    </row>
    <row r="2152" spans="1:58" ht="41.45" customHeight="1">
      <c r="A2152"/>
      <c r="J2152"/>
      <c r="AA2152"/>
      <c r="AB2152"/>
      <c r="AC2152"/>
      <c r="AD2152"/>
      <c r="AE2152"/>
      <c r="AF2152"/>
      <c r="AG2152"/>
      <c r="AH2152"/>
      <c r="BB2152" s="2"/>
      <c r="BC2152" s="3"/>
      <c r="BD2152" s="3"/>
      <c r="BE2152" s="3"/>
      <c r="BF2152" s="3"/>
    </row>
    <row r="2153" spans="1:58" ht="41.45" customHeight="1">
      <c r="A2153"/>
      <c r="J2153"/>
      <c r="AA2153"/>
      <c r="AB2153"/>
      <c r="AC2153"/>
      <c r="AD2153"/>
      <c r="AE2153"/>
      <c r="AF2153"/>
      <c r="AG2153"/>
      <c r="AH2153"/>
      <c r="BB2153" s="2"/>
      <c r="BC2153" s="3"/>
      <c r="BD2153" s="3"/>
      <c r="BE2153" s="3"/>
      <c r="BF2153" s="3"/>
    </row>
    <row r="2154" spans="1:58" ht="41.45" customHeight="1">
      <c r="A2154"/>
      <c r="J2154"/>
      <c r="AA2154"/>
      <c r="AB2154"/>
      <c r="AC2154"/>
      <c r="AD2154"/>
      <c r="AE2154"/>
      <c r="AF2154"/>
      <c r="AG2154"/>
      <c r="AH2154"/>
      <c r="BB2154" s="2"/>
      <c r="BC2154" s="3"/>
      <c r="BD2154" s="3"/>
      <c r="BE2154" s="3"/>
      <c r="BF2154" s="3"/>
    </row>
    <row r="2155" spans="1:58" ht="41.45" customHeight="1">
      <c r="A2155"/>
      <c r="J2155"/>
      <c r="AA2155"/>
      <c r="AB2155"/>
      <c r="AC2155"/>
      <c r="AD2155"/>
      <c r="AE2155"/>
      <c r="AF2155"/>
      <c r="AG2155"/>
      <c r="AH2155"/>
      <c r="BB2155" s="2"/>
      <c r="BC2155" s="3"/>
      <c r="BD2155" s="3"/>
      <c r="BE2155" s="3"/>
      <c r="BF2155" s="3"/>
    </row>
    <row r="2156" spans="1:58" ht="41.45" customHeight="1">
      <c r="A2156"/>
      <c r="J2156"/>
      <c r="AA2156"/>
      <c r="AB2156"/>
      <c r="AC2156"/>
      <c r="AD2156"/>
      <c r="AE2156"/>
      <c r="AF2156"/>
      <c r="AG2156"/>
      <c r="AH2156"/>
      <c r="BB2156" s="2"/>
      <c r="BC2156" s="3"/>
      <c r="BD2156" s="3"/>
      <c r="BE2156" s="3"/>
      <c r="BF2156" s="3"/>
    </row>
    <row r="2157" spans="1:58" ht="41.45" customHeight="1">
      <c r="A2157"/>
      <c r="J2157"/>
      <c r="AA2157"/>
      <c r="AB2157"/>
      <c r="AC2157"/>
      <c r="AD2157"/>
      <c r="AE2157"/>
      <c r="AF2157"/>
      <c r="AG2157"/>
      <c r="AH2157"/>
      <c r="BB2157" s="2"/>
      <c r="BC2157" s="3"/>
      <c r="BD2157" s="3"/>
      <c r="BE2157" s="3"/>
      <c r="BF2157" s="3"/>
    </row>
    <row r="2158" spans="1:58" ht="41.45" customHeight="1">
      <c r="A2158"/>
      <c r="J2158"/>
      <c r="AA2158"/>
      <c r="AB2158"/>
      <c r="AC2158"/>
      <c r="AD2158"/>
      <c r="AE2158"/>
      <c r="AF2158"/>
      <c r="AG2158"/>
      <c r="AH2158"/>
      <c r="BB2158" s="2"/>
      <c r="BC2158" s="3"/>
      <c r="BD2158" s="3"/>
      <c r="BE2158" s="3"/>
      <c r="BF2158" s="3"/>
    </row>
    <row r="2159" spans="1:58" ht="41.45" customHeight="1">
      <c r="A2159"/>
      <c r="J2159"/>
      <c r="AA2159"/>
      <c r="AB2159"/>
      <c r="AC2159"/>
      <c r="AD2159"/>
      <c r="AE2159"/>
      <c r="AF2159"/>
      <c r="AG2159"/>
      <c r="AH2159"/>
      <c r="BB2159" s="2"/>
      <c r="BC2159" s="3"/>
      <c r="BD2159" s="3"/>
      <c r="BE2159" s="3"/>
      <c r="BF2159" s="3"/>
    </row>
    <row r="2160" spans="1:58" ht="41.45" customHeight="1">
      <c r="A2160"/>
      <c r="J2160"/>
      <c r="AA2160"/>
      <c r="AB2160"/>
      <c r="AC2160"/>
      <c r="AD2160"/>
      <c r="AE2160"/>
      <c r="AF2160"/>
      <c r="AG2160"/>
      <c r="AH2160"/>
      <c r="BB2160" s="2"/>
      <c r="BC2160" s="3"/>
      <c r="BD2160" s="3"/>
      <c r="BE2160" s="3"/>
      <c r="BF2160" s="3"/>
    </row>
    <row r="2161" spans="1:58" ht="41.45" customHeight="1">
      <c r="A2161"/>
      <c r="J2161"/>
      <c r="AA2161"/>
      <c r="AB2161"/>
      <c r="AC2161"/>
      <c r="AD2161"/>
      <c r="AE2161"/>
      <c r="AF2161"/>
      <c r="AG2161"/>
      <c r="AH2161"/>
      <c r="BB2161" s="2"/>
      <c r="BC2161" s="3"/>
      <c r="BD2161" s="3"/>
      <c r="BE2161" s="3"/>
      <c r="BF2161" s="3"/>
    </row>
    <row r="2162" spans="1:58" ht="41.45" customHeight="1">
      <c r="A2162"/>
      <c r="J2162"/>
      <c r="AA2162"/>
      <c r="AB2162"/>
      <c r="AC2162"/>
      <c r="AD2162"/>
      <c r="AE2162"/>
      <c r="AF2162"/>
      <c r="AG2162"/>
      <c r="AH2162"/>
      <c r="BB2162" s="2"/>
      <c r="BC2162" s="3"/>
      <c r="BD2162" s="3"/>
      <c r="BE2162" s="3"/>
      <c r="BF2162" s="3"/>
    </row>
    <row r="2163" spans="1:58" ht="41.45" customHeight="1">
      <c r="A2163"/>
      <c r="J2163"/>
      <c r="AA2163"/>
      <c r="AB2163"/>
      <c r="AC2163"/>
      <c r="AD2163"/>
      <c r="AE2163"/>
      <c r="AF2163"/>
      <c r="AG2163"/>
      <c r="AH2163"/>
      <c r="BB2163" s="2"/>
      <c r="BC2163" s="3"/>
      <c r="BD2163" s="3"/>
      <c r="BE2163" s="3"/>
      <c r="BF2163" s="3"/>
    </row>
    <row r="2164" spans="1:58" ht="41.45" customHeight="1">
      <c r="A2164"/>
      <c r="J2164"/>
      <c r="AA2164"/>
      <c r="AB2164"/>
      <c r="AC2164"/>
      <c r="AD2164"/>
      <c r="AE2164"/>
      <c r="AF2164"/>
      <c r="AG2164"/>
      <c r="AH2164"/>
      <c r="BB2164" s="2"/>
      <c r="BC2164" s="3"/>
      <c r="BD2164" s="3"/>
      <c r="BE2164" s="3"/>
      <c r="BF2164" s="3"/>
    </row>
    <row r="2165" spans="1:58" ht="41.45" customHeight="1">
      <c r="A2165"/>
      <c r="J2165"/>
      <c r="AA2165"/>
      <c r="AB2165"/>
      <c r="AC2165"/>
      <c r="AD2165"/>
      <c r="AE2165"/>
      <c r="AF2165"/>
      <c r="AG2165"/>
      <c r="AH2165"/>
      <c r="BB2165" s="2"/>
      <c r="BC2165" s="3"/>
      <c r="BD2165" s="3"/>
      <c r="BE2165" s="3"/>
      <c r="BF2165" s="3"/>
    </row>
    <row r="2166" spans="1:58" ht="41.45" customHeight="1">
      <c r="A2166"/>
      <c r="J2166"/>
      <c r="AA2166"/>
      <c r="AB2166"/>
      <c r="AC2166"/>
      <c r="AD2166"/>
      <c r="AE2166"/>
      <c r="AF2166"/>
      <c r="AG2166"/>
      <c r="AH2166"/>
      <c r="BB2166" s="2"/>
      <c r="BC2166" s="3"/>
      <c r="BD2166" s="3"/>
      <c r="BE2166" s="3"/>
      <c r="BF2166" s="3"/>
    </row>
    <row r="2167" spans="1:58" ht="41.45" customHeight="1">
      <c r="A2167"/>
      <c r="J2167"/>
      <c r="AA2167"/>
      <c r="AB2167"/>
      <c r="AC2167"/>
      <c r="AD2167"/>
      <c r="AE2167"/>
      <c r="AF2167"/>
      <c r="AG2167"/>
      <c r="AH2167"/>
      <c r="BB2167" s="2"/>
      <c r="BC2167" s="3"/>
      <c r="BD2167" s="3"/>
      <c r="BE2167" s="3"/>
      <c r="BF2167" s="3"/>
    </row>
    <row r="2168" spans="1:58" ht="41.45" customHeight="1">
      <c r="A2168"/>
      <c r="J2168"/>
      <c r="AA2168"/>
      <c r="AB2168"/>
      <c r="AC2168"/>
      <c r="AD2168"/>
      <c r="AE2168"/>
      <c r="AF2168"/>
      <c r="AG2168"/>
      <c r="AH2168"/>
      <c r="BB2168" s="2"/>
      <c r="BC2168" s="3"/>
      <c r="BD2168" s="3"/>
      <c r="BE2168" s="3"/>
      <c r="BF2168" s="3"/>
    </row>
    <row r="2169" spans="1:58" ht="41.45" customHeight="1">
      <c r="A2169"/>
      <c r="J2169"/>
      <c r="AA2169"/>
      <c r="AB2169"/>
      <c r="AC2169"/>
      <c r="AD2169"/>
      <c r="AE2169"/>
      <c r="AF2169"/>
      <c r="AG2169"/>
      <c r="AH2169"/>
      <c r="BB2169" s="2"/>
      <c r="BC2169" s="3"/>
      <c r="BD2169" s="3"/>
      <c r="BE2169" s="3"/>
      <c r="BF2169" s="3"/>
    </row>
    <row r="2170" spans="1:58" ht="41.45" customHeight="1">
      <c r="A2170"/>
      <c r="J2170"/>
      <c r="AA2170"/>
      <c r="AB2170"/>
      <c r="AC2170"/>
      <c r="AD2170"/>
      <c r="AE2170"/>
      <c r="AF2170"/>
      <c r="AG2170"/>
      <c r="AH2170"/>
      <c r="BB2170" s="2"/>
      <c r="BC2170" s="3"/>
      <c r="BD2170" s="3"/>
      <c r="BE2170" s="3"/>
      <c r="BF2170" s="3"/>
    </row>
    <row r="2171" spans="1:58" ht="41.45" customHeight="1">
      <c r="A2171"/>
      <c r="J2171"/>
      <c r="AA2171"/>
      <c r="AB2171"/>
      <c r="AC2171"/>
      <c r="AD2171"/>
      <c r="AE2171"/>
      <c r="AF2171"/>
      <c r="AG2171"/>
      <c r="AH2171"/>
      <c r="BB2171" s="2"/>
      <c r="BC2171" s="3"/>
      <c r="BD2171" s="3"/>
      <c r="BE2171" s="3"/>
      <c r="BF2171" s="3"/>
    </row>
    <row r="2172" spans="1:58" ht="41.45" customHeight="1">
      <c r="A2172"/>
      <c r="J2172"/>
      <c r="AA2172"/>
      <c r="AB2172"/>
      <c r="AC2172"/>
      <c r="AD2172"/>
      <c r="AE2172"/>
      <c r="AF2172"/>
      <c r="AG2172"/>
      <c r="AH2172"/>
      <c r="BB2172" s="2"/>
      <c r="BC2172" s="3"/>
      <c r="BD2172" s="3"/>
      <c r="BE2172" s="3"/>
      <c r="BF2172" s="3"/>
    </row>
    <row r="2173" spans="1:58" ht="41.45" customHeight="1">
      <c r="A2173"/>
      <c r="J2173"/>
      <c r="AA2173"/>
      <c r="AB2173"/>
      <c r="AC2173"/>
      <c r="AD2173"/>
      <c r="AE2173"/>
      <c r="AF2173"/>
      <c r="AG2173"/>
      <c r="AH2173"/>
      <c r="BB2173" s="2"/>
      <c r="BC2173" s="3"/>
      <c r="BD2173" s="3"/>
      <c r="BE2173" s="3"/>
      <c r="BF2173" s="3"/>
    </row>
    <row r="2174" spans="1:58" ht="41.45" customHeight="1">
      <c r="A2174"/>
      <c r="J2174"/>
      <c r="AA2174"/>
      <c r="AB2174"/>
      <c r="AC2174"/>
      <c r="AD2174"/>
      <c r="AE2174"/>
      <c r="AF2174"/>
      <c r="AG2174"/>
      <c r="AH2174"/>
      <c r="BB2174" s="2"/>
      <c r="BC2174" s="3"/>
      <c r="BD2174" s="3"/>
      <c r="BE2174" s="3"/>
      <c r="BF2174" s="3"/>
    </row>
    <row r="2175" spans="1:58" ht="41.45" customHeight="1">
      <c r="A2175"/>
      <c r="J2175"/>
      <c r="AA2175"/>
      <c r="AB2175"/>
      <c r="AC2175"/>
      <c r="AD2175"/>
      <c r="AE2175"/>
      <c r="AF2175"/>
      <c r="AG2175"/>
      <c r="AH2175"/>
      <c r="BB2175" s="2"/>
      <c r="BC2175" s="3"/>
      <c r="BD2175" s="3"/>
      <c r="BE2175" s="3"/>
      <c r="BF2175" s="3"/>
    </row>
    <row r="2176" spans="1:58" ht="41.45" customHeight="1">
      <c r="A2176"/>
      <c r="J2176"/>
      <c r="AA2176"/>
      <c r="AB2176"/>
      <c r="AC2176"/>
      <c r="AD2176"/>
      <c r="AE2176"/>
      <c r="AF2176"/>
      <c r="AG2176"/>
      <c r="AH2176"/>
      <c r="BB2176" s="2"/>
      <c r="BC2176" s="3"/>
      <c r="BD2176" s="3"/>
      <c r="BE2176" s="3"/>
      <c r="BF2176" s="3"/>
    </row>
    <row r="2177" spans="1:58" ht="41.45" customHeight="1">
      <c r="A2177"/>
      <c r="J2177"/>
      <c r="AA2177"/>
      <c r="AB2177"/>
      <c r="AC2177"/>
      <c r="AD2177"/>
      <c r="AE2177"/>
      <c r="AF2177"/>
      <c r="AG2177"/>
      <c r="AH2177"/>
      <c r="BB2177" s="2"/>
      <c r="BC2177" s="3"/>
      <c r="BD2177" s="3"/>
      <c r="BE2177" s="3"/>
      <c r="BF2177" s="3"/>
    </row>
    <row r="2178" spans="1:58" ht="41.45" customHeight="1">
      <c r="A2178"/>
      <c r="J2178"/>
      <c r="AA2178"/>
      <c r="AB2178"/>
      <c r="AC2178"/>
      <c r="AD2178"/>
      <c r="AE2178"/>
      <c r="AF2178"/>
      <c r="AG2178"/>
      <c r="AH2178"/>
      <c r="BB2178" s="2"/>
      <c r="BC2178" s="3"/>
      <c r="BD2178" s="3"/>
      <c r="BE2178" s="3"/>
      <c r="BF2178" s="3"/>
    </row>
    <row r="2179" spans="1:58" ht="41.45" customHeight="1">
      <c r="A2179"/>
      <c r="J2179"/>
      <c r="AA2179"/>
      <c r="AB2179"/>
      <c r="AC2179"/>
      <c r="AD2179"/>
      <c r="AE2179"/>
      <c r="AF2179"/>
      <c r="AG2179"/>
      <c r="AH2179"/>
      <c r="BB2179" s="2"/>
      <c r="BC2179" s="3"/>
      <c r="BD2179" s="3"/>
      <c r="BE2179" s="3"/>
      <c r="BF2179" s="3"/>
    </row>
    <row r="2180" spans="1:58" ht="41.45" customHeight="1">
      <c r="A2180"/>
      <c r="J2180"/>
      <c r="AA2180"/>
      <c r="AB2180"/>
      <c r="AC2180"/>
      <c r="AD2180"/>
      <c r="AE2180"/>
      <c r="AF2180"/>
      <c r="AG2180"/>
      <c r="AH2180"/>
      <c r="BB2180" s="2"/>
      <c r="BC2180" s="3"/>
      <c r="BD2180" s="3"/>
      <c r="BE2180" s="3"/>
      <c r="BF2180" s="3"/>
    </row>
    <row r="2181" spans="1:58" ht="41.45" customHeight="1">
      <c r="A2181"/>
      <c r="J2181"/>
      <c r="AA2181"/>
      <c r="AB2181"/>
      <c r="AC2181"/>
      <c r="AD2181"/>
      <c r="AE2181"/>
      <c r="AF2181"/>
      <c r="AG2181"/>
      <c r="AH2181"/>
      <c r="BB2181" s="2"/>
      <c r="BC2181" s="3"/>
      <c r="BD2181" s="3"/>
      <c r="BE2181" s="3"/>
      <c r="BF2181" s="3"/>
    </row>
    <row r="2182" spans="1:58" ht="41.45" customHeight="1">
      <c r="A2182"/>
      <c r="J2182"/>
      <c r="AA2182"/>
      <c r="AB2182"/>
      <c r="AC2182"/>
      <c r="AD2182"/>
      <c r="AE2182"/>
      <c r="AF2182"/>
      <c r="AG2182"/>
      <c r="AH2182"/>
      <c r="BB2182" s="2"/>
      <c r="BC2182" s="3"/>
      <c r="BD2182" s="3"/>
      <c r="BE2182" s="3"/>
      <c r="BF2182" s="3"/>
    </row>
    <row r="2183" spans="1:58" ht="41.45" customHeight="1">
      <c r="A2183"/>
      <c r="J2183"/>
      <c r="AA2183"/>
      <c r="AB2183"/>
      <c r="AC2183"/>
      <c r="AD2183"/>
      <c r="AE2183"/>
      <c r="AF2183"/>
      <c r="AG2183"/>
      <c r="AH2183"/>
      <c r="BB2183" s="2"/>
      <c r="BC2183" s="3"/>
      <c r="BD2183" s="3"/>
      <c r="BE2183" s="3"/>
      <c r="BF2183" s="3"/>
    </row>
    <row r="2184" spans="1:58" ht="41.45" customHeight="1">
      <c r="A2184"/>
      <c r="J2184"/>
      <c r="AA2184"/>
      <c r="AB2184"/>
      <c r="AC2184"/>
      <c r="AD2184"/>
      <c r="AE2184"/>
      <c r="AF2184"/>
      <c r="AG2184"/>
      <c r="AH2184"/>
      <c r="BB2184" s="2"/>
      <c r="BC2184" s="3"/>
      <c r="BD2184" s="3"/>
      <c r="BE2184" s="3"/>
      <c r="BF2184" s="3"/>
    </row>
    <row r="2185" spans="1:58" ht="41.45" customHeight="1">
      <c r="A2185"/>
      <c r="J2185"/>
      <c r="AA2185"/>
      <c r="AB2185"/>
      <c r="AC2185"/>
      <c r="AD2185"/>
      <c r="AE2185"/>
      <c r="AF2185"/>
      <c r="AG2185"/>
      <c r="AH2185"/>
      <c r="BB2185" s="2"/>
      <c r="BC2185" s="3"/>
      <c r="BD2185" s="3"/>
      <c r="BE2185" s="3"/>
      <c r="BF2185" s="3"/>
    </row>
    <row r="2186" spans="1:58" ht="41.45" customHeight="1">
      <c r="A2186"/>
      <c r="J2186"/>
      <c r="AA2186"/>
      <c r="AB2186"/>
      <c r="AC2186"/>
      <c r="AD2186"/>
      <c r="AE2186"/>
      <c r="AF2186"/>
      <c r="AG2186"/>
      <c r="AH2186"/>
      <c r="BB2186" s="2"/>
      <c r="BC2186" s="3"/>
      <c r="BD2186" s="3"/>
      <c r="BE2186" s="3"/>
      <c r="BF2186" s="3"/>
    </row>
    <row r="2187" spans="1:58" ht="41.45" customHeight="1">
      <c r="A2187"/>
      <c r="J2187"/>
      <c r="AA2187"/>
      <c r="AB2187"/>
      <c r="AC2187"/>
      <c r="AD2187"/>
      <c r="AE2187"/>
      <c r="AF2187"/>
      <c r="AG2187"/>
      <c r="AH2187"/>
      <c r="BB2187" s="2"/>
      <c r="BC2187" s="3"/>
      <c r="BD2187" s="3"/>
      <c r="BE2187" s="3"/>
      <c r="BF2187" s="3"/>
    </row>
    <row r="2188" spans="1:58" ht="41.45" customHeight="1">
      <c r="A2188"/>
      <c r="J2188"/>
      <c r="AA2188"/>
      <c r="AB2188"/>
      <c r="AC2188"/>
      <c r="AD2188"/>
      <c r="AE2188"/>
      <c r="AF2188"/>
      <c r="AG2188"/>
      <c r="AH2188"/>
      <c r="BB2188" s="2"/>
      <c r="BC2188" s="3"/>
      <c r="BD2188" s="3"/>
      <c r="BE2188" s="3"/>
      <c r="BF2188" s="3"/>
    </row>
    <row r="2189" spans="1:58" ht="41.45" customHeight="1">
      <c r="A2189"/>
      <c r="J2189"/>
      <c r="AA2189"/>
      <c r="AB2189"/>
      <c r="AC2189"/>
      <c r="AD2189"/>
      <c r="AE2189"/>
      <c r="AF2189"/>
      <c r="AG2189"/>
      <c r="AH2189"/>
      <c r="BB2189" s="2"/>
      <c r="BC2189" s="3"/>
      <c r="BD2189" s="3"/>
      <c r="BE2189" s="3"/>
      <c r="BF2189" s="3"/>
    </row>
    <row r="2190" spans="1:58" ht="41.45" customHeight="1">
      <c r="A2190"/>
      <c r="J2190"/>
      <c r="AA2190"/>
      <c r="AB2190"/>
      <c r="AC2190"/>
      <c r="AD2190"/>
      <c r="AE2190"/>
      <c r="AF2190"/>
      <c r="AG2190"/>
      <c r="AH2190"/>
      <c r="BB2190" s="2"/>
      <c r="BC2190" s="3"/>
      <c r="BD2190" s="3"/>
      <c r="BE2190" s="3"/>
      <c r="BF2190" s="3"/>
    </row>
    <row r="2191" spans="1:58" ht="41.45" customHeight="1">
      <c r="A2191"/>
      <c r="J2191"/>
      <c r="AA2191"/>
      <c r="AB2191"/>
      <c r="AC2191"/>
      <c r="AD2191"/>
      <c r="AE2191"/>
      <c r="AF2191"/>
      <c r="AG2191"/>
      <c r="AH2191"/>
      <c r="BB2191" s="2"/>
      <c r="BC2191" s="3"/>
      <c r="BD2191" s="3"/>
      <c r="BE2191" s="3"/>
      <c r="BF2191" s="3"/>
    </row>
    <row r="2192" spans="1:58" ht="41.45" customHeight="1">
      <c r="A2192"/>
      <c r="J2192"/>
      <c r="AA2192"/>
      <c r="AB2192"/>
      <c r="AC2192"/>
      <c r="AD2192"/>
      <c r="AE2192"/>
      <c r="AF2192"/>
      <c r="AG2192"/>
      <c r="AH2192"/>
      <c r="BB2192" s="2"/>
      <c r="BC2192" s="3"/>
      <c r="BD2192" s="3"/>
      <c r="BE2192" s="3"/>
      <c r="BF2192" s="3"/>
    </row>
    <row r="2193" spans="1:58" ht="41.45" customHeight="1">
      <c r="A2193"/>
      <c r="J2193"/>
      <c r="AA2193"/>
      <c r="AB2193"/>
      <c r="AC2193"/>
      <c r="AD2193"/>
      <c r="AE2193"/>
      <c r="AF2193"/>
      <c r="AG2193"/>
      <c r="AH2193"/>
      <c r="BB2193" s="2"/>
      <c r="BC2193" s="3"/>
      <c r="BD2193" s="3"/>
      <c r="BE2193" s="3"/>
      <c r="BF2193" s="3"/>
    </row>
    <row r="2194" spans="1:58" ht="41.45" customHeight="1">
      <c r="A2194"/>
      <c r="J2194"/>
      <c r="AA2194"/>
      <c r="AB2194"/>
      <c r="AC2194"/>
      <c r="AD2194"/>
      <c r="AE2194"/>
      <c r="AF2194"/>
      <c r="AG2194"/>
      <c r="AH2194"/>
      <c r="BB2194" s="2"/>
      <c r="BC2194" s="3"/>
      <c r="BD2194" s="3"/>
      <c r="BE2194" s="3"/>
      <c r="BF2194" s="3"/>
    </row>
    <row r="2195" spans="1:58" ht="41.45" customHeight="1">
      <c r="A2195"/>
      <c r="J2195"/>
      <c r="AA2195"/>
      <c r="AB2195"/>
      <c r="AC2195"/>
      <c r="AD2195"/>
      <c r="AE2195"/>
      <c r="AF2195"/>
      <c r="AG2195"/>
      <c r="AH2195"/>
      <c r="BB2195" s="2"/>
      <c r="BC2195" s="3"/>
      <c r="BD2195" s="3"/>
      <c r="BE2195" s="3"/>
      <c r="BF2195" s="3"/>
    </row>
    <row r="2196" spans="1:58" ht="41.45" customHeight="1">
      <c r="A2196"/>
      <c r="J2196"/>
      <c r="AA2196"/>
      <c r="AB2196"/>
      <c r="AC2196"/>
      <c r="AD2196"/>
      <c r="AE2196"/>
      <c r="AF2196"/>
      <c r="AG2196"/>
      <c r="AH2196"/>
      <c r="BB2196" s="2"/>
      <c r="BC2196" s="3"/>
      <c r="BD2196" s="3"/>
      <c r="BE2196" s="3"/>
      <c r="BF2196" s="3"/>
    </row>
    <row r="2197" spans="1:58" ht="41.45" customHeight="1">
      <c r="A2197"/>
      <c r="J2197"/>
      <c r="AA2197"/>
      <c r="AB2197"/>
      <c r="AC2197"/>
      <c r="AD2197"/>
      <c r="AE2197"/>
      <c r="AF2197"/>
      <c r="AG2197"/>
      <c r="AH2197"/>
      <c r="BB2197" s="2"/>
      <c r="BC2197" s="3"/>
      <c r="BD2197" s="3"/>
      <c r="BE2197" s="3"/>
      <c r="BF2197" s="3"/>
    </row>
    <row r="2198" spans="1:58" ht="41.45" customHeight="1">
      <c r="A2198"/>
      <c r="J2198"/>
      <c r="AA2198"/>
      <c r="AB2198"/>
      <c r="AC2198"/>
      <c r="AD2198"/>
      <c r="AE2198"/>
      <c r="AF2198"/>
      <c r="AG2198"/>
      <c r="AH2198"/>
      <c r="BB2198" s="2"/>
      <c r="BC2198" s="3"/>
      <c r="BD2198" s="3"/>
      <c r="BE2198" s="3"/>
      <c r="BF2198" s="3"/>
    </row>
    <row r="2199" spans="1:58" ht="41.45" customHeight="1">
      <c r="A2199"/>
      <c r="J2199"/>
      <c r="AA2199"/>
      <c r="AB2199"/>
      <c r="AC2199"/>
      <c r="AD2199"/>
      <c r="AE2199"/>
      <c r="AF2199"/>
      <c r="AG2199"/>
      <c r="AH2199"/>
      <c r="BB2199" s="2"/>
      <c r="BC2199" s="3"/>
      <c r="BD2199" s="3"/>
      <c r="BE2199" s="3"/>
      <c r="BF2199" s="3"/>
    </row>
    <row r="2200" spans="1:58" ht="41.45" customHeight="1">
      <c r="A2200"/>
      <c r="J2200"/>
      <c r="AA2200"/>
      <c r="AB2200"/>
      <c r="AC2200"/>
      <c r="AD2200"/>
      <c r="AE2200"/>
      <c r="AF2200"/>
      <c r="AG2200"/>
      <c r="AH2200"/>
      <c r="BB2200" s="2"/>
      <c r="BC2200" s="3"/>
      <c r="BD2200" s="3"/>
      <c r="BE2200" s="3"/>
      <c r="BF2200" s="3"/>
    </row>
    <row r="2201" spans="1:58" ht="41.45" customHeight="1">
      <c r="A2201"/>
      <c r="J2201"/>
      <c r="AA2201"/>
      <c r="AB2201"/>
      <c r="AC2201"/>
      <c r="AD2201"/>
      <c r="AE2201"/>
      <c r="AF2201"/>
      <c r="AG2201"/>
      <c r="AH2201"/>
      <c r="BB2201" s="2"/>
      <c r="BC2201" s="3"/>
      <c r="BD2201" s="3"/>
      <c r="BE2201" s="3"/>
      <c r="BF2201" s="3"/>
    </row>
    <row r="2202" spans="1:58" ht="41.45" customHeight="1">
      <c r="A2202"/>
      <c r="J2202"/>
      <c r="AA2202"/>
      <c r="AB2202"/>
      <c r="AC2202"/>
      <c r="AD2202"/>
      <c r="AE2202"/>
      <c r="AF2202"/>
      <c r="AG2202"/>
      <c r="AH2202"/>
      <c r="BB2202" s="2"/>
      <c r="BC2202" s="3"/>
      <c r="BD2202" s="3"/>
      <c r="BE2202" s="3"/>
      <c r="BF2202" s="3"/>
    </row>
    <row r="2203" spans="1:58" ht="41.45" customHeight="1">
      <c r="A2203"/>
      <c r="J2203"/>
      <c r="AA2203"/>
      <c r="AB2203"/>
      <c r="AC2203"/>
      <c r="AD2203"/>
      <c r="AE2203"/>
      <c r="AF2203"/>
      <c r="AG2203"/>
      <c r="AH2203"/>
      <c r="BB2203" s="2"/>
      <c r="BC2203" s="3"/>
      <c r="BD2203" s="3"/>
      <c r="BE2203" s="3"/>
      <c r="BF2203" s="3"/>
    </row>
    <row r="2204" spans="1:58" ht="41.45" customHeight="1">
      <c r="A2204"/>
      <c r="J2204"/>
      <c r="AA2204"/>
      <c r="AB2204"/>
      <c r="AC2204"/>
      <c r="AD2204"/>
      <c r="AE2204"/>
      <c r="AF2204"/>
      <c r="AG2204"/>
      <c r="AH2204"/>
      <c r="BB2204" s="2"/>
      <c r="BC2204" s="3"/>
      <c r="BD2204" s="3"/>
      <c r="BE2204" s="3"/>
      <c r="BF2204" s="3"/>
    </row>
    <row r="2205" spans="1:58" ht="41.45" customHeight="1">
      <c r="A2205"/>
      <c r="J2205"/>
      <c r="AA2205"/>
      <c r="AB2205"/>
      <c r="AC2205"/>
      <c r="AD2205"/>
      <c r="AE2205"/>
      <c r="AF2205"/>
      <c r="AG2205"/>
      <c r="AH2205"/>
      <c r="BB2205" s="2"/>
      <c r="BC2205" s="3"/>
      <c r="BD2205" s="3"/>
      <c r="BE2205" s="3"/>
      <c r="BF2205" s="3"/>
    </row>
    <row r="2206" spans="1:58" ht="41.45" customHeight="1">
      <c r="A2206"/>
      <c r="J2206"/>
      <c r="AA2206"/>
      <c r="AB2206"/>
      <c r="AC2206"/>
      <c r="AD2206"/>
      <c r="AE2206"/>
      <c r="AF2206"/>
      <c r="AG2206"/>
      <c r="AH2206"/>
      <c r="BB2206" s="2"/>
      <c r="BC2206" s="3"/>
      <c r="BD2206" s="3"/>
      <c r="BE2206" s="3"/>
      <c r="BF2206" s="3"/>
    </row>
    <row r="2207" spans="1:58" ht="41.45" customHeight="1">
      <c r="A2207"/>
      <c r="J2207"/>
      <c r="AA2207"/>
      <c r="AB2207"/>
      <c r="AC2207"/>
      <c r="AD2207"/>
      <c r="AE2207"/>
      <c r="AF2207"/>
      <c r="AG2207"/>
      <c r="AH2207"/>
      <c r="BB2207" s="2"/>
      <c r="BC2207" s="3"/>
      <c r="BD2207" s="3"/>
      <c r="BE2207" s="3"/>
      <c r="BF2207" s="3"/>
    </row>
    <row r="2208" spans="1:58" ht="41.45" customHeight="1">
      <c r="A2208"/>
      <c r="J2208"/>
      <c r="AA2208"/>
      <c r="AB2208"/>
      <c r="AC2208"/>
      <c r="AD2208"/>
      <c r="AE2208"/>
      <c r="AF2208"/>
      <c r="AG2208"/>
      <c r="AH2208"/>
      <c r="BB2208" s="2"/>
      <c r="BC2208" s="3"/>
      <c r="BD2208" s="3"/>
      <c r="BE2208" s="3"/>
      <c r="BF2208" s="3"/>
    </row>
    <row r="2209" spans="1:58" ht="41.45" customHeight="1">
      <c r="A2209"/>
      <c r="J2209"/>
      <c r="AA2209"/>
      <c r="AB2209"/>
      <c r="AC2209"/>
      <c r="AD2209"/>
      <c r="AE2209"/>
      <c r="AF2209"/>
      <c r="AG2209"/>
      <c r="AH2209"/>
      <c r="BB2209" s="2"/>
      <c r="BC2209" s="3"/>
      <c r="BD2209" s="3"/>
      <c r="BE2209" s="3"/>
      <c r="BF2209" s="3"/>
    </row>
    <row r="2210" spans="1:58" ht="41.45" customHeight="1">
      <c r="A2210"/>
      <c r="J2210"/>
      <c r="AA2210"/>
      <c r="AB2210"/>
      <c r="AC2210"/>
      <c r="AD2210"/>
      <c r="AE2210"/>
      <c r="AF2210"/>
      <c r="AG2210"/>
      <c r="AH2210"/>
      <c r="BB2210" s="2"/>
      <c r="BC2210" s="3"/>
      <c r="BD2210" s="3"/>
      <c r="BE2210" s="3"/>
      <c r="BF2210" s="3"/>
    </row>
    <row r="2211" spans="1:58" ht="41.45" customHeight="1">
      <c r="A2211"/>
      <c r="J2211"/>
      <c r="AA2211"/>
      <c r="AB2211"/>
      <c r="AC2211"/>
      <c r="AD2211"/>
      <c r="AE2211"/>
      <c r="AF2211"/>
      <c r="AG2211"/>
      <c r="AH2211"/>
      <c r="BB2211" s="2"/>
      <c r="BC2211" s="3"/>
      <c r="BD2211" s="3"/>
      <c r="BE2211" s="3"/>
      <c r="BF2211" s="3"/>
    </row>
    <row r="2212" spans="1:58" ht="41.45" customHeight="1">
      <c r="A2212"/>
      <c r="J2212"/>
      <c r="AA2212"/>
      <c r="AB2212"/>
      <c r="AC2212"/>
      <c r="AD2212"/>
      <c r="AE2212"/>
      <c r="AF2212"/>
      <c r="AG2212"/>
      <c r="AH2212"/>
      <c r="BB2212" s="2"/>
      <c r="BC2212" s="3"/>
      <c r="BD2212" s="3"/>
      <c r="BE2212" s="3"/>
      <c r="BF2212" s="3"/>
    </row>
    <row r="2213" spans="1:58" ht="41.45" customHeight="1">
      <c r="A2213"/>
      <c r="J2213"/>
      <c r="AA2213"/>
      <c r="AB2213"/>
      <c r="AC2213"/>
      <c r="AD2213"/>
      <c r="AE2213"/>
      <c r="AF2213"/>
      <c r="AG2213"/>
      <c r="AH2213"/>
      <c r="BB2213" s="2"/>
      <c r="BC2213" s="3"/>
      <c r="BD2213" s="3"/>
      <c r="BE2213" s="3"/>
      <c r="BF2213" s="3"/>
    </row>
    <row r="2214" spans="1:58" ht="41.45" customHeight="1">
      <c r="A2214"/>
      <c r="J2214"/>
      <c r="AA2214"/>
      <c r="AB2214"/>
      <c r="AC2214"/>
      <c r="AD2214"/>
      <c r="AE2214"/>
      <c r="AF2214"/>
      <c r="AG2214"/>
      <c r="AH2214"/>
      <c r="BB2214" s="2"/>
      <c r="BC2214" s="3"/>
      <c r="BD2214" s="3"/>
      <c r="BE2214" s="3"/>
      <c r="BF2214" s="3"/>
    </row>
    <row r="2215" spans="1:58" ht="41.45" customHeight="1">
      <c r="A2215"/>
      <c r="J2215"/>
      <c r="AA2215"/>
      <c r="AB2215"/>
      <c r="AC2215"/>
      <c r="AD2215"/>
      <c r="AE2215"/>
      <c r="AF2215"/>
      <c r="AG2215"/>
      <c r="AH2215"/>
      <c r="BB2215" s="2"/>
      <c r="BC2215" s="3"/>
      <c r="BD2215" s="3"/>
      <c r="BE2215" s="3"/>
      <c r="BF2215" s="3"/>
    </row>
    <row r="2216" spans="1:58" ht="41.45" customHeight="1">
      <c r="A2216"/>
      <c r="J2216"/>
      <c r="AA2216"/>
      <c r="AB2216"/>
      <c r="AC2216"/>
      <c r="AD2216"/>
      <c r="AE2216"/>
      <c r="AF2216"/>
      <c r="AG2216"/>
      <c r="AH2216"/>
      <c r="BB2216" s="2"/>
      <c r="BC2216" s="3"/>
      <c r="BD2216" s="3"/>
      <c r="BE2216" s="3"/>
      <c r="BF2216" s="3"/>
    </row>
    <row r="2217" spans="1:58" ht="41.45" customHeight="1">
      <c r="A2217"/>
      <c r="J2217"/>
      <c r="AA2217"/>
      <c r="AB2217"/>
      <c r="AC2217"/>
      <c r="AD2217"/>
      <c r="AE2217"/>
      <c r="AF2217"/>
      <c r="AG2217"/>
      <c r="AH2217"/>
      <c r="BB2217" s="2"/>
      <c r="BC2217" s="3"/>
      <c r="BD2217" s="3"/>
      <c r="BE2217" s="3"/>
      <c r="BF2217" s="3"/>
    </row>
    <row r="2218" spans="1:58" ht="41.45" customHeight="1">
      <c r="A2218"/>
      <c r="J2218"/>
      <c r="AA2218"/>
      <c r="AB2218"/>
      <c r="AC2218"/>
      <c r="AD2218"/>
      <c r="AE2218"/>
      <c r="AF2218"/>
      <c r="AG2218"/>
      <c r="AH2218"/>
      <c r="BB2218" s="2"/>
      <c r="BC2218" s="3"/>
      <c r="BD2218" s="3"/>
      <c r="BE2218" s="3"/>
      <c r="BF2218" s="3"/>
    </row>
    <row r="2219" spans="1:58" ht="41.45" customHeight="1">
      <c r="A2219"/>
      <c r="J2219"/>
      <c r="AA2219"/>
      <c r="AB2219"/>
      <c r="AC2219"/>
      <c r="AD2219"/>
      <c r="AE2219"/>
      <c r="AF2219"/>
      <c r="AG2219"/>
      <c r="AH2219"/>
      <c r="BB2219" s="2"/>
      <c r="BC2219" s="3"/>
      <c r="BD2219" s="3"/>
      <c r="BE2219" s="3"/>
      <c r="BF2219" s="3"/>
    </row>
    <row r="2220" spans="1:58" ht="41.45" customHeight="1">
      <c r="A2220"/>
      <c r="J2220"/>
      <c r="AA2220"/>
      <c r="AB2220"/>
      <c r="AC2220"/>
      <c r="AD2220"/>
      <c r="AE2220"/>
      <c r="AF2220"/>
      <c r="AG2220"/>
      <c r="AH2220"/>
      <c r="BB2220" s="2"/>
      <c r="BC2220" s="3"/>
      <c r="BD2220" s="3"/>
      <c r="BE2220" s="3"/>
      <c r="BF2220" s="3"/>
    </row>
    <row r="2221" spans="1:58" ht="41.45" customHeight="1">
      <c r="A2221"/>
      <c r="J2221"/>
      <c r="AA2221"/>
      <c r="AB2221"/>
      <c r="AC2221"/>
      <c r="AD2221"/>
      <c r="AE2221"/>
      <c r="AF2221"/>
      <c r="AG2221"/>
      <c r="AH2221"/>
      <c r="BB2221" s="2"/>
      <c r="BC2221" s="3"/>
      <c r="BD2221" s="3"/>
      <c r="BE2221" s="3"/>
      <c r="BF2221" s="3"/>
    </row>
    <row r="2222" spans="1:58" ht="41.45" customHeight="1">
      <c r="A2222"/>
      <c r="J2222"/>
      <c r="AA2222"/>
      <c r="AB2222"/>
      <c r="AC2222"/>
      <c r="AD2222"/>
      <c r="AE2222"/>
      <c r="AF2222"/>
      <c r="AG2222"/>
      <c r="AH2222"/>
      <c r="BB2222" s="2"/>
      <c r="BC2222" s="3"/>
      <c r="BD2222" s="3"/>
      <c r="BE2222" s="3"/>
      <c r="BF2222" s="3"/>
    </row>
    <row r="2223" spans="1:58" ht="41.45" customHeight="1">
      <c r="A2223"/>
      <c r="J2223"/>
      <c r="AA2223"/>
      <c r="AB2223"/>
      <c r="AC2223"/>
      <c r="AD2223"/>
      <c r="AE2223"/>
      <c r="AF2223"/>
      <c r="AG2223"/>
      <c r="AH2223"/>
      <c r="BB2223" s="2"/>
      <c r="BC2223" s="3"/>
      <c r="BD2223" s="3"/>
      <c r="BE2223" s="3"/>
      <c r="BF2223" s="3"/>
    </row>
    <row r="2224" spans="1:58" ht="41.45" customHeight="1">
      <c r="A2224"/>
      <c r="J2224"/>
      <c r="AA2224"/>
      <c r="AB2224"/>
      <c r="AC2224"/>
      <c r="AD2224"/>
      <c r="AE2224"/>
      <c r="AF2224"/>
      <c r="AG2224"/>
      <c r="AH2224"/>
      <c r="BB2224" s="2"/>
      <c r="BC2224" s="3"/>
      <c r="BD2224" s="3"/>
      <c r="BE2224" s="3"/>
      <c r="BF2224" s="3"/>
    </row>
    <row r="2225" spans="1:58" ht="41.45" customHeight="1">
      <c r="A2225"/>
      <c r="J2225"/>
      <c r="AA2225"/>
      <c r="AB2225"/>
      <c r="AC2225"/>
      <c r="AD2225"/>
      <c r="AE2225"/>
      <c r="AF2225"/>
      <c r="AG2225"/>
      <c r="AH2225"/>
      <c r="BB2225" s="2"/>
      <c r="BC2225" s="3"/>
      <c r="BD2225" s="3"/>
      <c r="BE2225" s="3"/>
      <c r="BF2225" s="3"/>
    </row>
    <row r="2226" spans="1:58" ht="41.45" customHeight="1">
      <c r="A2226"/>
      <c r="J2226"/>
      <c r="AA2226"/>
      <c r="AB2226"/>
      <c r="AC2226"/>
      <c r="AD2226"/>
      <c r="AE2226"/>
      <c r="AF2226"/>
      <c r="AG2226"/>
      <c r="AH2226"/>
      <c r="BB2226" s="2"/>
      <c r="BC2226" s="3"/>
      <c r="BD2226" s="3"/>
      <c r="BE2226" s="3"/>
      <c r="BF2226" s="3"/>
    </row>
    <row r="2227" spans="1:58" ht="41.45" customHeight="1">
      <c r="A2227"/>
      <c r="J2227"/>
      <c r="AA2227"/>
      <c r="AB2227"/>
      <c r="AC2227"/>
      <c r="AD2227"/>
      <c r="AE2227"/>
      <c r="AF2227"/>
      <c r="AG2227"/>
      <c r="AH2227"/>
      <c r="BB2227" s="2"/>
      <c r="BC2227" s="3"/>
      <c r="BD2227" s="3"/>
      <c r="BE2227" s="3"/>
      <c r="BF2227" s="3"/>
    </row>
    <row r="2228" spans="1:58" ht="41.45" customHeight="1">
      <c r="A2228"/>
      <c r="J2228"/>
      <c r="AA2228"/>
      <c r="AB2228"/>
      <c r="AC2228"/>
      <c r="AD2228"/>
      <c r="AE2228"/>
      <c r="AF2228"/>
      <c r="AG2228"/>
      <c r="AH2228"/>
      <c r="BB2228" s="2"/>
      <c r="BC2228" s="3"/>
      <c r="BD2228" s="3"/>
      <c r="BE2228" s="3"/>
      <c r="BF2228" s="3"/>
    </row>
    <row r="2229" spans="1:58" ht="41.45" customHeight="1">
      <c r="A2229"/>
      <c r="J2229"/>
      <c r="AA2229"/>
      <c r="AB2229"/>
      <c r="AC2229"/>
      <c r="AD2229"/>
      <c r="AE2229"/>
      <c r="AF2229"/>
      <c r="AG2229"/>
      <c r="AH2229"/>
      <c r="BB2229" s="2"/>
      <c r="BC2229" s="3"/>
      <c r="BD2229" s="3"/>
      <c r="BE2229" s="3"/>
      <c r="BF2229" s="3"/>
    </row>
    <row r="2230" spans="1:58" ht="41.45" customHeight="1">
      <c r="A2230"/>
      <c r="J2230"/>
      <c r="AA2230"/>
      <c r="AB2230"/>
      <c r="AC2230"/>
      <c r="AD2230"/>
      <c r="AE2230"/>
      <c r="AF2230"/>
      <c r="AG2230"/>
      <c r="AH2230"/>
      <c r="BB2230" s="2"/>
      <c r="BC2230" s="3"/>
      <c r="BD2230" s="3"/>
      <c r="BE2230" s="3"/>
      <c r="BF2230" s="3"/>
    </row>
    <row r="2231" spans="1:58" ht="41.45" customHeight="1">
      <c r="A2231"/>
      <c r="J2231"/>
      <c r="AA2231"/>
      <c r="AB2231"/>
      <c r="AC2231"/>
      <c r="AD2231"/>
      <c r="AE2231"/>
      <c r="AF2231"/>
      <c r="AG2231"/>
      <c r="AH2231"/>
      <c r="BB2231" s="2"/>
      <c r="BC2231" s="3"/>
      <c r="BD2231" s="3"/>
      <c r="BE2231" s="3"/>
      <c r="BF2231" s="3"/>
    </row>
    <row r="2232" spans="1:58" ht="41.45" customHeight="1">
      <c r="A2232"/>
      <c r="J2232"/>
      <c r="AA2232"/>
      <c r="AB2232"/>
      <c r="AC2232"/>
      <c r="AD2232"/>
      <c r="AE2232"/>
      <c r="AF2232"/>
      <c r="AG2232"/>
      <c r="AH2232"/>
      <c r="BB2232" s="2"/>
      <c r="BC2232" s="3"/>
      <c r="BD2232" s="3"/>
      <c r="BE2232" s="3"/>
      <c r="BF2232" s="3"/>
    </row>
    <row r="2233" spans="1:58" ht="41.45" customHeight="1">
      <c r="A2233"/>
      <c r="J2233"/>
      <c r="AA2233"/>
      <c r="AB2233"/>
      <c r="AC2233"/>
      <c r="AD2233"/>
      <c r="AE2233"/>
      <c r="AF2233"/>
      <c r="AG2233"/>
      <c r="AH2233"/>
      <c r="BB2233" s="2"/>
      <c r="BC2233" s="3"/>
      <c r="BD2233" s="3"/>
      <c r="BE2233" s="3"/>
      <c r="BF2233" s="3"/>
    </row>
    <row r="2234" spans="1:58" ht="41.45" customHeight="1">
      <c r="A2234"/>
      <c r="J2234"/>
      <c r="AA2234"/>
      <c r="AB2234"/>
      <c r="AC2234"/>
      <c r="AD2234"/>
      <c r="AE2234"/>
      <c r="AF2234"/>
      <c r="AG2234"/>
      <c r="AH2234"/>
      <c r="BB2234" s="2"/>
      <c r="BC2234" s="3"/>
      <c r="BD2234" s="3"/>
      <c r="BE2234" s="3"/>
      <c r="BF2234" s="3"/>
    </row>
    <row r="2235" spans="1:58" ht="41.45" customHeight="1">
      <c r="A2235"/>
      <c r="J2235"/>
      <c r="AA2235"/>
      <c r="AB2235"/>
      <c r="AC2235"/>
      <c r="AD2235"/>
      <c r="AE2235"/>
      <c r="AF2235"/>
      <c r="AG2235"/>
      <c r="AH2235"/>
      <c r="BB2235" s="2"/>
      <c r="BC2235" s="3"/>
      <c r="BD2235" s="3"/>
      <c r="BE2235" s="3"/>
      <c r="BF2235" s="3"/>
    </row>
    <row r="2236" spans="1:58" ht="41.45" customHeight="1">
      <c r="A2236"/>
      <c r="J2236"/>
      <c r="AA2236"/>
      <c r="AB2236"/>
      <c r="AC2236"/>
      <c r="AD2236"/>
      <c r="AE2236"/>
      <c r="AF2236"/>
      <c r="AG2236"/>
      <c r="AH2236"/>
      <c r="BB2236" s="2"/>
      <c r="BC2236" s="3"/>
      <c r="BD2236" s="3"/>
      <c r="BE2236" s="3"/>
      <c r="BF2236" s="3"/>
    </row>
    <row r="2237" spans="1:58" ht="41.45" customHeight="1">
      <c r="A2237"/>
      <c r="J2237"/>
      <c r="AA2237"/>
      <c r="AB2237"/>
      <c r="AC2237"/>
      <c r="AD2237"/>
      <c r="AE2237"/>
      <c r="AF2237"/>
      <c r="AG2237"/>
      <c r="AH2237"/>
      <c r="BB2237" s="2"/>
      <c r="BC2237" s="3"/>
      <c r="BD2237" s="3"/>
      <c r="BE2237" s="3"/>
      <c r="BF2237" s="3"/>
    </row>
    <row r="2238" spans="1:58" ht="41.45" customHeight="1">
      <c r="A2238"/>
      <c r="J2238"/>
      <c r="AA2238"/>
      <c r="AB2238"/>
      <c r="AC2238"/>
      <c r="AD2238"/>
      <c r="AE2238"/>
      <c r="AF2238"/>
      <c r="AG2238"/>
      <c r="AH2238"/>
      <c r="BB2238" s="2"/>
      <c r="BC2238" s="3"/>
      <c r="BD2238" s="3"/>
      <c r="BE2238" s="3"/>
      <c r="BF2238" s="3"/>
    </row>
    <row r="2239" spans="1:58" ht="41.45" customHeight="1">
      <c r="A2239"/>
      <c r="J2239"/>
      <c r="AA2239"/>
      <c r="AB2239"/>
      <c r="AC2239"/>
      <c r="AD2239"/>
      <c r="AE2239"/>
      <c r="AF2239"/>
      <c r="AG2239"/>
      <c r="AH2239"/>
      <c r="BB2239" s="2"/>
      <c r="BC2239" s="3"/>
      <c r="BD2239" s="3"/>
      <c r="BE2239" s="3"/>
      <c r="BF2239" s="3"/>
    </row>
    <row r="2240" spans="1:58" ht="41.45" customHeight="1">
      <c r="A2240"/>
      <c r="J2240"/>
      <c r="AA2240"/>
      <c r="AB2240"/>
      <c r="AC2240"/>
      <c r="AD2240"/>
      <c r="AE2240"/>
      <c r="AF2240"/>
      <c r="AG2240"/>
      <c r="AH2240"/>
      <c r="BB2240" s="2"/>
      <c r="BC2240" s="3"/>
      <c r="BD2240" s="3"/>
      <c r="BE2240" s="3"/>
      <c r="BF2240" s="3"/>
    </row>
    <row r="2241" spans="1:58" ht="41.45" customHeight="1">
      <c r="A2241"/>
      <c r="J2241"/>
      <c r="AA2241"/>
      <c r="AB2241"/>
      <c r="AC2241"/>
      <c r="AD2241"/>
      <c r="AE2241"/>
      <c r="AF2241"/>
      <c r="AG2241"/>
      <c r="AH2241"/>
      <c r="BB2241" s="2"/>
      <c r="BC2241" s="3"/>
      <c r="BD2241" s="3"/>
      <c r="BE2241" s="3"/>
      <c r="BF2241" s="3"/>
    </row>
    <row r="2242" spans="1:58" ht="41.45" customHeight="1">
      <c r="A2242"/>
      <c r="J2242"/>
      <c r="AA2242"/>
      <c r="AB2242"/>
      <c r="AC2242"/>
      <c r="AD2242"/>
      <c r="AE2242"/>
      <c r="AF2242"/>
      <c r="AG2242"/>
      <c r="AH2242"/>
      <c r="BB2242" s="2"/>
      <c r="BC2242" s="3"/>
      <c r="BD2242" s="3"/>
      <c r="BE2242" s="3"/>
      <c r="BF2242" s="3"/>
    </row>
    <row r="2243" spans="1:58" ht="41.45" customHeight="1">
      <c r="A2243"/>
      <c r="J2243"/>
      <c r="AA2243"/>
      <c r="AB2243"/>
      <c r="AC2243"/>
      <c r="AD2243"/>
      <c r="AE2243"/>
      <c r="AF2243"/>
      <c r="AG2243"/>
      <c r="AH2243"/>
      <c r="BB2243" s="2"/>
      <c r="BC2243" s="3"/>
      <c r="BD2243" s="3"/>
      <c r="BE2243" s="3"/>
      <c r="BF2243" s="3"/>
    </row>
    <row r="2244" spans="1:58" ht="41.45" customHeight="1">
      <c r="A2244"/>
      <c r="J2244"/>
      <c r="AA2244"/>
      <c r="AB2244"/>
      <c r="AC2244"/>
      <c r="AD2244"/>
      <c r="AE2244"/>
      <c r="AF2244"/>
      <c r="AG2244"/>
      <c r="AH2244"/>
      <c r="BB2244" s="2"/>
      <c r="BC2244" s="3"/>
      <c r="BD2244" s="3"/>
      <c r="BE2244" s="3"/>
      <c r="BF2244" s="3"/>
    </row>
    <row r="2245" spans="1:58" ht="41.45" customHeight="1">
      <c r="A2245"/>
      <c r="J2245"/>
      <c r="AA2245"/>
      <c r="AB2245"/>
      <c r="AC2245"/>
      <c r="AD2245"/>
      <c r="AE2245"/>
      <c r="AF2245"/>
      <c r="AG2245"/>
      <c r="AH2245"/>
      <c r="BB2245" s="2"/>
      <c r="BC2245" s="3"/>
      <c r="BD2245" s="3"/>
      <c r="BE2245" s="3"/>
      <c r="BF2245" s="3"/>
    </row>
    <row r="2246" spans="1:58" ht="41.45" customHeight="1">
      <c r="A2246"/>
      <c r="J2246"/>
      <c r="AA2246"/>
      <c r="AB2246"/>
      <c r="AC2246"/>
      <c r="AD2246"/>
      <c r="AE2246"/>
      <c r="AF2246"/>
      <c r="AG2246"/>
      <c r="AH2246"/>
      <c r="BB2246" s="2"/>
      <c r="BC2246" s="3"/>
      <c r="BD2246" s="3"/>
      <c r="BE2246" s="3"/>
      <c r="BF2246" s="3"/>
    </row>
    <row r="2247" spans="1:58" ht="41.45" customHeight="1">
      <c r="A2247"/>
      <c r="J2247"/>
      <c r="AA2247"/>
      <c r="AB2247"/>
      <c r="AC2247"/>
      <c r="AD2247"/>
      <c r="AE2247"/>
      <c r="AF2247"/>
      <c r="AG2247"/>
      <c r="AH2247"/>
      <c r="BB2247" s="2"/>
      <c r="BC2247" s="3"/>
      <c r="BD2247" s="3"/>
      <c r="BE2247" s="3"/>
      <c r="BF2247" s="3"/>
    </row>
    <row r="2248" spans="1:58" ht="41.45" customHeight="1">
      <c r="A2248"/>
      <c r="J2248"/>
      <c r="AA2248"/>
      <c r="AB2248"/>
      <c r="AC2248"/>
      <c r="AD2248"/>
      <c r="AE2248"/>
      <c r="AF2248"/>
      <c r="AG2248"/>
      <c r="AH2248"/>
      <c r="BB2248" s="2"/>
      <c r="BC2248" s="3"/>
      <c r="BD2248" s="3"/>
      <c r="BE2248" s="3"/>
      <c r="BF2248" s="3"/>
    </row>
    <row r="2249" spans="1:58" ht="41.45" customHeight="1">
      <c r="A2249"/>
      <c r="J2249"/>
      <c r="AA2249"/>
      <c r="AB2249"/>
      <c r="AC2249"/>
      <c r="AD2249"/>
      <c r="AE2249"/>
      <c r="AF2249"/>
      <c r="AG2249"/>
      <c r="AH2249"/>
      <c r="BB2249" s="2"/>
      <c r="BC2249" s="3"/>
      <c r="BD2249" s="3"/>
      <c r="BE2249" s="3"/>
      <c r="BF2249" s="3"/>
    </row>
    <row r="2250" spans="1:58" ht="41.45" customHeight="1">
      <c r="A2250"/>
      <c r="J2250"/>
      <c r="AA2250"/>
      <c r="AB2250"/>
      <c r="AC2250"/>
      <c r="AD2250"/>
      <c r="AE2250"/>
      <c r="AF2250"/>
      <c r="AG2250"/>
      <c r="AH2250"/>
      <c r="BB2250" s="2"/>
      <c r="BC2250" s="3"/>
      <c r="BD2250" s="3"/>
      <c r="BE2250" s="3"/>
      <c r="BF2250" s="3"/>
    </row>
    <row r="2251" spans="1:58" ht="41.45" customHeight="1">
      <c r="A2251"/>
      <c r="J2251"/>
      <c r="AA2251"/>
      <c r="AB2251"/>
      <c r="AC2251"/>
      <c r="AD2251"/>
      <c r="AE2251"/>
      <c r="AF2251"/>
      <c r="AG2251"/>
      <c r="AH2251"/>
      <c r="BB2251" s="2"/>
      <c r="BC2251" s="3"/>
      <c r="BD2251" s="3"/>
      <c r="BE2251" s="3"/>
      <c r="BF2251" s="3"/>
    </row>
    <row r="2252" spans="1:58" ht="41.45" customHeight="1">
      <c r="A2252"/>
      <c r="J2252"/>
      <c r="AA2252"/>
      <c r="AB2252"/>
      <c r="AC2252"/>
      <c r="AD2252"/>
      <c r="AE2252"/>
      <c r="AF2252"/>
      <c r="AG2252"/>
      <c r="AH2252"/>
      <c r="BB2252" s="2"/>
      <c r="BC2252" s="3"/>
      <c r="BD2252" s="3"/>
      <c r="BE2252" s="3"/>
      <c r="BF2252" s="3"/>
    </row>
    <row r="2253" spans="1:58" ht="41.45" customHeight="1">
      <c r="A2253"/>
      <c r="J2253"/>
      <c r="AA2253"/>
      <c r="AB2253"/>
      <c r="AC2253"/>
      <c r="AD2253"/>
      <c r="AE2253"/>
      <c r="AF2253"/>
      <c r="AG2253"/>
      <c r="AH2253"/>
      <c r="BB2253" s="2"/>
      <c r="BC2253" s="3"/>
      <c r="BD2253" s="3"/>
      <c r="BE2253" s="3"/>
      <c r="BF2253" s="3"/>
    </row>
    <row r="2254" spans="1:58" ht="41.45" customHeight="1">
      <c r="A2254"/>
      <c r="J2254"/>
      <c r="AA2254"/>
      <c r="AB2254"/>
      <c r="AC2254"/>
      <c r="AD2254"/>
      <c r="AE2254"/>
      <c r="AF2254"/>
      <c r="AG2254"/>
      <c r="AH2254"/>
      <c r="BB2254" s="2"/>
      <c r="BC2254" s="3"/>
      <c r="BD2254" s="3"/>
      <c r="BE2254" s="3"/>
      <c r="BF2254" s="3"/>
    </row>
    <row r="2255" spans="1:58" ht="41.45" customHeight="1">
      <c r="A2255"/>
      <c r="J2255"/>
      <c r="AA2255"/>
      <c r="AB2255"/>
      <c r="AC2255"/>
      <c r="AD2255"/>
      <c r="AE2255"/>
      <c r="AF2255"/>
      <c r="AG2255"/>
      <c r="AH2255"/>
      <c r="BB2255" s="2"/>
      <c r="BC2255" s="3"/>
      <c r="BD2255" s="3"/>
      <c r="BE2255" s="3"/>
      <c r="BF2255" s="3"/>
    </row>
    <row r="2256" spans="1:58" ht="41.45" customHeight="1">
      <c r="A2256"/>
      <c r="J2256"/>
      <c r="AA2256"/>
      <c r="AB2256"/>
      <c r="AC2256"/>
      <c r="AD2256"/>
      <c r="AE2256"/>
      <c r="AF2256"/>
      <c r="AG2256"/>
      <c r="AH2256"/>
      <c r="BB2256" s="2"/>
      <c r="BC2256" s="3"/>
      <c r="BD2256" s="3"/>
      <c r="BE2256" s="3"/>
      <c r="BF2256" s="3"/>
    </row>
    <row r="2257" spans="1:58" ht="41.45" customHeight="1">
      <c r="A2257"/>
      <c r="J2257"/>
      <c r="AA2257"/>
      <c r="AB2257"/>
      <c r="AC2257"/>
      <c r="AD2257"/>
      <c r="AE2257"/>
      <c r="AF2257"/>
      <c r="AG2257"/>
      <c r="AH2257"/>
      <c r="BB2257" s="2"/>
      <c r="BC2257" s="3"/>
      <c r="BD2257" s="3"/>
      <c r="BE2257" s="3"/>
      <c r="BF2257" s="3"/>
    </row>
    <row r="2258" spans="1:58" ht="41.45" customHeight="1">
      <c r="A2258"/>
      <c r="J2258"/>
      <c r="AA2258"/>
      <c r="AB2258"/>
      <c r="AC2258"/>
      <c r="AD2258"/>
      <c r="AE2258"/>
      <c r="AF2258"/>
      <c r="AG2258"/>
      <c r="AH2258"/>
      <c r="BB2258" s="2"/>
      <c r="BC2258" s="3"/>
      <c r="BD2258" s="3"/>
      <c r="BE2258" s="3"/>
      <c r="BF2258" s="3"/>
    </row>
    <row r="2259" spans="1:58" ht="41.45" customHeight="1">
      <c r="A2259"/>
      <c r="J2259"/>
      <c r="AA2259"/>
      <c r="AB2259"/>
      <c r="AC2259"/>
      <c r="AD2259"/>
      <c r="AE2259"/>
      <c r="AF2259"/>
      <c r="AG2259"/>
      <c r="AH2259"/>
      <c r="BB2259" s="2"/>
      <c r="BC2259" s="3"/>
      <c r="BD2259" s="3"/>
      <c r="BE2259" s="3"/>
      <c r="BF2259" s="3"/>
    </row>
    <row r="2260" spans="1:58" ht="41.45" customHeight="1">
      <c r="A2260"/>
      <c r="J2260"/>
      <c r="AA2260"/>
      <c r="AB2260"/>
      <c r="AC2260"/>
      <c r="AD2260"/>
      <c r="AE2260"/>
      <c r="AF2260"/>
      <c r="AG2260"/>
      <c r="AH2260"/>
      <c r="BB2260" s="2"/>
      <c r="BC2260" s="3"/>
      <c r="BD2260" s="3"/>
      <c r="BE2260" s="3"/>
      <c r="BF2260" s="3"/>
    </row>
    <row r="2261" spans="1:58" ht="41.45" customHeight="1">
      <c r="A2261"/>
      <c r="J2261"/>
      <c r="AA2261"/>
      <c r="AB2261"/>
      <c r="AC2261"/>
      <c r="AD2261"/>
      <c r="AE2261"/>
      <c r="AF2261"/>
      <c r="AG2261"/>
      <c r="AH2261"/>
      <c r="BB2261" s="2"/>
      <c r="BC2261" s="3"/>
      <c r="BD2261" s="3"/>
      <c r="BE2261" s="3"/>
      <c r="BF2261" s="3"/>
    </row>
    <row r="2262" spans="1:58" ht="41.45" customHeight="1">
      <c r="A2262"/>
      <c r="J2262"/>
      <c r="AA2262"/>
      <c r="AB2262"/>
      <c r="AC2262"/>
      <c r="AD2262"/>
      <c r="AE2262"/>
      <c r="AF2262"/>
      <c r="AG2262"/>
      <c r="AH2262"/>
      <c r="BB2262" s="2"/>
      <c r="BC2262" s="3"/>
      <c r="BD2262" s="3"/>
      <c r="BE2262" s="3"/>
      <c r="BF2262" s="3"/>
    </row>
    <row r="2263" spans="1:58" ht="41.45" customHeight="1">
      <c r="A2263"/>
      <c r="J2263"/>
      <c r="AA2263"/>
      <c r="AB2263"/>
      <c r="AC2263"/>
      <c r="AD2263"/>
      <c r="AE2263"/>
      <c r="AF2263"/>
      <c r="AG2263"/>
      <c r="AH2263"/>
      <c r="BB2263" s="2"/>
      <c r="BC2263" s="3"/>
      <c r="BD2263" s="3"/>
      <c r="BE2263" s="3"/>
      <c r="BF2263" s="3"/>
    </row>
    <row r="2264" spans="1:58" ht="41.45" customHeight="1">
      <c r="A2264"/>
      <c r="J2264"/>
      <c r="AA2264"/>
      <c r="AB2264"/>
      <c r="AC2264"/>
      <c r="AD2264"/>
      <c r="AE2264"/>
      <c r="AF2264"/>
      <c r="AG2264"/>
      <c r="AH2264"/>
      <c r="BB2264" s="2"/>
      <c r="BC2264" s="3"/>
      <c r="BD2264" s="3"/>
      <c r="BE2264" s="3"/>
      <c r="BF2264" s="3"/>
    </row>
    <row r="2265" spans="1:58" ht="41.45" customHeight="1">
      <c r="A2265"/>
      <c r="J2265"/>
      <c r="AA2265"/>
      <c r="AB2265"/>
      <c r="AC2265"/>
      <c r="AD2265"/>
      <c r="AE2265"/>
      <c r="AF2265"/>
      <c r="AG2265"/>
      <c r="AH2265"/>
      <c r="BB2265" s="2"/>
      <c r="BC2265" s="3"/>
      <c r="BD2265" s="3"/>
      <c r="BE2265" s="3"/>
      <c r="BF2265" s="3"/>
    </row>
    <row r="2266" spans="1:58" ht="41.45" customHeight="1">
      <c r="A2266"/>
      <c r="J2266"/>
      <c r="AA2266"/>
      <c r="AB2266"/>
      <c r="AC2266"/>
      <c r="AD2266"/>
      <c r="AE2266"/>
      <c r="AF2266"/>
      <c r="AG2266"/>
      <c r="AH2266"/>
      <c r="BB2266" s="2"/>
      <c r="BC2266" s="3"/>
      <c r="BD2266" s="3"/>
      <c r="BE2266" s="3"/>
      <c r="BF2266" s="3"/>
    </row>
    <row r="2267" spans="1:58" ht="41.45" customHeight="1">
      <c r="A2267"/>
      <c r="J2267"/>
      <c r="AA2267"/>
      <c r="AB2267"/>
      <c r="AC2267"/>
      <c r="AD2267"/>
      <c r="AE2267"/>
      <c r="AF2267"/>
      <c r="AG2267"/>
      <c r="AH2267"/>
      <c r="BB2267" s="2"/>
      <c r="BC2267" s="3"/>
      <c r="BD2267" s="3"/>
      <c r="BE2267" s="3"/>
      <c r="BF2267" s="3"/>
    </row>
    <row r="2268" spans="1:58" ht="41.45" customHeight="1">
      <c r="A2268"/>
      <c r="J2268"/>
      <c r="AA2268"/>
      <c r="AB2268"/>
      <c r="AC2268"/>
      <c r="AD2268"/>
      <c r="AE2268"/>
      <c r="AF2268"/>
      <c r="AG2268"/>
      <c r="AH2268"/>
      <c r="BB2268" s="2"/>
      <c r="BC2268" s="3"/>
      <c r="BD2268" s="3"/>
      <c r="BE2268" s="3"/>
      <c r="BF2268" s="3"/>
    </row>
    <row r="2269" spans="1:58" ht="41.45" customHeight="1">
      <c r="A2269"/>
      <c r="J2269"/>
      <c r="AA2269"/>
      <c r="AB2269"/>
      <c r="AC2269"/>
      <c r="AD2269"/>
      <c r="AE2269"/>
      <c r="AF2269"/>
      <c r="AG2269"/>
      <c r="AH2269"/>
      <c r="BB2269" s="2"/>
      <c r="BC2269" s="3"/>
      <c r="BD2269" s="3"/>
      <c r="BE2269" s="3"/>
      <c r="BF2269" s="3"/>
    </row>
    <row r="2270" spans="1:58" ht="41.45" customHeight="1">
      <c r="A2270"/>
      <c r="J2270"/>
      <c r="AA2270"/>
      <c r="AB2270"/>
      <c r="AC2270"/>
      <c r="AD2270"/>
      <c r="AE2270"/>
      <c r="AF2270"/>
      <c r="AG2270"/>
      <c r="AH2270"/>
      <c r="BB2270" s="2"/>
      <c r="BC2270" s="3"/>
      <c r="BD2270" s="3"/>
      <c r="BE2270" s="3"/>
      <c r="BF2270" s="3"/>
    </row>
    <row r="2271" spans="1:58" ht="41.45" customHeight="1">
      <c r="A2271"/>
      <c r="J2271"/>
      <c r="AA2271"/>
      <c r="AB2271"/>
      <c r="AC2271"/>
      <c r="AD2271"/>
      <c r="AE2271"/>
      <c r="AF2271"/>
      <c r="AG2271"/>
      <c r="AH2271"/>
      <c r="BB2271" s="2"/>
      <c r="BC2271" s="3"/>
      <c r="BD2271" s="3"/>
      <c r="BE2271" s="3"/>
      <c r="BF2271" s="3"/>
    </row>
    <row r="2272" spans="1:58" ht="41.45" customHeight="1">
      <c r="A2272"/>
      <c r="J2272"/>
      <c r="AA2272"/>
      <c r="AB2272"/>
      <c r="AC2272"/>
      <c r="AD2272"/>
      <c r="AE2272"/>
      <c r="AF2272"/>
      <c r="AG2272"/>
      <c r="AH2272"/>
      <c r="BB2272" s="2"/>
      <c r="BC2272" s="3"/>
      <c r="BD2272" s="3"/>
      <c r="BE2272" s="3"/>
      <c r="BF2272" s="3"/>
    </row>
    <row r="2273" spans="1:58" ht="41.45" customHeight="1">
      <c r="A2273"/>
      <c r="J2273"/>
      <c r="AA2273"/>
      <c r="AB2273"/>
      <c r="AC2273"/>
      <c r="AD2273"/>
      <c r="AE2273"/>
      <c r="AF2273"/>
      <c r="AG2273"/>
      <c r="AH2273"/>
      <c r="BB2273" s="2"/>
      <c r="BC2273" s="3"/>
      <c r="BD2273" s="3"/>
      <c r="BE2273" s="3"/>
      <c r="BF2273" s="3"/>
    </row>
    <row r="2274" spans="1:58" ht="41.45" customHeight="1">
      <c r="A2274"/>
      <c r="J2274"/>
      <c r="AA2274"/>
      <c r="AB2274"/>
      <c r="AC2274"/>
      <c r="AD2274"/>
      <c r="AE2274"/>
      <c r="AF2274"/>
      <c r="AG2274"/>
      <c r="AH2274"/>
      <c r="BB2274" s="2"/>
      <c r="BC2274" s="3"/>
      <c r="BD2274" s="3"/>
      <c r="BE2274" s="3"/>
      <c r="BF2274" s="3"/>
    </row>
    <row r="2275" spans="1:58" ht="41.45" customHeight="1">
      <c r="A2275"/>
      <c r="J2275"/>
      <c r="AA2275"/>
      <c r="AB2275"/>
      <c r="AC2275"/>
      <c r="AD2275"/>
      <c r="AE2275"/>
      <c r="AF2275"/>
      <c r="AG2275"/>
      <c r="AH2275"/>
      <c r="BB2275" s="2"/>
      <c r="BC2275" s="3"/>
      <c r="BD2275" s="3"/>
      <c r="BE2275" s="3"/>
      <c r="BF2275" s="3"/>
    </row>
    <row r="2276" spans="1:58" ht="41.45" customHeight="1">
      <c r="A2276"/>
      <c r="J2276"/>
      <c r="AA2276"/>
      <c r="AB2276"/>
      <c r="AC2276"/>
      <c r="AD2276"/>
      <c r="AE2276"/>
      <c r="AF2276"/>
      <c r="AG2276"/>
      <c r="AH2276"/>
      <c r="BB2276" s="2"/>
      <c r="BC2276" s="3"/>
      <c r="BD2276" s="3"/>
      <c r="BE2276" s="3"/>
      <c r="BF2276" s="3"/>
    </row>
    <row r="2277" spans="1:58" ht="41.45" customHeight="1">
      <c r="A2277"/>
      <c r="J2277"/>
      <c r="AA2277"/>
      <c r="AB2277"/>
      <c r="AC2277"/>
      <c r="AD2277"/>
      <c r="AE2277"/>
      <c r="AF2277"/>
      <c r="AG2277"/>
      <c r="AH2277"/>
      <c r="BB2277" s="2"/>
      <c r="BC2277" s="3"/>
      <c r="BD2277" s="3"/>
      <c r="BE2277" s="3"/>
      <c r="BF2277" s="3"/>
    </row>
    <row r="2278" spans="1:58" ht="41.45" customHeight="1">
      <c r="A2278"/>
      <c r="J2278"/>
      <c r="AA2278"/>
      <c r="AB2278"/>
      <c r="AC2278"/>
      <c r="AD2278"/>
      <c r="AE2278"/>
      <c r="AF2278"/>
      <c r="AG2278"/>
      <c r="AH2278"/>
      <c r="BB2278" s="2"/>
      <c r="BC2278" s="3"/>
      <c r="BD2278" s="3"/>
      <c r="BE2278" s="3"/>
      <c r="BF2278" s="3"/>
    </row>
    <row r="2279" spans="1:58" ht="41.45" customHeight="1">
      <c r="A2279"/>
      <c r="J2279"/>
      <c r="AA2279"/>
      <c r="AB2279"/>
      <c r="AC2279"/>
      <c r="AD2279"/>
      <c r="AE2279"/>
      <c r="AF2279"/>
      <c r="AG2279"/>
      <c r="AH2279"/>
      <c r="BB2279" s="2"/>
      <c r="BC2279" s="3"/>
      <c r="BD2279" s="3"/>
      <c r="BE2279" s="3"/>
      <c r="BF2279" s="3"/>
    </row>
    <row r="2280" spans="1:58" ht="41.45" customHeight="1">
      <c r="A2280"/>
      <c r="J2280"/>
      <c r="AA2280"/>
      <c r="AB2280"/>
      <c r="AC2280"/>
      <c r="AD2280"/>
      <c r="AE2280"/>
      <c r="AF2280"/>
      <c r="AG2280"/>
      <c r="AH2280"/>
      <c r="BB2280" s="2"/>
      <c r="BC2280" s="3"/>
      <c r="BD2280" s="3"/>
      <c r="BE2280" s="3"/>
      <c r="BF2280" s="3"/>
    </row>
    <row r="2281" spans="1:58" ht="41.45" customHeight="1">
      <c r="A2281"/>
      <c r="J2281"/>
      <c r="AA2281"/>
      <c r="AB2281"/>
      <c r="AC2281"/>
      <c r="AD2281"/>
      <c r="AE2281"/>
      <c r="AF2281"/>
      <c r="AG2281"/>
      <c r="AH2281"/>
      <c r="BB2281" s="2"/>
      <c r="BC2281" s="3"/>
      <c r="BD2281" s="3"/>
      <c r="BE2281" s="3"/>
      <c r="BF2281" s="3"/>
    </row>
    <row r="2282" spans="1:58" ht="41.45" customHeight="1">
      <c r="A2282"/>
      <c r="J2282"/>
      <c r="AA2282"/>
      <c r="AB2282"/>
      <c r="AC2282"/>
      <c r="AD2282"/>
      <c r="AE2282"/>
      <c r="AF2282"/>
      <c r="AG2282"/>
      <c r="AH2282"/>
      <c r="BB2282" s="2"/>
      <c r="BC2282" s="3"/>
      <c r="BD2282" s="3"/>
      <c r="BE2282" s="3"/>
      <c r="BF2282" s="3"/>
    </row>
    <row r="2283" spans="1:58" ht="41.45" customHeight="1">
      <c r="A2283"/>
      <c r="J2283"/>
      <c r="AA2283"/>
      <c r="AB2283"/>
      <c r="AC2283"/>
      <c r="AD2283"/>
      <c r="AE2283"/>
      <c r="AF2283"/>
      <c r="AG2283"/>
      <c r="AH2283"/>
      <c r="BB2283" s="2"/>
      <c r="BC2283" s="3"/>
      <c r="BD2283" s="3"/>
      <c r="BE2283" s="3"/>
      <c r="BF2283" s="3"/>
    </row>
    <row r="2284" spans="1:58" ht="41.45" customHeight="1">
      <c r="A2284"/>
      <c r="J2284"/>
      <c r="AA2284"/>
      <c r="AB2284"/>
      <c r="AC2284"/>
      <c r="AD2284"/>
      <c r="AE2284"/>
      <c r="AF2284"/>
      <c r="AG2284"/>
      <c r="AH2284"/>
      <c r="BB2284" s="2"/>
      <c r="BC2284" s="3"/>
      <c r="BD2284" s="3"/>
      <c r="BE2284" s="3"/>
      <c r="BF2284" s="3"/>
    </row>
    <row r="2285" spans="1:58" ht="41.45" customHeight="1">
      <c r="A2285"/>
      <c r="J2285"/>
      <c r="AA2285"/>
      <c r="AB2285"/>
      <c r="AC2285"/>
      <c r="AD2285"/>
      <c r="AE2285"/>
      <c r="AF2285"/>
      <c r="AG2285"/>
      <c r="AH2285"/>
      <c r="BB2285" s="2"/>
      <c r="BC2285" s="3"/>
      <c r="BD2285" s="3"/>
      <c r="BE2285" s="3"/>
      <c r="BF2285" s="3"/>
    </row>
    <row r="2286" spans="1:58" ht="41.45" customHeight="1">
      <c r="A2286"/>
      <c r="J2286"/>
      <c r="AA2286"/>
      <c r="AB2286"/>
      <c r="AC2286"/>
      <c r="AD2286"/>
      <c r="AE2286"/>
      <c r="AF2286"/>
      <c r="AG2286"/>
      <c r="AH2286"/>
      <c r="BB2286" s="2"/>
      <c r="BC2286" s="3"/>
      <c r="BD2286" s="3"/>
      <c r="BE2286" s="3"/>
      <c r="BF2286" s="3"/>
    </row>
    <row r="2287" spans="1:58" ht="41.45" customHeight="1">
      <c r="A2287"/>
      <c r="J2287"/>
      <c r="AA2287"/>
      <c r="AB2287"/>
      <c r="AC2287"/>
      <c r="AD2287"/>
      <c r="AE2287"/>
      <c r="AF2287"/>
      <c r="AG2287"/>
      <c r="AH2287"/>
      <c r="BB2287" s="2"/>
      <c r="BC2287" s="3"/>
      <c r="BD2287" s="3"/>
      <c r="BE2287" s="3"/>
      <c r="BF2287" s="3"/>
    </row>
    <row r="2288" spans="1:58" ht="41.45" customHeight="1">
      <c r="A2288"/>
      <c r="J2288"/>
      <c r="AA2288"/>
      <c r="AB2288"/>
      <c r="AC2288"/>
      <c r="AD2288"/>
      <c r="AE2288"/>
      <c r="AF2288"/>
      <c r="AG2288"/>
      <c r="AH2288"/>
      <c r="BB2288" s="2"/>
      <c r="BC2288" s="3"/>
      <c r="BD2288" s="3"/>
      <c r="BE2288" s="3"/>
      <c r="BF2288" s="3"/>
    </row>
    <row r="2289" spans="1:58" ht="41.45" customHeight="1">
      <c r="A2289"/>
      <c r="J2289"/>
      <c r="AA2289"/>
      <c r="AB2289"/>
      <c r="AC2289"/>
      <c r="AD2289"/>
      <c r="AE2289"/>
      <c r="AF2289"/>
      <c r="AG2289"/>
      <c r="AH2289"/>
      <c r="BB2289" s="2"/>
      <c r="BC2289" s="3"/>
      <c r="BD2289" s="3"/>
      <c r="BE2289" s="3"/>
      <c r="BF2289" s="3"/>
    </row>
    <row r="2290" spans="1:58" ht="41.45" customHeight="1">
      <c r="A2290"/>
      <c r="J2290"/>
      <c r="AA2290"/>
      <c r="AB2290"/>
      <c r="AC2290"/>
      <c r="AD2290"/>
      <c r="AE2290"/>
      <c r="AF2290"/>
      <c r="AG2290"/>
      <c r="AH2290"/>
      <c r="BB2290" s="2"/>
      <c r="BC2290" s="3"/>
      <c r="BD2290" s="3"/>
      <c r="BE2290" s="3"/>
      <c r="BF2290" s="3"/>
    </row>
    <row r="2291" spans="1:58" ht="41.45" customHeight="1">
      <c r="A2291"/>
      <c r="J2291"/>
      <c r="AA2291"/>
      <c r="AB2291"/>
      <c r="AC2291"/>
      <c r="AD2291"/>
      <c r="AE2291"/>
      <c r="AF2291"/>
      <c r="AG2291"/>
      <c r="AH2291"/>
      <c r="BB2291" s="2"/>
      <c r="BC2291" s="3"/>
      <c r="BD2291" s="3"/>
      <c r="BE2291" s="3"/>
      <c r="BF2291" s="3"/>
    </row>
    <row r="2292" spans="1:58" ht="41.45" customHeight="1">
      <c r="A2292"/>
      <c r="J2292"/>
      <c r="AA2292"/>
      <c r="AB2292"/>
      <c r="AC2292"/>
      <c r="AD2292"/>
      <c r="AE2292"/>
      <c r="AF2292"/>
      <c r="AG2292"/>
      <c r="AH2292"/>
      <c r="BB2292" s="2"/>
      <c r="BC2292" s="3"/>
      <c r="BD2292" s="3"/>
      <c r="BE2292" s="3"/>
      <c r="BF2292" s="3"/>
    </row>
    <row r="2293" spans="1:58" ht="41.45" customHeight="1">
      <c r="A2293"/>
      <c r="J2293"/>
      <c r="AA2293"/>
      <c r="AB2293"/>
      <c r="AC2293"/>
      <c r="AD2293"/>
      <c r="AE2293"/>
      <c r="AF2293"/>
      <c r="AG2293"/>
      <c r="AH2293"/>
      <c r="BB2293" s="2"/>
      <c r="BC2293" s="3"/>
      <c r="BD2293" s="3"/>
      <c r="BE2293" s="3"/>
      <c r="BF2293" s="3"/>
    </row>
    <row r="2294" spans="1:58" ht="41.45" customHeight="1">
      <c r="A2294"/>
      <c r="J2294"/>
      <c r="AA2294"/>
      <c r="AB2294"/>
      <c r="AC2294"/>
      <c r="AD2294"/>
      <c r="AE2294"/>
      <c r="AF2294"/>
      <c r="AG2294"/>
      <c r="AH2294"/>
      <c r="BB2294" s="2"/>
      <c r="BC2294" s="3"/>
      <c r="BD2294" s="3"/>
      <c r="BE2294" s="3"/>
      <c r="BF2294" s="3"/>
    </row>
    <row r="2295" spans="1:58" ht="41.45" customHeight="1">
      <c r="A2295"/>
      <c r="J2295"/>
      <c r="AA2295"/>
      <c r="AB2295"/>
      <c r="AC2295"/>
      <c r="AD2295"/>
      <c r="AE2295"/>
      <c r="AF2295"/>
      <c r="AG2295"/>
      <c r="AH2295"/>
      <c r="BB2295" s="2"/>
      <c r="BC2295" s="3"/>
      <c r="BD2295" s="3"/>
      <c r="BE2295" s="3"/>
      <c r="BF2295" s="3"/>
    </row>
    <row r="2296" spans="1:58" ht="41.45" customHeight="1">
      <c r="A2296"/>
      <c r="J2296"/>
      <c r="AA2296"/>
      <c r="AB2296"/>
      <c r="AC2296"/>
      <c r="AD2296"/>
      <c r="AE2296"/>
      <c r="AF2296"/>
      <c r="AG2296"/>
      <c r="AH2296"/>
      <c r="BB2296" s="2"/>
      <c r="BC2296" s="3"/>
      <c r="BD2296" s="3"/>
      <c r="BE2296" s="3"/>
      <c r="BF2296" s="3"/>
    </row>
    <row r="2297" spans="1:58" ht="41.45" customHeight="1">
      <c r="A2297"/>
      <c r="J2297"/>
      <c r="AA2297"/>
      <c r="AB2297"/>
      <c r="AC2297"/>
      <c r="AD2297"/>
      <c r="AE2297"/>
      <c r="AF2297"/>
      <c r="AG2297"/>
      <c r="AH2297"/>
      <c r="BB2297" s="2"/>
      <c r="BC2297" s="3"/>
      <c r="BD2297" s="3"/>
      <c r="BE2297" s="3"/>
      <c r="BF2297" s="3"/>
    </row>
    <row r="2298" spans="1:58" ht="41.45" customHeight="1">
      <c r="A2298"/>
      <c r="J2298"/>
      <c r="AA2298"/>
      <c r="AB2298"/>
      <c r="AC2298"/>
      <c r="AD2298"/>
      <c r="AE2298"/>
      <c r="AF2298"/>
      <c r="AG2298"/>
      <c r="AH2298"/>
      <c r="BB2298" s="2"/>
      <c r="BC2298" s="3"/>
      <c r="BD2298" s="3"/>
      <c r="BE2298" s="3"/>
      <c r="BF2298" s="3"/>
    </row>
    <row r="2299" spans="1:58" ht="41.45" customHeight="1">
      <c r="A2299"/>
      <c r="J2299"/>
      <c r="AA2299"/>
      <c r="AB2299"/>
      <c r="AC2299"/>
      <c r="AD2299"/>
      <c r="AE2299"/>
      <c r="AF2299"/>
      <c r="AG2299"/>
      <c r="AH2299"/>
      <c r="BB2299" s="2"/>
      <c r="BC2299" s="3"/>
      <c r="BD2299" s="3"/>
      <c r="BE2299" s="3"/>
      <c r="BF2299" s="3"/>
    </row>
    <row r="2300" spans="1:58" ht="41.45" customHeight="1">
      <c r="A2300"/>
      <c r="J2300"/>
      <c r="AA2300"/>
      <c r="AB2300"/>
      <c r="AC2300"/>
      <c r="AD2300"/>
      <c r="AE2300"/>
      <c r="AF2300"/>
      <c r="AG2300"/>
      <c r="AH2300"/>
      <c r="BB2300" s="2"/>
      <c r="BC2300" s="3"/>
      <c r="BD2300" s="3"/>
      <c r="BE2300" s="3"/>
      <c r="BF2300" s="3"/>
    </row>
    <row r="2301" spans="1:58" ht="41.45" customHeight="1">
      <c r="A2301"/>
      <c r="J2301"/>
      <c r="AA2301"/>
      <c r="AB2301"/>
      <c r="AC2301"/>
      <c r="AD2301"/>
      <c r="AE2301"/>
      <c r="AF2301"/>
      <c r="AG2301"/>
      <c r="AH2301"/>
      <c r="BB2301" s="2"/>
      <c r="BC2301" s="3"/>
      <c r="BD2301" s="3"/>
      <c r="BE2301" s="3"/>
      <c r="BF2301" s="3"/>
    </row>
    <row r="2302" spans="1:58" ht="41.45" customHeight="1">
      <c r="A2302"/>
      <c r="J2302"/>
      <c r="AA2302"/>
      <c r="AB2302"/>
      <c r="AC2302"/>
      <c r="AD2302"/>
      <c r="AE2302"/>
      <c r="AF2302"/>
      <c r="AG2302"/>
      <c r="AH2302"/>
      <c r="BB2302" s="2"/>
      <c r="BC2302" s="3"/>
      <c r="BD2302" s="3"/>
      <c r="BE2302" s="3"/>
      <c r="BF2302" s="3"/>
    </row>
    <row r="2303" spans="1:58" ht="41.45" customHeight="1">
      <c r="A2303"/>
      <c r="J2303"/>
      <c r="AA2303"/>
      <c r="AB2303"/>
      <c r="AC2303"/>
      <c r="AD2303"/>
      <c r="AE2303"/>
      <c r="AF2303"/>
      <c r="AG2303"/>
      <c r="AH2303"/>
      <c r="BB2303" s="2"/>
      <c r="BC2303" s="3"/>
      <c r="BD2303" s="3"/>
      <c r="BE2303" s="3"/>
      <c r="BF2303" s="3"/>
    </row>
    <row r="2304" spans="1:58" ht="41.45" customHeight="1">
      <c r="A2304"/>
      <c r="J2304"/>
      <c r="AA2304"/>
      <c r="AB2304"/>
      <c r="AC2304"/>
      <c r="AD2304"/>
      <c r="AE2304"/>
      <c r="AF2304"/>
      <c r="AG2304"/>
      <c r="AH2304"/>
      <c r="BB2304" s="2"/>
      <c r="BC2304" s="3"/>
      <c r="BD2304" s="3"/>
      <c r="BE2304" s="3"/>
      <c r="BF2304" s="3"/>
    </row>
    <row r="2305" spans="1:58" ht="41.45" customHeight="1">
      <c r="A2305"/>
      <c r="J2305"/>
      <c r="AA2305"/>
      <c r="AB2305"/>
      <c r="AC2305"/>
      <c r="AD2305"/>
      <c r="AE2305"/>
      <c r="AF2305"/>
      <c r="AG2305"/>
      <c r="AH2305"/>
      <c r="BB2305" s="2"/>
      <c r="BC2305" s="3"/>
      <c r="BD2305" s="3"/>
      <c r="BE2305" s="3"/>
      <c r="BF2305" s="3"/>
    </row>
    <row r="2306" spans="1:58" ht="41.45" customHeight="1">
      <c r="A2306"/>
      <c r="J2306"/>
      <c r="AA2306"/>
      <c r="AB2306"/>
      <c r="AC2306"/>
      <c r="AD2306"/>
      <c r="AE2306"/>
      <c r="AF2306"/>
      <c r="AG2306"/>
      <c r="AH2306"/>
      <c r="BB2306" s="2"/>
      <c r="BC2306" s="3"/>
      <c r="BD2306" s="3"/>
      <c r="BE2306" s="3"/>
      <c r="BF2306" s="3"/>
    </row>
    <row r="2307" spans="1:58" ht="41.45" customHeight="1">
      <c r="A2307"/>
      <c r="J2307"/>
      <c r="AA2307"/>
      <c r="AB2307"/>
      <c r="AC2307"/>
      <c r="AD2307"/>
      <c r="AE2307"/>
      <c r="AF2307"/>
      <c r="AG2307"/>
      <c r="AH2307"/>
      <c r="BB2307" s="2"/>
      <c r="BC2307" s="3"/>
      <c r="BD2307" s="3"/>
      <c r="BE2307" s="3"/>
      <c r="BF2307" s="3"/>
    </row>
    <row r="2308" spans="1:58" ht="41.45" customHeight="1">
      <c r="A2308"/>
      <c r="J2308"/>
      <c r="AA2308"/>
      <c r="AB2308"/>
      <c r="AC2308"/>
      <c r="AD2308"/>
      <c r="AE2308"/>
      <c r="AF2308"/>
      <c r="AG2308"/>
      <c r="AH2308"/>
      <c r="BB2308" s="2"/>
      <c r="BC2308" s="3"/>
      <c r="BD2308" s="3"/>
      <c r="BE2308" s="3"/>
      <c r="BF2308" s="3"/>
    </row>
    <row r="2309" spans="1:58" ht="41.45" customHeight="1">
      <c r="A2309"/>
      <c r="J2309"/>
      <c r="AA2309"/>
      <c r="AB2309"/>
      <c r="AC2309"/>
      <c r="AD2309"/>
      <c r="AE2309"/>
      <c r="AF2309"/>
      <c r="AG2309"/>
      <c r="AH2309"/>
      <c r="BB2309" s="2"/>
      <c r="BC2309" s="3"/>
      <c r="BD2309" s="3"/>
      <c r="BE2309" s="3"/>
      <c r="BF2309" s="3"/>
    </row>
    <row r="2310" spans="1:58" ht="41.45" customHeight="1">
      <c r="A2310"/>
      <c r="J2310"/>
      <c r="AA2310"/>
      <c r="AB2310"/>
      <c r="AC2310"/>
      <c r="AD2310"/>
      <c r="AE2310"/>
      <c r="AF2310"/>
      <c r="AG2310"/>
      <c r="AH2310"/>
      <c r="BB2310" s="2"/>
      <c r="BC2310" s="3"/>
      <c r="BD2310" s="3"/>
      <c r="BE2310" s="3"/>
      <c r="BF2310" s="3"/>
    </row>
    <row r="2311" spans="1:58" ht="41.45" customHeight="1">
      <c r="A2311"/>
      <c r="J2311"/>
      <c r="AA2311"/>
      <c r="AB2311"/>
      <c r="AC2311"/>
      <c r="AD2311"/>
      <c r="AE2311"/>
      <c r="AF2311"/>
      <c r="AG2311"/>
      <c r="AH2311"/>
      <c r="BB2311" s="2"/>
      <c r="BC2311" s="3"/>
      <c r="BD2311" s="3"/>
      <c r="BE2311" s="3"/>
      <c r="BF2311" s="3"/>
    </row>
    <row r="2312" spans="1:58" ht="41.45" customHeight="1">
      <c r="A2312"/>
      <c r="J2312"/>
      <c r="AA2312"/>
      <c r="AB2312"/>
      <c r="AC2312"/>
      <c r="AD2312"/>
      <c r="AE2312"/>
      <c r="AF2312"/>
      <c r="AG2312"/>
      <c r="AH2312"/>
      <c r="BB2312" s="2"/>
      <c r="BC2312" s="3"/>
      <c r="BD2312" s="3"/>
      <c r="BE2312" s="3"/>
      <c r="BF2312" s="3"/>
    </row>
    <row r="2313" spans="1:58" ht="41.45" customHeight="1">
      <c r="A2313"/>
      <c r="J2313"/>
      <c r="AA2313"/>
      <c r="AB2313"/>
      <c r="AC2313"/>
      <c r="AD2313"/>
      <c r="AE2313"/>
      <c r="AF2313"/>
      <c r="AG2313"/>
      <c r="AH2313"/>
      <c r="BB2313" s="2"/>
      <c r="BC2313" s="3"/>
      <c r="BD2313" s="3"/>
      <c r="BE2313" s="3"/>
      <c r="BF2313" s="3"/>
    </row>
    <row r="2314" spans="1:58" ht="41.45" customHeight="1">
      <c r="A2314"/>
      <c r="J2314"/>
      <c r="AA2314"/>
      <c r="AB2314"/>
      <c r="AC2314"/>
      <c r="AD2314"/>
      <c r="AE2314"/>
      <c r="AF2314"/>
      <c r="AG2314"/>
      <c r="AH2314"/>
      <c r="BB2314" s="2"/>
      <c r="BC2314" s="3"/>
      <c r="BD2314" s="3"/>
      <c r="BE2314" s="3"/>
      <c r="BF2314" s="3"/>
    </row>
    <row r="2315" spans="1:58" ht="41.45" customHeight="1">
      <c r="A2315"/>
      <c r="J2315"/>
      <c r="AA2315"/>
      <c r="AB2315"/>
      <c r="AC2315"/>
      <c r="AD2315"/>
      <c r="AE2315"/>
      <c r="AF2315"/>
      <c r="AG2315"/>
      <c r="AH2315"/>
      <c r="BB2315" s="2"/>
      <c r="BC2315" s="3"/>
      <c r="BD2315" s="3"/>
      <c r="BE2315" s="3"/>
      <c r="BF2315" s="3"/>
    </row>
    <row r="2316" spans="1:58" ht="41.45" customHeight="1">
      <c r="A2316"/>
      <c r="J2316"/>
      <c r="AA2316"/>
      <c r="AB2316"/>
      <c r="AC2316"/>
      <c r="AD2316"/>
      <c r="AE2316"/>
      <c r="AF2316"/>
      <c r="AG2316"/>
      <c r="AH2316"/>
      <c r="BB2316" s="2"/>
      <c r="BC2316" s="3"/>
      <c r="BD2316" s="3"/>
      <c r="BE2316" s="3"/>
      <c r="BF2316" s="3"/>
    </row>
    <row r="2317" spans="1:58" ht="41.45" customHeight="1">
      <c r="A2317"/>
      <c r="J2317"/>
      <c r="AA2317"/>
      <c r="AB2317"/>
      <c r="AC2317"/>
      <c r="AD2317"/>
      <c r="AE2317"/>
      <c r="AF2317"/>
      <c r="AG2317"/>
      <c r="AH2317"/>
      <c r="BB2317" s="2"/>
      <c r="BC2317" s="3"/>
      <c r="BD2317" s="3"/>
      <c r="BE2317" s="3"/>
      <c r="BF2317" s="3"/>
    </row>
    <row r="2318" spans="1:58" ht="41.45" customHeight="1">
      <c r="A2318"/>
      <c r="J2318"/>
      <c r="AA2318"/>
      <c r="AB2318"/>
      <c r="AC2318"/>
      <c r="AD2318"/>
      <c r="AE2318"/>
      <c r="AF2318"/>
      <c r="AG2318"/>
      <c r="AH2318"/>
      <c r="BB2318" s="2"/>
      <c r="BC2318" s="3"/>
      <c r="BD2318" s="3"/>
      <c r="BE2318" s="3"/>
      <c r="BF2318" s="3"/>
    </row>
    <row r="2319" spans="1:58" ht="41.45" customHeight="1">
      <c r="A2319"/>
      <c r="J2319"/>
      <c r="AA2319"/>
      <c r="AB2319"/>
      <c r="AC2319"/>
      <c r="AD2319"/>
      <c r="AE2319"/>
      <c r="AF2319"/>
      <c r="AG2319"/>
      <c r="AH2319"/>
      <c r="BB2319" s="2"/>
      <c r="BC2319" s="3"/>
      <c r="BD2319" s="3"/>
      <c r="BE2319" s="3"/>
      <c r="BF2319" s="3"/>
    </row>
    <row r="2320" spans="1:58" ht="41.45" customHeight="1">
      <c r="A2320"/>
      <c r="J2320"/>
      <c r="AA2320"/>
      <c r="AB2320"/>
      <c r="AC2320"/>
      <c r="AD2320"/>
      <c r="AE2320"/>
      <c r="AF2320"/>
      <c r="AG2320"/>
      <c r="AH2320"/>
      <c r="BB2320" s="2"/>
      <c r="BC2320" s="3"/>
      <c r="BD2320" s="3"/>
      <c r="BE2320" s="3"/>
      <c r="BF2320" s="3"/>
    </row>
    <row r="2321" spans="1:58" ht="41.45" customHeight="1">
      <c r="A2321"/>
      <c r="J2321"/>
      <c r="AA2321"/>
      <c r="AB2321"/>
      <c r="AC2321"/>
      <c r="AD2321"/>
      <c r="AE2321"/>
      <c r="AF2321"/>
      <c r="AG2321"/>
      <c r="AH2321"/>
      <c r="BB2321" s="2"/>
      <c r="BC2321" s="3"/>
      <c r="BD2321" s="3"/>
      <c r="BE2321" s="3"/>
      <c r="BF2321" s="3"/>
    </row>
    <row r="2322" spans="1:58" ht="41.45" customHeight="1">
      <c r="A2322"/>
      <c r="J2322"/>
      <c r="AA2322"/>
      <c r="AB2322"/>
      <c r="AC2322"/>
      <c r="AD2322"/>
      <c r="AE2322"/>
      <c r="AF2322"/>
      <c r="AG2322"/>
      <c r="AH2322"/>
      <c r="BB2322" s="2"/>
      <c r="BC2322" s="3"/>
      <c r="BD2322" s="3"/>
      <c r="BE2322" s="3"/>
      <c r="BF2322" s="3"/>
    </row>
    <row r="2323" spans="1:58" ht="41.45" customHeight="1">
      <c r="A2323"/>
      <c r="J2323"/>
      <c r="AA2323"/>
      <c r="AB2323"/>
      <c r="AC2323"/>
      <c r="AD2323"/>
      <c r="AE2323"/>
      <c r="AF2323"/>
      <c r="AG2323"/>
      <c r="AH2323"/>
      <c r="BB2323" s="2"/>
      <c r="BC2323" s="3"/>
      <c r="BD2323" s="3"/>
      <c r="BE2323" s="3"/>
      <c r="BF2323" s="3"/>
    </row>
    <row r="2324" spans="1:58" ht="41.45" customHeight="1">
      <c r="A2324"/>
      <c r="J2324"/>
      <c r="AA2324"/>
      <c r="AB2324"/>
      <c r="AC2324"/>
      <c r="AD2324"/>
      <c r="AE2324"/>
      <c r="AF2324"/>
      <c r="AG2324"/>
      <c r="AH2324"/>
      <c r="BB2324" s="2"/>
      <c r="BC2324" s="3"/>
      <c r="BD2324" s="3"/>
      <c r="BE2324" s="3"/>
      <c r="BF2324" s="3"/>
    </row>
    <row r="2325" spans="1:58" ht="41.45" customHeight="1">
      <c r="A2325"/>
      <c r="J2325"/>
      <c r="AA2325"/>
      <c r="AB2325"/>
      <c r="AC2325"/>
      <c r="AD2325"/>
      <c r="AE2325"/>
      <c r="AF2325"/>
      <c r="AG2325"/>
      <c r="AH2325"/>
      <c r="BB2325" s="2"/>
      <c r="BC2325" s="3"/>
      <c r="BD2325" s="3"/>
      <c r="BE2325" s="3"/>
      <c r="BF2325" s="3"/>
    </row>
    <row r="2326" spans="1:58" ht="41.45" customHeight="1">
      <c r="A2326"/>
      <c r="J2326"/>
      <c r="AA2326"/>
      <c r="AB2326"/>
      <c r="AC2326"/>
      <c r="AD2326"/>
      <c r="AE2326"/>
      <c r="AF2326"/>
      <c r="AG2326"/>
      <c r="AH2326"/>
      <c r="BB2326" s="2"/>
      <c r="BC2326" s="3"/>
      <c r="BD2326" s="3"/>
      <c r="BE2326" s="3"/>
      <c r="BF2326" s="3"/>
    </row>
    <row r="2327" spans="1:58" ht="41.45" customHeight="1">
      <c r="A2327"/>
      <c r="J2327"/>
      <c r="AA2327"/>
      <c r="AB2327"/>
      <c r="AC2327"/>
      <c r="AD2327"/>
      <c r="AE2327"/>
      <c r="AF2327"/>
      <c r="AG2327"/>
      <c r="AH2327"/>
      <c r="BB2327" s="2"/>
      <c r="BC2327" s="3"/>
      <c r="BD2327" s="3"/>
      <c r="BE2327" s="3"/>
      <c r="BF2327" s="3"/>
    </row>
    <row r="2328" spans="1:58" ht="41.45" customHeight="1">
      <c r="A2328"/>
      <c r="J2328"/>
      <c r="AA2328"/>
      <c r="AB2328"/>
      <c r="AC2328"/>
      <c r="AD2328"/>
      <c r="AE2328"/>
      <c r="AF2328"/>
      <c r="AG2328"/>
      <c r="AH2328"/>
      <c r="BB2328" s="2"/>
      <c r="BC2328" s="3"/>
      <c r="BD2328" s="3"/>
      <c r="BE2328" s="3"/>
      <c r="BF2328" s="3"/>
    </row>
    <row r="2329" spans="1:58" ht="41.45" customHeight="1">
      <c r="A2329"/>
      <c r="J2329"/>
      <c r="AA2329"/>
      <c r="AB2329"/>
      <c r="AC2329"/>
      <c r="AD2329"/>
      <c r="AE2329"/>
      <c r="AF2329"/>
      <c r="AG2329"/>
      <c r="AH2329"/>
      <c r="BB2329" s="2"/>
      <c r="BC2329" s="3"/>
      <c r="BD2329" s="3"/>
      <c r="BE2329" s="3"/>
      <c r="BF2329" s="3"/>
    </row>
    <row r="2330" spans="1:58" ht="41.45" customHeight="1">
      <c r="A2330"/>
      <c r="J2330"/>
      <c r="AA2330"/>
      <c r="AB2330"/>
      <c r="AC2330"/>
      <c r="AD2330"/>
      <c r="AE2330"/>
      <c r="AF2330"/>
      <c r="AG2330"/>
      <c r="AH2330"/>
      <c r="BB2330" s="2"/>
      <c r="BC2330" s="3"/>
      <c r="BD2330" s="3"/>
      <c r="BE2330" s="3"/>
      <c r="BF2330" s="3"/>
    </row>
    <row r="2331" spans="1:58" ht="41.45" customHeight="1">
      <c r="A2331"/>
      <c r="J2331"/>
      <c r="AA2331"/>
      <c r="AB2331"/>
      <c r="AC2331"/>
      <c r="AD2331"/>
      <c r="AE2331"/>
      <c r="AF2331"/>
      <c r="AG2331"/>
      <c r="AH2331"/>
      <c r="BB2331" s="2"/>
      <c r="BC2331" s="3"/>
      <c r="BD2331" s="3"/>
      <c r="BE2331" s="3"/>
      <c r="BF2331" s="3"/>
    </row>
    <row r="2332" spans="1:58" ht="41.45" customHeight="1">
      <c r="A2332"/>
      <c r="J2332"/>
      <c r="AA2332"/>
      <c r="AB2332"/>
      <c r="AC2332"/>
      <c r="AD2332"/>
      <c r="AE2332"/>
      <c r="AF2332"/>
      <c r="AG2332"/>
      <c r="AH2332"/>
      <c r="BB2332" s="2"/>
      <c r="BC2332" s="3"/>
      <c r="BD2332" s="3"/>
      <c r="BE2332" s="3"/>
      <c r="BF2332" s="3"/>
    </row>
    <row r="2333" spans="1:58" ht="41.45" customHeight="1">
      <c r="A2333"/>
      <c r="J2333"/>
      <c r="AA2333"/>
      <c r="AB2333"/>
      <c r="AC2333"/>
      <c r="AD2333"/>
      <c r="AE2333"/>
      <c r="AF2333"/>
      <c r="AG2333"/>
      <c r="AH2333"/>
      <c r="BB2333" s="2"/>
      <c r="BC2333" s="3"/>
      <c r="BD2333" s="3"/>
      <c r="BE2333" s="3"/>
      <c r="BF2333" s="3"/>
    </row>
    <row r="2334" spans="1:58" ht="41.45" customHeight="1">
      <c r="A2334"/>
      <c r="J2334"/>
      <c r="AA2334"/>
      <c r="AB2334"/>
      <c r="AC2334"/>
      <c r="AD2334"/>
      <c r="AE2334"/>
      <c r="AF2334"/>
      <c r="AG2334"/>
      <c r="AH2334"/>
      <c r="BB2334" s="2"/>
      <c r="BC2334" s="3"/>
      <c r="BD2334" s="3"/>
      <c r="BE2334" s="3"/>
      <c r="BF2334" s="3"/>
    </row>
    <row r="2335" spans="1:58" ht="41.45" customHeight="1">
      <c r="A2335"/>
      <c r="J2335"/>
      <c r="AA2335"/>
      <c r="AB2335"/>
      <c r="AC2335"/>
      <c r="AD2335"/>
      <c r="AE2335"/>
      <c r="AF2335"/>
      <c r="AG2335"/>
      <c r="AH2335"/>
      <c r="BB2335" s="2"/>
      <c r="BC2335" s="3"/>
      <c r="BD2335" s="3"/>
      <c r="BE2335" s="3"/>
      <c r="BF2335" s="3"/>
    </row>
    <row r="2336" spans="1:58" ht="41.45" customHeight="1">
      <c r="A2336"/>
      <c r="J2336"/>
      <c r="AA2336"/>
      <c r="AB2336"/>
      <c r="AC2336"/>
      <c r="AD2336"/>
      <c r="AE2336"/>
      <c r="AF2336"/>
      <c r="AG2336"/>
      <c r="AH2336"/>
      <c r="BB2336" s="2"/>
      <c r="BC2336" s="3"/>
      <c r="BD2336" s="3"/>
      <c r="BE2336" s="3"/>
      <c r="BF2336" s="3"/>
    </row>
    <row r="2337" spans="1:58" ht="41.45" customHeight="1">
      <c r="A2337"/>
      <c r="J2337"/>
      <c r="AA2337"/>
      <c r="AB2337"/>
      <c r="AC2337"/>
      <c r="AD2337"/>
      <c r="AE2337"/>
      <c r="AF2337"/>
      <c r="AG2337"/>
      <c r="AH2337"/>
      <c r="BB2337" s="2"/>
      <c r="BC2337" s="3"/>
      <c r="BD2337" s="3"/>
      <c r="BE2337" s="3"/>
      <c r="BF2337" s="3"/>
    </row>
    <row r="2338" spans="1:58" ht="41.45" customHeight="1">
      <c r="A2338"/>
      <c r="J2338"/>
      <c r="AA2338"/>
      <c r="AB2338"/>
      <c r="AC2338"/>
      <c r="AD2338"/>
      <c r="AE2338"/>
      <c r="AF2338"/>
      <c r="AG2338"/>
      <c r="AH2338"/>
      <c r="BB2338" s="2"/>
      <c r="BC2338" s="3"/>
      <c r="BD2338" s="3"/>
      <c r="BE2338" s="3"/>
      <c r="BF2338" s="3"/>
    </row>
    <row r="2339" spans="1:58" ht="41.45" customHeight="1">
      <c r="A2339"/>
      <c r="J2339"/>
      <c r="AA2339"/>
      <c r="AB2339"/>
      <c r="AC2339"/>
      <c r="AD2339"/>
      <c r="AE2339"/>
      <c r="AF2339"/>
      <c r="AG2339"/>
      <c r="AH2339"/>
      <c r="BB2339" s="2"/>
      <c r="BC2339" s="3"/>
      <c r="BD2339" s="3"/>
      <c r="BE2339" s="3"/>
      <c r="BF2339" s="3"/>
    </row>
    <row r="2340" spans="1:58" ht="41.45" customHeight="1">
      <c r="A2340"/>
      <c r="J2340"/>
      <c r="AA2340"/>
      <c r="AB2340"/>
      <c r="AC2340"/>
      <c r="AD2340"/>
      <c r="AE2340"/>
      <c r="AF2340"/>
      <c r="AG2340"/>
      <c r="AH2340"/>
      <c r="BB2340" s="2"/>
      <c r="BC2340" s="3"/>
      <c r="BD2340" s="3"/>
      <c r="BE2340" s="3"/>
      <c r="BF2340" s="3"/>
    </row>
    <row r="2341" spans="1:58" ht="41.45" customHeight="1">
      <c r="A2341"/>
      <c r="J2341"/>
      <c r="AA2341"/>
      <c r="AB2341"/>
      <c r="AC2341"/>
      <c r="AD2341"/>
      <c r="AE2341"/>
      <c r="AF2341"/>
      <c r="AG2341"/>
      <c r="AH2341"/>
      <c r="BB2341" s="2"/>
      <c r="BC2341" s="3"/>
      <c r="BD2341" s="3"/>
      <c r="BE2341" s="3"/>
      <c r="BF2341" s="3"/>
    </row>
    <row r="2342" spans="1:58" ht="41.45" customHeight="1">
      <c r="A2342"/>
      <c r="J2342"/>
      <c r="AA2342"/>
      <c r="AB2342"/>
      <c r="AC2342"/>
      <c r="AD2342"/>
      <c r="AE2342"/>
      <c r="AF2342"/>
      <c r="AG2342"/>
      <c r="AH2342"/>
      <c r="BB2342" s="2"/>
      <c r="BC2342" s="3"/>
      <c r="BD2342" s="3"/>
      <c r="BE2342" s="3"/>
      <c r="BF2342" s="3"/>
    </row>
    <row r="2343" spans="1:58" ht="41.45" customHeight="1">
      <c r="A2343"/>
      <c r="J2343"/>
      <c r="AA2343"/>
      <c r="AB2343"/>
      <c r="AC2343"/>
      <c r="AD2343"/>
      <c r="AE2343"/>
      <c r="AF2343"/>
      <c r="AG2343"/>
      <c r="AH2343"/>
      <c r="BB2343" s="2"/>
      <c r="BC2343" s="3"/>
      <c r="BD2343" s="3"/>
      <c r="BE2343" s="3"/>
      <c r="BF2343" s="3"/>
    </row>
    <row r="2344" spans="1:58" ht="41.45" customHeight="1">
      <c r="A2344"/>
      <c r="J2344"/>
      <c r="AA2344"/>
      <c r="AB2344"/>
      <c r="AC2344"/>
      <c r="AD2344"/>
      <c r="AE2344"/>
      <c r="AF2344"/>
      <c r="AG2344"/>
      <c r="AH2344"/>
      <c r="BB2344" s="2"/>
      <c r="BC2344" s="3"/>
      <c r="BD2344" s="3"/>
      <c r="BE2344" s="3"/>
      <c r="BF2344" s="3"/>
    </row>
    <row r="2345" spans="1:58" ht="41.45" customHeight="1">
      <c r="A2345"/>
      <c r="J2345"/>
      <c r="AA2345"/>
      <c r="AB2345"/>
      <c r="AC2345"/>
      <c r="AD2345"/>
      <c r="AE2345"/>
      <c r="AF2345"/>
      <c r="AG2345"/>
      <c r="AH2345"/>
      <c r="BB2345" s="2"/>
      <c r="BC2345" s="3"/>
      <c r="BD2345" s="3"/>
      <c r="BE2345" s="3"/>
      <c r="BF2345" s="3"/>
    </row>
    <row r="2346" spans="1:58" ht="41.45" customHeight="1">
      <c r="A2346"/>
      <c r="J2346"/>
      <c r="AA2346"/>
      <c r="AB2346"/>
      <c r="AC2346"/>
      <c r="AD2346"/>
      <c r="AE2346"/>
      <c r="AF2346"/>
      <c r="AG2346"/>
      <c r="AH2346"/>
      <c r="BB2346" s="2"/>
      <c r="BC2346" s="3"/>
      <c r="BD2346" s="3"/>
      <c r="BE2346" s="3"/>
      <c r="BF2346" s="3"/>
    </row>
    <row r="2347" spans="1:58" ht="41.45" customHeight="1">
      <c r="A2347"/>
      <c r="J2347"/>
      <c r="AA2347"/>
      <c r="AB2347"/>
      <c r="AC2347"/>
      <c r="AD2347"/>
      <c r="AE2347"/>
      <c r="AF2347"/>
      <c r="AG2347"/>
      <c r="AH2347"/>
      <c r="BB2347" s="2"/>
      <c r="BC2347" s="3"/>
      <c r="BD2347" s="3"/>
      <c r="BE2347" s="3"/>
      <c r="BF2347" s="3"/>
    </row>
    <row r="2348" spans="1:58" ht="41.45" customHeight="1">
      <c r="A2348"/>
      <c r="J2348"/>
      <c r="AA2348"/>
      <c r="AB2348"/>
      <c r="AC2348"/>
      <c r="AD2348"/>
      <c r="AE2348"/>
      <c r="AF2348"/>
      <c r="AG2348"/>
      <c r="AH2348"/>
      <c r="BB2348" s="2"/>
      <c r="BC2348" s="3"/>
      <c r="BD2348" s="3"/>
      <c r="BE2348" s="3"/>
      <c r="BF2348" s="3"/>
    </row>
    <row r="2349" spans="1:58" ht="41.45" customHeight="1">
      <c r="A2349"/>
      <c r="J2349"/>
      <c r="AA2349"/>
      <c r="AB2349"/>
      <c r="AC2349"/>
      <c r="AD2349"/>
      <c r="AE2349"/>
      <c r="AF2349"/>
      <c r="AG2349"/>
      <c r="AH2349"/>
      <c r="BB2349" s="2"/>
      <c r="BC2349" s="3"/>
      <c r="BD2349" s="3"/>
      <c r="BE2349" s="3"/>
      <c r="BF2349" s="3"/>
    </row>
    <row r="2350" spans="1:58" ht="41.45" customHeight="1">
      <c r="A2350"/>
      <c r="J2350"/>
      <c r="AA2350"/>
      <c r="AB2350"/>
      <c r="AC2350"/>
      <c r="AD2350"/>
      <c r="AE2350"/>
      <c r="AF2350"/>
      <c r="AG2350"/>
      <c r="AH2350"/>
      <c r="BB2350" s="2"/>
      <c r="BC2350" s="3"/>
      <c r="BD2350" s="3"/>
      <c r="BE2350" s="3"/>
      <c r="BF2350" s="3"/>
    </row>
    <row r="2351" spans="1:58" ht="41.45" customHeight="1">
      <c r="A2351"/>
      <c r="J2351"/>
      <c r="AA2351"/>
      <c r="AB2351"/>
      <c r="AC2351"/>
      <c r="AD2351"/>
      <c r="AE2351"/>
      <c r="AF2351"/>
      <c r="AG2351"/>
      <c r="AH2351"/>
      <c r="BB2351" s="2"/>
      <c r="BC2351" s="3"/>
      <c r="BD2351" s="3"/>
      <c r="BE2351" s="3"/>
      <c r="BF2351" s="3"/>
    </row>
    <row r="2352" spans="1:58" ht="41.45" customHeight="1">
      <c r="A2352"/>
      <c r="J2352"/>
      <c r="AA2352"/>
      <c r="AB2352"/>
      <c r="AC2352"/>
      <c r="AD2352"/>
      <c r="AE2352"/>
      <c r="AF2352"/>
      <c r="AG2352"/>
      <c r="AH2352"/>
      <c r="BB2352" s="2"/>
      <c r="BC2352" s="3"/>
      <c r="BD2352" s="3"/>
      <c r="BE2352" s="3"/>
      <c r="BF2352" s="3"/>
    </row>
    <row r="2353" spans="1:58" ht="41.45" customHeight="1">
      <c r="A2353"/>
      <c r="J2353"/>
      <c r="AA2353"/>
      <c r="AB2353"/>
      <c r="AC2353"/>
      <c r="AD2353"/>
      <c r="AE2353"/>
      <c r="AF2353"/>
      <c r="AG2353"/>
      <c r="AH2353"/>
      <c r="BB2353" s="2"/>
      <c r="BC2353" s="3"/>
      <c r="BD2353" s="3"/>
      <c r="BE2353" s="3"/>
      <c r="BF2353" s="3"/>
    </row>
    <row r="2354" spans="1:58" ht="41.45" customHeight="1">
      <c r="A2354"/>
      <c r="J2354"/>
      <c r="AA2354"/>
      <c r="AB2354"/>
      <c r="AC2354"/>
      <c r="AD2354"/>
      <c r="AE2354"/>
      <c r="AF2354"/>
      <c r="AG2354"/>
      <c r="AH2354"/>
      <c r="BB2354" s="2"/>
      <c r="BC2354" s="3"/>
      <c r="BD2354" s="3"/>
      <c r="BE2354" s="3"/>
      <c r="BF2354" s="3"/>
    </row>
    <row r="2355" spans="1:58" ht="41.45" customHeight="1">
      <c r="A2355"/>
      <c r="J2355"/>
      <c r="AA2355"/>
      <c r="AB2355"/>
      <c r="AC2355"/>
      <c r="AD2355"/>
      <c r="AE2355"/>
      <c r="AF2355"/>
      <c r="AG2355"/>
      <c r="AH2355"/>
      <c r="BB2355" s="2"/>
      <c r="BC2355" s="3"/>
      <c r="BD2355" s="3"/>
      <c r="BE2355" s="3"/>
      <c r="BF2355" s="3"/>
    </row>
    <row r="2356" spans="1:58" ht="41.45" customHeight="1">
      <c r="A2356"/>
      <c r="J2356"/>
      <c r="AA2356"/>
      <c r="AB2356"/>
      <c r="AC2356"/>
      <c r="AD2356"/>
      <c r="AE2356"/>
      <c r="AF2356"/>
      <c r="AG2356"/>
      <c r="AH2356"/>
      <c r="BB2356" s="2"/>
      <c r="BC2356" s="3"/>
      <c r="BD2356" s="3"/>
      <c r="BE2356" s="3"/>
      <c r="BF2356" s="3"/>
    </row>
    <row r="2357" spans="1:58" ht="41.45" customHeight="1">
      <c r="A2357"/>
      <c r="J2357"/>
      <c r="AA2357"/>
      <c r="AB2357"/>
      <c r="AC2357"/>
      <c r="AD2357"/>
      <c r="AE2357"/>
      <c r="AF2357"/>
      <c r="AG2357"/>
      <c r="AH2357"/>
      <c r="BB2357" s="2"/>
      <c r="BC2357" s="3"/>
      <c r="BD2357" s="3"/>
      <c r="BE2357" s="3"/>
      <c r="BF2357" s="3"/>
    </row>
    <row r="2358" spans="1:58" ht="41.45" customHeight="1">
      <c r="A2358"/>
      <c r="J2358"/>
      <c r="AA2358"/>
      <c r="AB2358"/>
      <c r="AC2358"/>
      <c r="AD2358"/>
      <c r="AE2358"/>
      <c r="AF2358"/>
      <c r="AG2358"/>
      <c r="AH2358"/>
      <c r="BB2358" s="2"/>
      <c r="BC2358" s="3"/>
      <c r="BD2358" s="3"/>
      <c r="BE2358" s="3"/>
      <c r="BF2358" s="3"/>
    </row>
    <row r="2359" spans="1:58" ht="41.45" customHeight="1">
      <c r="A2359"/>
      <c r="J2359"/>
      <c r="AA2359"/>
      <c r="AB2359"/>
      <c r="AC2359"/>
      <c r="AD2359"/>
      <c r="AE2359"/>
      <c r="AF2359"/>
      <c r="AG2359"/>
      <c r="AH2359"/>
      <c r="BB2359" s="2"/>
      <c r="BC2359" s="3"/>
      <c r="BD2359" s="3"/>
      <c r="BE2359" s="3"/>
      <c r="BF2359" s="3"/>
    </row>
    <row r="2360" spans="1:58" ht="41.45" customHeight="1">
      <c r="A2360"/>
      <c r="J2360"/>
      <c r="AA2360"/>
      <c r="AB2360"/>
      <c r="AC2360"/>
      <c r="AD2360"/>
      <c r="AE2360"/>
      <c r="AF2360"/>
      <c r="AG2360"/>
      <c r="AH2360"/>
      <c r="BB2360" s="2"/>
      <c r="BC2360" s="3"/>
      <c r="BD2360" s="3"/>
      <c r="BE2360" s="3"/>
      <c r="BF2360" s="3"/>
    </row>
    <row r="2361" spans="1:58" ht="41.45" customHeight="1">
      <c r="A2361"/>
      <c r="J2361"/>
      <c r="AA2361"/>
      <c r="AB2361"/>
      <c r="AC2361"/>
      <c r="AD2361"/>
      <c r="AE2361"/>
      <c r="AF2361"/>
      <c r="AG2361"/>
      <c r="AH2361"/>
      <c r="BB2361" s="2"/>
      <c r="BC2361" s="3"/>
      <c r="BD2361" s="3"/>
      <c r="BE2361" s="3"/>
      <c r="BF2361" s="3"/>
    </row>
    <row r="2362" spans="1:58" ht="41.45" customHeight="1">
      <c r="A2362"/>
      <c r="J2362"/>
      <c r="AA2362"/>
      <c r="AB2362"/>
      <c r="AC2362"/>
      <c r="AD2362"/>
      <c r="AE2362"/>
      <c r="AF2362"/>
      <c r="AG2362"/>
      <c r="AH2362"/>
      <c r="BB2362" s="2"/>
      <c r="BC2362" s="3"/>
      <c r="BD2362" s="3"/>
      <c r="BE2362" s="3"/>
      <c r="BF2362" s="3"/>
    </row>
    <row r="2363" spans="1:58" ht="41.45" customHeight="1">
      <c r="A2363"/>
      <c r="J2363"/>
      <c r="AA2363"/>
      <c r="AB2363"/>
      <c r="AC2363"/>
      <c r="AD2363"/>
      <c r="AE2363"/>
      <c r="AF2363"/>
      <c r="AG2363"/>
      <c r="AH2363"/>
      <c r="BB2363" s="2"/>
      <c r="BC2363" s="3"/>
      <c r="BD2363" s="3"/>
      <c r="BE2363" s="3"/>
      <c r="BF2363" s="3"/>
    </row>
    <row r="2364" spans="1:58" ht="41.45" customHeight="1">
      <c r="A2364"/>
      <c r="J2364"/>
      <c r="AA2364"/>
      <c r="AB2364"/>
      <c r="AC2364"/>
      <c r="AD2364"/>
      <c r="AE2364"/>
      <c r="AF2364"/>
      <c r="AG2364"/>
      <c r="AH2364"/>
      <c r="BB2364" s="2"/>
      <c r="BC2364" s="3"/>
      <c r="BD2364" s="3"/>
      <c r="BE2364" s="3"/>
      <c r="BF2364" s="3"/>
    </row>
    <row r="2365" spans="1:58" ht="41.45" customHeight="1">
      <c r="A2365"/>
      <c r="J2365"/>
      <c r="AA2365"/>
      <c r="AB2365"/>
      <c r="AC2365"/>
      <c r="AD2365"/>
      <c r="AE2365"/>
      <c r="AF2365"/>
      <c r="AG2365"/>
      <c r="AH2365"/>
      <c r="BB2365" s="2"/>
      <c r="BC2365" s="3"/>
      <c r="BD2365" s="3"/>
      <c r="BE2365" s="3"/>
      <c r="BF2365" s="3"/>
    </row>
    <row r="2366" spans="1:58" ht="41.45" customHeight="1">
      <c r="A2366"/>
      <c r="J2366"/>
      <c r="AA2366"/>
      <c r="AB2366"/>
      <c r="AC2366"/>
      <c r="AD2366"/>
      <c r="AE2366"/>
      <c r="AF2366"/>
      <c r="AG2366"/>
      <c r="AH2366"/>
      <c r="BB2366" s="2"/>
      <c r="BC2366" s="3"/>
      <c r="BD2366" s="3"/>
      <c r="BE2366" s="3"/>
      <c r="BF2366" s="3"/>
    </row>
    <row r="2367" spans="1:58" ht="41.45" customHeight="1">
      <c r="A2367"/>
      <c r="J2367"/>
      <c r="AA2367"/>
      <c r="AB2367"/>
      <c r="AC2367"/>
      <c r="AD2367"/>
      <c r="AE2367"/>
      <c r="AF2367"/>
      <c r="AG2367"/>
      <c r="AH2367"/>
      <c r="BB2367" s="2"/>
      <c r="BC2367" s="3"/>
      <c r="BD2367" s="3"/>
      <c r="BE2367" s="3"/>
      <c r="BF2367" s="3"/>
    </row>
    <row r="2368" spans="1:58" ht="41.45" customHeight="1">
      <c r="A2368"/>
      <c r="J2368"/>
      <c r="AA2368"/>
      <c r="AB2368"/>
      <c r="AC2368"/>
      <c r="AD2368"/>
      <c r="AE2368"/>
      <c r="AF2368"/>
      <c r="AG2368"/>
      <c r="AH2368"/>
      <c r="BB2368" s="2"/>
      <c r="BC2368" s="3"/>
      <c r="BD2368" s="3"/>
      <c r="BE2368" s="3"/>
      <c r="BF2368" s="3"/>
    </row>
    <row r="2369" spans="1:58" ht="41.45" customHeight="1">
      <c r="A2369"/>
      <c r="J2369"/>
      <c r="AA2369"/>
      <c r="AB2369"/>
      <c r="AC2369"/>
      <c r="AD2369"/>
      <c r="AE2369"/>
      <c r="AF2369"/>
      <c r="AG2369"/>
      <c r="AH2369"/>
      <c r="BB2369" s="2"/>
      <c r="BC2369" s="3"/>
      <c r="BD2369" s="3"/>
      <c r="BE2369" s="3"/>
      <c r="BF2369" s="3"/>
    </row>
    <row r="2370" spans="1:58" ht="41.45" customHeight="1">
      <c r="A2370"/>
      <c r="J2370"/>
      <c r="AA2370"/>
      <c r="AB2370"/>
      <c r="AC2370"/>
      <c r="AD2370"/>
      <c r="AE2370"/>
      <c r="AF2370"/>
      <c r="AG2370"/>
      <c r="AH2370"/>
      <c r="BB2370" s="2"/>
      <c r="BC2370" s="3"/>
      <c r="BD2370" s="3"/>
      <c r="BE2370" s="3"/>
      <c r="BF2370" s="3"/>
    </row>
    <row r="2371" spans="1:58" ht="41.45" customHeight="1">
      <c r="A2371"/>
      <c r="J2371"/>
      <c r="AA2371"/>
      <c r="AB2371"/>
      <c r="AC2371"/>
      <c r="AD2371"/>
      <c r="AE2371"/>
      <c r="AF2371"/>
      <c r="AG2371"/>
      <c r="AH2371"/>
      <c r="BB2371" s="2"/>
      <c r="BC2371" s="3"/>
      <c r="BD2371" s="3"/>
      <c r="BE2371" s="3"/>
      <c r="BF2371" s="3"/>
    </row>
    <row r="2372" spans="1:58" ht="41.45" customHeight="1">
      <c r="A2372"/>
      <c r="J2372"/>
      <c r="AA2372"/>
      <c r="AB2372"/>
      <c r="AC2372"/>
      <c r="AD2372"/>
      <c r="AE2372"/>
      <c r="AF2372"/>
      <c r="AG2372"/>
      <c r="AH2372"/>
      <c r="BB2372" s="2"/>
      <c r="BC2372" s="3"/>
      <c r="BD2372" s="3"/>
      <c r="BE2372" s="3"/>
      <c r="BF2372" s="3"/>
    </row>
    <row r="2373" spans="1:58" ht="41.45" customHeight="1">
      <c r="A2373"/>
      <c r="J2373"/>
      <c r="AA2373"/>
      <c r="AB2373"/>
      <c r="AC2373"/>
      <c r="AD2373"/>
      <c r="AE2373"/>
      <c r="AF2373"/>
      <c r="AG2373"/>
      <c r="AH2373"/>
      <c r="BB2373" s="2"/>
      <c r="BC2373" s="3"/>
      <c r="BD2373" s="3"/>
      <c r="BE2373" s="3"/>
      <c r="BF2373" s="3"/>
    </row>
    <row r="2374" spans="1:58" ht="41.45" customHeight="1">
      <c r="A2374"/>
      <c r="J2374"/>
      <c r="AA2374"/>
      <c r="AB2374"/>
      <c r="AC2374"/>
      <c r="AD2374"/>
      <c r="AE2374"/>
      <c r="AF2374"/>
      <c r="AG2374"/>
      <c r="AH2374"/>
      <c r="BB2374" s="2"/>
      <c r="BC2374" s="3"/>
      <c r="BD2374" s="3"/>
      <c r="BE2374" s="3"/>
      <c r="BF2374" s="3"/>
    </row>
    <row r="2375" spans="1:58" ht="41.45" customHeight="1">
      <c r="A2375"/>
      <c r="J2375"/>
      <c r="AA2375"/>
      <c r="AB2375"/>
      <c r="AC2375"/>
      <c r="AD2375"/>
      <c r="AE2375"/>
      <c r="AF2375"/>
      <c r="AG2375"/>
      <c r="AH2375"/>
      <c r="BB2375" s="2"/>
      <c r="BC2375" s="3"/>
      <c r="BD2375" s="3"/>
      <c r="BE2375" s="3"/>
      <c r="BF2375" s="3"/>
    </row>
    <row r="2376" spans="1:58" ht="41.45" customHeight="1">
      <c r="A2376"/>
      <c r="J2376"/>
      <c r="AA2376"/>
      <c r="AB2376"/>
      <c r="AC2376"/>
      <c r="AD2376"/>
      <c r="AE2376"/>
      <c r="AF2376"/>
      <c r="AG2376"/>
      <c r="AH2376"/>
      <c r="BB2376" s="2"/>
      <c r="BC2376" s="3"/>
      <c r="BD2376" s="3"/>
      <c r="BE2376" s="3"/>
      <c r="BF2376" s="3"/>
    </row>
    <row r="2377" spans="1:58" ht="41.45" customHeight="1">
      <c r="A2377"/>
      <c r="J2377"/>
      <c r="AA2377"/>
      <c r="AB2377"/>
      <c r="AC2377"/>
      <c r="AD2377"/>
      <c r="AE2377"/>
      <c r="AF2377"/>
      <c r="AG2377"/>
      <c r="AH2377"/>
      <c r="BB2377" s="2"/>
      <c r="BC2377" s="3"/>
      <c r="BD2377" s="3"/>
      <c r="BE2377" s="3"/>
      <c r="BF2377" s="3"/>
    </row>
    <row r="2378" spans="1:58" ht="41.45" customHeight="1">
      <c r="A2378"/>
      <c r="J2378"/>
      <c r="AA2378"/>
      <c r="AB2378"/>
      <c r="AC2378"/>
      <c r="AD2378"/>
      <c r="AE2378"/>
      <c r="AF2378"/>
      <c r="AG2378"/>
      <c r="AH2378"/>
      <c r="BB2378" s="2"/>
      <c r="BC2378" s="3"/>
      <c r="BD2378" s="3"/>
      <c r="BE2378" s="3"/>
      <c r="BF2378" s="3"/>
    </row>
    <row r="2379" spans="1:58" ht="41.45" customHeight="1">
      <c r="A2379"/>
      <c r="J2379"/>
      <c r="AA2379"/>
      <c r="AB2379"/>
      <c r="AC2379"/>
      <c r="AD2379"/>
      <c r="AE2379"/>
      <c r="AF2379"/>
      <c r="AG2379"/>
      <c r="AH2379"/>
      <c r="BB2379" s="2"/>
      <c r="BC2379" s="3"/>
      <c r="BD2379" s="3"/>
      <c r="BE2379" s="3"/>
      <c r="BF2379" s="3"/>
    </row>
    <row r="2380" spans="1:58" ht="41.45" customHeight="1">
      <c r="A2380"/>
      <c r="J2380"/>
      <c r="AA2380"/>
      <c r="AB2380"/>
      <c r="AC2380"/>
      <c r="AD2380"/>
      <c r="AE2380"/>
      <c r="AF2380"/>
      <c r="AG2380"/>
      <c r="AH2380"/>
      <c r="BB2380" s="2"/>
      <c r="BC2380" s="3"/>
      <c r="BD2380" s="3"/>
      <c r="BE2380" s="3"/>
      <c r="BF2380" s="3"/>
    </row>
    <row r="2381" spans="1:58" ht="41.45" customHeight="1">
      <c r="A2381"/>
      <c r="J2381"/>
      <c r="AA2381"/>
      <c r="AB2381"/>
      <c r="AC2381"/>
      <c r="AD2381"/>
      <c r="AE2381"/>
      <c r="AF2381"/>
      <c r="AG2381"/>
      <c r="AH2381"/>
      <c r="BB2381" s="2"/>
      <c r="BC2381" s="3"/>
      <c r="BD2381" s="3"/>
      <c r="BE2381" s="3"/>
      <c r="BF2381" s="3"/>
    </row>
    <row r="2382" spans="1:58" ht="41.45" customHeight="1">
      <c r="A2382"/>
      <c r="J2382"/>
      <c r="AA2382"/>
      <c r="AB2382"/>
      <c r="AC2382"/>
      <c r="AD2382"/>
      <c r="AE2382"/>
      <c r="AF2382"/>
      <c r="AG2382"/>
      <c r="AH2382"/>
      <c r="BB2382" s="2"/>
      <c r="BC2382" s="3"/>
      <c r="BD2382" s="3"/>
      <c r="BE2382" s="3"/>
      <c r="BF2382" s="3"/>
    </row>
    <row r="2383" spans="1:58" ht="41.45" customHeight="1">
      <c r="A2383"/>
      <c r="J2383"/>
      <c r="AA2383"/>
      <c r="AB2383"/>
      <c r="AC2383"/>
      <c r="AD2383"/>
      <c r="AE2383"/>
      <c r="AF2383"/>
      <c r="AG2383"/>
      <c r="AH2383"/>
      <c r="BB2383" s="2"/>
      <c r="BC2383" s="3"/>
      <c r="BD2383" s="3"/>
      <c r="BE2383" s="3"/>
      <c r="BF2383" s="3"/>
    </row>
    <row r="2384" spans="1:58" ht="41.45" customHeight="1">
      <c r="A2384"/>
      <c r="J2384"/>
      <c r="AA2384"/>
      <c r="AB2384"/>
      <c r="AC2384"/>
      <c r="AD2384"/>
      <c r="AE2384"/>
      <c r="AF2384"/>
      <c r="AG2384"/>
      <c r="AH2384"/>
      <c r="BB2384" s="2"/>
      <c r="BC2384" s="3"/>
      <c r="BD2384" s="3"/>
      <c r="BE2384" s="3"/>
      <c r="BF2384" s="3"/>
    </row>
    <row r="2385" spans="1:58" ht="41.45" customHeight="1">
      <c r="A2385"/>
      <c r="J2385"/>
      <c r="AA2385"/>
      <c r="AB2385"/>
      <c r="AC2385"/>
      <c r="AD2385"/>
      <c r="AE2385"/>
      <c r="AF2385"/>
      <c r="AG2385"/>
      <c r="AH2385"/>
      <c r="BB2385" s="2"/>
      <c r="BC2385" s="3"/>
      <c r="BD2385" s="3"/>
      <c r="BE2385" s="3"/>
      <c r="BF2385" s="3"/>
    </row>
    <row r="2386" spans="1:58" ht="41.45" customHeight="1">
      <c r="A2386"/>
      <c r="J2386"/>
      <c r="AA2386"/>
      <c r="AB2386"/>
      <c r="AC2386"/>
      <c r="AD2386"/>
      <c r="AE2386"/>
      <c r="AF2386"/>
      <c r="AG2386"/>
      <c r="AH2386"/>
      <c r="BB2386" s="2"/>
      <c r="BC2386" s="3"/>
      <c r="BD2386" s="3"/>
      <c r="BE2386" s="3"/>
      <c r="BF2386" s="3"/>
    </row>
    <row r="2387" spans="1:58" ht="41.45" customHeight="1">
      <c r="A2387"/>
      <c r="J2387"/>
      <c r="AA2387"/>
      <c r="AB2387"/>
      <c r="AC2387"/>
      <c r="AD2387"/>
      <c r="AE2387"/>
      <c r="AF2387"/>
      <c r="AG2387"/>
      <c r="AH2387"/>
      <c r="BB2387" s="2"/>
      <c r="BC2387" s="3"/>
      <c r="BD2387" s="3"/>
      <c r="BE2387" s="3"/>
      <c r="BF2387" s="3"/>
    </row>
    <row r="2388" spans="1:58" ht="41.45" customHeight="1">
      <c r="A2388"/>
      <c r="J2388"/>
      <c r="AA2388"/>
      <c r="AB2388"/>
      <c r="AC2388"/>
      <c r="AD2388"/>
      <c r="AE2388"/>
      <c r="AF2388"/>
      <c r="AG2388"/>
      <c r="AH2388"/>
      <c r="BB2388" s="2"/>
      <c r="BC2388" s="3"/>
      <c r="BD2388" s="3"/>
      <c r="BE2388" s="3"/>
      <c r="BF2388" s="3"/>
    </row>
    <row r="2389" spans="1:58" ht="41.45" customHeight="1">
      <c r="A2389"/>
      <c r="J2389"/>
      <c r="AA2389"/>
      <c r="AB2389"/>
      <c r="AC2389"/>
      <c r="AD2389"/>
      <c r="AE2389"/>
      <c r="AF2389"/>
      <c r="AG2389"/>
      <c r="AH2389"/>
      <c r="BB2389" s="2"/>
      <c r="BC2389" s="3"/>
      <c r="BD2389" s="3"/>
      <c r="BE2389" s="3"/>
      <c r="BF2389" s="3"/>
    </row>
    <row r="2390" spans="1:58" ht="41.45" customHeight="1">
      <c r="A2390"/>
      <c r="J2390"/>
      <c r="AA2390"/>
      <c r="AB2390"/>
      <c r="AC2390"/>
      <c r="AD2390"/>
      <c r="AE2390"/>
      <c r="AF2390"/>
      <c r="AG2390"/>
      <c r="AH2390"/>
      <c r="BB2390" s="2"/>
      <c r="BC2390" s="3"/>
      <c r="BD2390" s="3"/>
      <c r="BE2390" s="3"/>
      <c r="BF2390" s="3"/>
    </row>
    <row r="2391" spans="1:58" ht="41.45" customHeight="1">
      <c r="A2391"/>
      <c r="J2391"/>
      <c r="AA2391"/>
      <c r="AB2391"/>
      <c r="AC2391"/>
      <c r="AD2391"/>
      <c r="AE2391"/>
      <c r="AF2391"/>
      <c r="AG2391"/>
      <c r="AH2391"/>
      <c r="BB2391" s="2"/>
      <c r="BC2391" s="3"/>
      <c r="BD2391" s="3"/>
      <c r="BE2391" s="3"/>
      <c r="BF2391" s="3"/>
    </row>
    <row r="2392" spans="1:58" ht="41.45" customHeight="1">
      <c r="A2392"/>
      <c r="J2392"/>
      <c r="AA2392"/>
      <c r="AB2392"/>
      <c r="AC2392"/>
      <c r="AD2392"/>
      <c r="AE2392"/>
      <c r="AF2392"/>
      <c r="AG2392"/>
      <c r="AH2392"/>
      <c r="BB2392" s="2"/>
      <c r="BC2392" s="3"/>
      <c r="BD2392" s="3"/>
      <c r="BE2392" s="3"/>
      <c r="BF2392" s="3"/>
    </row>
    <row r="2393" spans="1:58" ht="41.45" customHeight="1">
      <c r="A2393"/>
      <c r="J2393"/>
      <c r="AA2393"/>
      <c r="AB2393"/>
      <c r="AC2393"/>
      <c r="AD2393"/>
      <c r="AE2393"/>
      <c r="AF2393"/>
      <c r="AG2393"/>
      <c r="AH2393"/>
      <c r="BB2393" s="2"/>
      <c r="BC2393" s="3"/>
      <c r="BD2393" s="3"/>
      <c r="BE2393" s="3"/>
      <c r="BF2393" s="3"/>
    </row>
    <row r="2394" spans="1:58" ht="41.45" customHeight="1">
      <c r="A2394"/>
      <c r="J2394"/>
      <c r="AA2394"/>
      <c r="AB2394"/>
      <c r="AC2394"/>
      <c r="AD2394"/>
      <c r="AE2394"/>
      <c r="AF2394"/>
      <c r="AG2394"/>
      <c r="AH2394"/>
      <c r="BB2394" s="2"/>
      <c r="BC2394" s="3"/>
      <c r="BD2394" s="3"/>
      <c r="BE2394" s="3"/>
      <c r="BF2394" s="3"/>
    </row>
    <row r="2395" spans="1:58" ht="41.45" customHeight="1">
      <c r="A2395"/>
      <c r="J2395"/>
      <c r="AA2395"/>
      <c r="AB2395"/>
      <c r="AC2395"/>
      <c r="AD2395"/>
      <c r="AE2395"/>
      <c r="AF2395"/>
      <c r="AG2395"/>
      <c r="AH2395"/>
      <c r="BB2395" s="2"/>
      <c r="BC2395" s="3"/>
      <c r="BD2395" s="3"/>
      <c r="BE2395" s="3"/>
      <c r="BF2395" s="3"/>
    </row>
    <row r="2396" spans="1:58" ht="41.45" customHeight="1">
      <c r="A2396"/>
      <c r="J2396"/>
      <c r="AA2396"/>
      <c r="AB2396"/>
      <c r="AC2396"/>
      <c r="AD2396"/>
      <c r="AE2396"/>
      <c r="AF2396"/>
      <c r="AG2396"/>
      <c r="AH2396"/>
      <c r="BB2396" s="2"/>
      <c r="BC2396" s="3"/>
      <c r="BD2396" s="3"/>
      <c r="BE2396" s="3"/>
      <c r="BF2396" s="3"/>
    </row>
    <row r="2397" spans="1:58" ht="41.45" customHeight="1">
      <c r="A2397"/>
      <c r="J2397"/>
      <c r="AA2397"/>
      <c r="AB2397"/>
      <c r="AC2397"/>
      <c r="AD2397"/>
      <c r="AE2397"/>
      <c r="AF2397"/>
      <c r="AG2397"/>
      <c r="AH2397"/>
      <c r="BB2397" s="2"/>
      <c r="BC2397" s="3"/>
      <c r="BD2397" s="3"/>
      <c r="BE2397" s="3"/>
      <c r="BF2397" s="3"/>
    </row>
    <row r="2398" spans="1:58" ht="41.45" customHeight="1">
      <c r="A2398"/>
      <c r="J2398"/>
      <c r="AA2398"/>
      <c r="AB2398"/>
      <c r="AC2398"/>
      <c r="AD2398"/>
      <c r="AE2398"/>
      <c r="AF2398"/>
      <c r="AG2398"/>
      <c r="AH2398"/>
      <c r="BB2398" s="2"/>
      <c r="BC2398" s="3"/>
      <c r="BD2398" s="3"/>
      <c r="BE2398" s="3"/>
      <c r="BF2398" s="3"/>
    </row>
    <row r="2399" spans="1:58" ht="41.45" customHeight="1">
      <c r="A2399"/>
      <c r="J2399"/>
      <c r="AA2399"/>
      <c r="AB2399"/>
      <c r="AC2399"/>
      <c r="AD2399"/>
      <c r="AE2399"/>
      <c r="AF2399"/>
      <c r="AG2399"/>
      <c r="AH2399"/>
      <c r="BB2399" s="2"/>
      <c r="BC2399" s="3"/>
      <c r="BD2399" s="3"/>
      <c r="BE2399" s="3"/>
      <c r="BF2399" s="3"/>
    </row>
    <row r="2400" spans="1:58" ht="41.45" customHeight="1">
      <c r="A2400"/>
      <c r="J2400"/>
      <c r="AA2400"/>
      <c r="AB2400"/>
      <c r="AC2400"/>
      <c r="AD2400"/>
      <c r="AE2400"/>
      <c r="AF2400"/>
      <c r="AG2400"/>
      <c r="AH2400"/>
      <c r="BB2400" s="2"/>
      <c r="BC2400" s="3"/>
      <c r="BD2400" s="3"/>
      <c r="BE2400" s="3"/>
      <c r="BF2400" s="3"/>
    </row>
    <row r="2401" spans="1:58" ht="41.45" customHeight="1">
      <c r="A2401"/>
      <c r="J2401"/>
      <c r="AA2401"/>
      <c r="AB2401"/>
      <c r="AC2401"/>
      <c r="AD2401"/>
      <c r="AE2401"/>
      <c r="AF2401"/>
      <c r="AG2401"/>
      <c r="AH2401"/>
      <c r="BB2401" s="2"/>
      <c r="BC2401" s="3"/>
      <c r="BD2401" s="3"/>
      <c r="BE2401" s="3"/>
      <c r="BF2401" s="3"/>
    </row>
    <row r="2402" spans="1:58" ht="41.45" customHeight="1">
      <c r="A2402"/>
      <c r="J2402"/>
      <c r="AA2402"/>
      <c r="AB2402"/>
      <c r="AC2402"/>
      <c r="AD2402"/>
      <c r="AE2402"/>
      <c r="AF2402"/>
      <c r="AG2402"/>
      <c r="AH2402"/>
      <c r="BB2402" s="2"/>
      <c r="BC2402" s="3"/>
      <c r="BD2402" s="3"/>
      <c r="BE2402" s="3"/>
      <c r="BF2402" s="3"/>
    </row>
    <row r="2403" spans="1:58" ht="41.45" customHeight="1">
      <c r="A2403"/>
      <c r="J2403"/>
      <c r="AA2403"/>
      <c r="AB2403"/>
      <c r="AC2403"/>
      <c r="AD2403"/>
      <c r="AE2403"/>
      <c r="AF2403"/>
      <c r="AG2403"/>
      <c r="AH2403"/>
      <c r="BB2403" s="2"/>
      <c r="BC2403" s="3"/>
      <c r="BD2403" s="3"/>
      <c r="BE2403" s="3"/>
      <c r="BF2403" s="3"/>
    </row>
    <row r="2404" spans="1:58" ht="41.45" customHeight="1">
      <c r="A2404"/>
      <c r="J2404"/>
      <c r="AA2404"/>
      <c r="AB2404"/>
      <c r="AC2404"/>
      <c r="AD2404"/>
      <c r="AE2404"/>
      <c r="AF2404"/>
      <c r="AG2404"/>
      <c r="AH2404"/>
      <c r="BB2404" s="2"/>
      <c r="BC2404" s="3"/>
      <c r="BD2404" s="3"/>
      <c r="BE2404" s="3"/>
      <c r="BF2404" s="3"/>
    </row>
    <row r="2405" spans="1:58" ht="41.45" customHeight="1">
      <c r="A2405"/>
      <c r="J2405"/>
      <c r="AA2405"/>
      <c r="AB2405"/>
      <c r="AC2405"/>
      <c r="AD2405"/>
      <c r="AE2405"/>
      <c r="AF2405"/>
      <c r="AG2405"/>
      <c r="AH2405"/>
      <c r="BB2405" s="2"/>
      <c r="BC2405" s="3"/>
      <c r="BD2405" s="3"/>
      <c r="BE2405" s="3"/>
      <c r="BF2405" s="3"/>
    </row>
    <row r="2406" spans="1:58" ht="41.45" customHeight="1">
      <c r="A2406"/>
      <c r="J2406"/>
      <c r="AA2406"/>
      <c r="AB2406"/>
      <c r="AC2406"/>
      <c r="AD2406"/>
      <c r="AE2406"/>
      <c r="AF2406"/>
      <c r="AG2406"/>
      <c r="AH2406"/>
      <c r="BB2406" s="2"/>
      <c r="BC2406" s="3"/>
      <c r="BD2406" s="3"/>
      <c r="BE2406" s="3"/>
      <c r="BF2406" s="3"/>
    </row>
    <row r="2407" spans="1:58" ht="41.45" customHeight="1">
      <c r="A2407"/>
      <c r="J2407"/>
      <c r="AA2407"/>
      <c r="AB2407"/>
      <c r="AC2407"/>
      <c r="AD2407"/>
      <c r="AE2407"/>
      <c r="AF2407"/>
      <c r="AG2407"/>
      <c r="AH2407"/>
      <c r="BB2407" s="2"/>
      <c r="BC2407" s="3"/>
      <c r="BD2407" s="3"/>
      <c r="BE2407" s="3"/>
      <c r="BF2407" s="3"/>
    </row>
    <row r="2408" spans="1:58" ht="41.45" customHeight="1">
      <c r="A2408"/>
      <c r="J2408"/>
      <c r="AA2408"/>
      <c r="AB2408"/>
      <c r="AC2408"/>
      <c r="AD2408"/>
      <c r="AE2408"/>
      <c r="AF2408"/>
      <c r="AG2408"/>
      <c r="AH2408"/>
      <c r="BB2408" s="2"/>
      <c r="BC2408" s="3"/>
      <c r="BD2408" s="3"/>
      <c r="BE2408" s="3"/>
      <c r="BF2408" s="3"/>
    </row>
    <row r="2409" spans="1:58" ht="41.45" customHeight="1">
      <c r="A2409"/>
      <c r="J2409"/>
      <c r="AA2409"/>
      <c r="AB2409"/>
      <c r="AC2409"/>
      <c r="AD2409"/>
      <c r="AE2409"/>
      <c r="AF2409"/>
      <c r="AG2409"/>
      <c r="AH2409"/>
      <c r="BB2409" s="2"/>
      <c r="BC2409" s="3"/>
      <c r="BD2409" s="3"/>
      <c r="BE2409" s="3"/>
      <c r="BF2409" s="3"/>
    </row>
    <row r="2410" spans="1:58" ht="41.45" customHeight="1">
      <c r="A2410"/>
      <c r="J2410"/>
      <c r="AA2410"/>
      <c r="AB2410"/>
      <c r="AC2410"/>
      <c r="AD2410"/>
      <c r="AE2410"/>
      <c r="AF2410"/>
      <c r="AG2410"/>
      <c r="AH2410"/>
      <c r="BB2410" s="2"/>
      <c r="BC2410" s="3"/>
      <c r="BD2410" s="3"/>
      <c r="BE2410" s="3"/>
      <c r="BF2410" s="3"/>
    </row>
    <row r="2411" spans="1:58" ht="41.45" customHeight="1">
      <c r="A2411"/>
      <c r="J2411"/>
      <c r="AA2411"/>
      <c r="AB2411"/>
      <c r="AC2411"/>
      <c r="AD2411"/>
      <c r="AE2411"/>
      <c r="AF2411"/>
      <c r="AG2411"/>
      <c r="AH2411"/>
      <c r="BB2411" s="2"/>
      <c r="BC2411" s="3"/>
      <c r="BD2411" s="3"/>
      <c r="BE2411" s="3"/>
      <c r="BF2411" s="3"/>
    </row>
    <row r="2412" spans="1:58" ht="41.45" customHeight="1">
      <c r="A2412"/>
      <c r="J2412"/>
      <c r="AA2412"/>
      <c r="AB2412"/>
      <c r="AC2412"/>
      <c r="AD2412"/>
      <c r="AE2412"/>
      <c r="AF2412"/>
      <c r="AG2412"/>
      <c r="AH2412"/>
      <c r="BB2412" s="2"/>
      <c r="BC2412" s="3"/>
      <c r="BD2412" s="3"/>
      <c r="BE2412" s="3"/>
      <c r="BF2412" s="3"/>
    </row>
    <row r="2413" spans="1:58" ht="41.45" customHeight="1">
      <c r="A2413"/>
      <c r="J2413"/>
      <c r="AA2413"/>
      <c r="AB2413"/>
      <c r="AC2413"/>
      <c r="AD2413"/>
      <c r="AE2413"/>
      <c r="AF2413"/>
      <c r="AG2413"/>
      <c r="AH2413"/>
      <c r="BB2413" s="2"/>
      <c r="BC2413" s="3"/>
      <c r="BD2413" s="3"/>
      <c r="BE2413" s="3"/>
      <c r="BF2413" s="3"/>
    </row>
    <row r="2414" spans="1:58" ht="41.45" customHeight="1">
      <c r="A2414"/>
      <c r="J2414"/>
      <c r="AA2414"/>
      <c r="AB2414"/>
      <c r="AC2414"/>
      <c r="AD2414"/>
      <c r="AE2414"/>
      <c r="AF2414"/>
      <c r="AG2414"/>
      <c r="AH2414"/>
      <c r="BB2414" s="2"/>
      <c r="BC2414" s="3"/>
      <c r="BD2414" s="3"/>
      <c r="BE2414" s="3"/>
      <c r="BF2414" s="3"/>
    </row>
    <row r="2415" spans="1:58" ht="41.45" customHeight="1">
      <c r="A2415"/>
      <c r="J2415"/>
      <c r="AA2415"/>
      <c r="AB2415"/>
      <c r="AC2415"/>
      <c r="AD2415"/>
      <c r="AE2415"/>
      <c r="AF2415"/>
      <c r="AG2415"/>
      <c r="AH2415"/>
      <c r="BB2415" s="2"/>
      <c r="BC2415" s="3"/>
      <c r="BD2415" s="3"/>
      <c r="BE2415" s="3"/>
      <c r="BF2415" s="3"/>
    </row>
    <row r="2416" spans="1:58" ht="41.45" customHeight="1">
      <c r="A2416"/>
      <c r="J2416"/>
      <c r="AA2416"/>
      <c r="AB2416"/>
      <c r="AC2416"/>
      <c r="AD2416"/>
      <c r="AE2416"/>
      <c r="AF2416"/>
      <c r="AG2416"/>
      <c r="AH2416"/>
      <c r="BB2416" s="2"/>
      <c r="BC2416" s="3"/>
      <c r="BD2416" s="3"/>
      <c r="BE2416" s="3"/>
      <c r="BF2416" s="3"/>
    </row>
    <row r="2417" spans="1:58" ht="41.45" customHeight="1">
      <c r="A2417"/>
      <c r="J2417"/>
      <c r="AA2417"/>
      <c r="AB2417"/>
      <c r="AC2417"/>
      <c r="AD2417"/>
      <c r="AE2417"/>
      <c r="AF2417"/>
      <c r="AG2417"/>
      <c r="AH2417"/>
      <c r="BB2417" s="2"/>
      <c r="BC2417" s="3"/>
      <c r="BD2417" s="3"/>
      <c r="BE2417" s="3"/>
      <c r="BF2417" s="3"/>
    </row>
    <row r="2418" spans="1:58" ht="41.45" customHeight="1">
      <c r="A2418"/>
      <c r="J2418"/>
      <c r="AA2418"/>
      <c r="AB2418"/>
      <c r="AC2418"/>
      <c r="AD2418"/>
      <c r="AE2418"/>
      <c r="AF2418"/>
      <c r="AG2418"/>
      <c r="AH2418"/>
      <c r="BB2418" s="2"/>
      <c r="BC2418" s="3"/>
      <c r="BD2418" s="3"/>
      <c r="BE2418" s="3"/>
      <c r="BF2418" s="3"/>
    </row>
    <row r="2419" spans="1:58" ht="41.45" customHeight="1">
      <c r="A2419"/>
      <c r="J2419"/>
      <c r="AA2419"/>
      <c r="AB2419"/>
      <c r="AC2419"/>
      <c r="AD2419"/>
      <c r="AE2419"/>
      <c r="AF2419"/>
      <c r="AG2419"/>
      <c r="AH2419"/>
      <c r="BB2419" s="2"/>
      <c r="BC2419" s="3"/>
      <c r="BD2419" s="3"/>
      <c r="BE2419" s="3"/>
      <c r="BF2419" s="3"/>
    </row>
    <row r="2420" spans="1:58" ht="41.45" customHeight="1">
      <c r="A2420"/>
      <c r="J2420"/>
      <c r="AA2420"/>
      <c r="AB2420"/>
      <c r="AC2420"/>
      <c r="AD2420"/>
      <c r="AE2420"/>
      <c r="AF2420"/>
      <c r="AG2420"/>
      <c r="AH2420"/>
      <c r="BB2420" s="2"/>
      <c r="BC2420" s="3"/>
      <c r="BD2420" s="3"/>
      <c r="BE2420" s="3"/>
      <c r="BF2420" s="3"/>
    </row>
    <row r="2421" spans="1:58" ht="41.45" customHeight="1">
      <c r="A2421"/>
      <c r="J2421"/>
      <c r="AA2421"/>
      <c r="AB2421"/>
      <c r="AC2421"/>
      <c r="AD2421"/>
      <c r="AE2421"/>
      <c r="AF2421"/>
      <c r="AG2421"/>
      <c r="AH2421"/>
      <c r="BB2421" s="2"/>
      <c r="BC2421" s="3"/>
      <c r="BD2421" s="3"/>
      <c r="BE2421" s="3"/>
      <c r="BF2421" s="3"/>
    </row>
    <row r="2422" spans="1:58" ht="41.45" customHeight="1">
      <c r="A2422"/>
      <c r="J2422"/>
      <c r="AA2422"/>
      <c r="AB2422"/>
      <c r="AC2422"/>
      <c r="AD2422"/>
      <c r="AE2422"/>
      <c r="AF2422"/>
      <c r="AG2422"/>
      <c r="AH2422"/>
      <c r="BB2422" s="2"/>
      <c r="BC2422" s="3"/>
      <c r="BD2422" s="3"/>
      <c r="BE2422" s="3"/>
      <c r="BF2422" s="3"/>
    </row>
    <row r="2423" spans="1:58" ht="41.45" customHeight="1">
      <c r="A2423"/>
      <c r="J2423"/>
      <c r="AA2423"/>
      <c r="AB2423"/>
      <c r="AC2423"/>
      <c r="AD2423"/>
      <c r="AE2423"/>
      <c r="AF2423"/>
      <c r="AG2423"/>
      <c r="AH2423"/>
      <c r="BB2423" s="2"/>
      <c r="BC2423" s="3"/>
      <c r="BD2423" s="3"/>
      <c r="BE2423" s="3"/>
      <c r="BF2423" s="3"/>
    </row>
    <row r="2424" spans="1:58" ht="41.45" customHeight="1">
      <c r="A2424"/>
      <c r="J2424"/>
      <c r="AA2424"/>
      <c r="AB2424"/>
      <c r="AC2424"/>
      <c r="AD2424"/>
      <c r="AE2424"/>
      <c r="AF2424"/>
      <c r="AG2424"/>
      <c r="AH2424"/>
      <c r="BB2424" s="2"/>
      <c r="BC2424" s="3"/>
      <c r="BD2424" s="3"/>
      <c r="BE2424" s="3"/>
      <c r="BF2424" s="3"/>
    </row>
    <row r="2425" spans="1:58" ht="41.45" customHeight="1">
      <c r="A2425"/>
      <c r="J2425"/>
      <c r="AA2425"/>
      <c r="AB2425"/>
      <c r="AC2425"/>
      <c r="AD2425"/>
      <c r="AE2425"/>
      <c r="AF2425"/>
      <c r="AG2425"/>
      <c r="AH2425"/>
      <c r="BB2425" s="2"/>
      <c r="BC2425" s="3"/>
      <c r="BD2425" s="3"/>
      <c r="BE2425" s="3"/>
      <c r="BF2425" s="3"/>
    </row>
    <row r="2426" spans="1:58" ht="41.45" customHeight="1">
      <c r="A2426"/>
      <c r="J2426"/>
      <c r="AA2426"/>
      <c r="AB2426"/>
      <c r="AC2426"/>
      <c r="AD2426"/>
      <c r="AE2426"/>
      <c r="AF2426"/>
      <c r="AG2426"/>
      <c r="AH2426"/>
      <c r="BB2426" s="2"/>
      <c r="BC2426" s="3"/>
      <c r="BD2426" s="3"/>
      <c r="BE2426" s="3"/>
      <c r="BF2426" s="3"/>
    </row>
    <row r="2427" spans="1:58" ht="41.45" customHeight="1">
      <c r="A2427"/>
      <c r="J2427"/>
      <c r="AA2427"/>
      <c r="AB2427"/>
      <c r="AC2427"/>
      <c r="AD2427"/>
      <c r="AE2427"/>
      <c r="AF2427"/>
      <c r="AG2427"/>
      <c r="AH2427"/>
      <c r="BB2427" s="2"/>
      <c r="BC2427" s="3"/>
      <c r="BD2427" s="3"/>
      <c r="BE2427" s="3"/>
      <c r="BF2427" s="3"/>
    </row>
    <row r="2428" spans="1:58" ht="41.45" customHeight="1">
      <c r="A2428"/>
      <c r="J2428"/>
      <c r="AA2428"/>
      <c r="AB2428"/>
      <c r="AC2428"/>
      <c r="AD2428"/>
      <c r="AE2428"/>
      <c r="AF2428"/>
      <c r="AG2428"/>
      <c r="AH2428"/>
      <c r="BB2428" s="2"/>
      <c r="BC2428" s="3"/>
      <c r="BD2428" s="3"/>
      <c r="BE2428" s="3"/>
      <c r="BF2428" s="3"/>
    </row>
    <row r="2429" spans="1:58" ht="41.45" customHeight="1">
      <c r="A2429"/>
      <c r="J2429"/>
      <c r="AA2429"/>
      <c r="AB2429"/>
      <c r="AC2429"/>
      <c r="AD2429"/>
      <c r="AE2429"/>
      <c r="AF2429"/>
      <c r="AG2429"/>
      <c r="AH2429"/>
      <c r="BB2429" s="2"/>
      <c r="BC2429" s="3"/>
      <c r="BD2429" s="3"/>
      <c r="BE2429" s="3"/>
      <c r="BF2429" s="3"/>
    </row>
    <row r="2430" spans="1:58" ht="41.45" customHeight="1">
      <c r="A2430"/>
      <c r="J2430"/>
      <c r="AA2430"/>
      <c r="AB2430"/>
      <c r="AC2430"/>
      <c r="AD2430"/>
      <c r="AE2430"/>
      <c r="AF2430"/>
      <c r="AG2430"/>
      <c r="AH2430"/>
      <c r="BB2430" s="2"/>
      <c r="BC2430" s="3"/>
      <c r="BD2430" s="3"/>
      <c r="BE2430" s="3"/>
      <c r="BF2430" s="3"/>
    </row>
    <row r="2431" spans="1:58" ht="41.45" customHeight="1">
      <c r="A2431"/>
      <c r="J2431"/>
      <c r="AA2431"/>
      <c r="AB2431"/>
      <c r="AC2431"/>
      <c r="AD2431"/>
      <c r="AE2431"/>
      <c r="AF2431"/>
      <c r="AG2431"/>
      <c r="AH2431"/>
      <c r="BB2431" s="2"/>
      <c r="BC2431" s="3"/>
      <c r="BD2431" s="3"/>
      <c r="BE2431" s="3"/>
      <c r="BF2431" s="3"/>
    </row>
    <row r="2432" spans="1:58" ht="41.45" customHeight="1">
      <c r="A2432"/>
      <c r="J2432"/>
      <c r="AA2432"/>
      <c r="AB2432"/>
      <c r="AC2432"/>
      <c r="AD2432"/>
      <c r="AE2432"/>
      <c r="AF2432"/>
      <c r="AG2432"/>
      <c r="AH2432"/>
      <c r="BB2432" s="2"/>
      <c r="BC2432" s="3"/>
      <c r="BD2432" s="3"/>
      <c r="BE2432" s="3"/>
      <c r="BF2432" s="3"/>
    </row>
    <row r="2433" spans="1:58" ht="41.45" customHeight="1">
      <c r="A2433"/>
      <c r="J2433"/>
      <c r="AA2433"/>
      <c r="AB2433"/>
      <c r="AC2433"/>
      <c r="AD2433"/>
      <c r="AE2433"/>
      <c r="AF2433"/>
      <c r="AG2433"/>
      <c r="AH2433"/>
      <c r="BB2433" s="2"/>
      <c r="BC2433" s="3"/>
      <c r="BD2433" s="3"/>
      <c r="BE2433" s="3"/>
      <c r="BF2433" s="3"/>
    </row>
    <row r="2434" spans="1:58" ht="41.45" customHeight="1">
      <c r="A2434"/>
      <c r="J2434"/>
      <c r="AA2434"/>
      <c r="AB2434"/>
      <c r="AC2434"/>
      <c r="AD2434"/>
      <c r="AE2434"/>
      <c r="AF2434"/>
      <c r="AG2434"/>
      <c r="AH2434"/>
      <c r="BB2434" s="2"/>
      <c r="BC2434" s="3"/>
      <c r="BD2434" s="3"/>
      <c r="BE2434" s="3"/>
      <c r="BF2434" s="3"/>
    </row>
    <row r="2435" spans="1:58" ht="41.45" customHeight="1">
      <c r="A2435"/>
      <c r="J2435"/>
      <c r="AA2435"/>
      <c r="AB2435"/>
      <c r="AC2435"/>
      <c r="AD2435"/>
      <c r="AE2435"/>
      <c r="AF2435"/>
      <c r="AG2435"/>
      <c r="AH2435"/>
      <c r="BB2435" s="2"/>
      <c r="BC2435" s="3"/>
      <c r="BD2435" s="3"/>
      <c r="BE2435" s="3"/>
      <c r="BF2435" s="3"/>
    </row>
    <row r="2436" spans="1:58" ht="41.45" customHeight="1">
      <c r="A2436"/>
      <c r="J2436"/>
      <c r="AA2436"/>
      <c r="AB2436"/>
      <c r="AC2436"/>
      <c r="AD2436"/>
      <c r="AE2436"/>
      <c r="AF2436"/>
      <c r="AG2436"/>
      <c r="AH2436"/>
      <c r="BB2436" s="2"/>
      <c r="BC2436" s="3"/>
      <c r="BD2436" s="3"/>
      <c r="BE2436" s="3"/>
      <c r="BF2436" s="3"/>
    </row>
    <row r="2437" spans="1:58" ht="41.45" customHeight="1">
      <c r="A2437"/>
      <c r="J2437"/>
      <c r="AA2437"/>
      <c r="AB2437"/>
      <c r="AC2437"/>
      <c r="AD2437"/>
      <c r="AE2437"/>
      <c r="AF2437"/>
      <c r="AG2437"/>
      <c r="AH2437"/>
      <c r="BB2437" s="2"/>
      <c r="BC2437" s="3"/>
      <c r="BD2437" s="3"/>
      <c r="BE2437" s="3"/>
      <c r="BF2437" s="3"/>
    </row>
    <row r="2438" spans="1:58" ht="41.45" customHeight="1">
      <c r="A2438"/>
      <c r="J2438"/>
      <c r="AA2438"/>
      <c r="AB2438"/>
      <c r="AC2438"/>
      <c r="AD2438"/>
      <c r="AE2438"/>
      <c r="AF2438"/>
      <c r="AG2438"/>
      <c r="AH2438"/>
      <c r="BB2438" s="2"/>
      <c r="BC2438" s="3"/>
      <c r="BD2438" s="3"/>
      <c r="BE2438" s="3"/>
      <c r="BF2438" s="3"/>
    </row>
    <row r="2439" spans="1:58" ht="41.45" customHeight="1">
      <c r="A2439"/>
      <c r="J2439"/>
      <c r="AA2439"/>
      <c r="AB2439"/>
      <c r="AC2439"/>
      <c r="AD2439"/>
      <c r="AE2439"/>
      <c r="AF2439"/>
      <c r="AG2439"/>
      <c r="AH2439"/>
      <c r="BB2439" s="2"/>
      <c r="BC2439" s="3"/>
      <c r="BD2439" s="3"/>
      <c r="BE2439" s="3"/>
      <c r="BF2439" s="3"/>
    </row>
    <row r="2440" spans="1:58" ht="41.45" customHeight="1">
      <c r="A2440"/>
      <c r="J2440"/>
      <c r="AA2440"/>
      <c r="AB2440"/>
      <c r="AC2440"/>
      <c r="AD2440"/>
      <c r="AE2440"/>
      <c r="AF2440"/>
      <c r="AG2440"/>
      <c r="AH2440"/>
      <c r="BB2440" s="2"/>
      <c r="BC2440" s="3"/>
      <c r="BD2440" s="3"/>
      <c r="BE2440" s="3"/>
      <c r="BF2440" s="3"/>
    </row>
    <row r="2441" spans="1:58" ht="41.45" customHeight="1">
      <c r="A2441"/>
      <c r="J2441"/>
      <c r="AA2441"/>
      <c r="AB2441"/>
      <c r="AC2441"/>
      <c r="AD2441"/>
      <c r="AE2441"/>
      <c r="AF2441"/>
      <c r="AG2441"/>
      <c r="AH2441"/>
      <c r="BB2441" s="2"/>
      <c r="BC2441" s="3"/>
      <c r="BD2441" s="3"/>
      <c r="BE2441" s="3"/>
      <c r="BF2441" s="3"/>
    </row>
    <row r="2442" spans="1:58" ht="41.45" customHeight="1">
      <c r="A2442"/>
      <c r="J2442"/>
      <c r="AA2442"/>
      <c r="AB2442"/>
      <c r="AC2442"/>
      <c r="AD2442"/>
      <c r="AE2442"/>
      <c r="AF2442"/>
      <c r="AG2442"/>
      <c r="AH2442"/>
      <c r="BB2442" s="2"/>
      <c r="BC2442" s="3"/>
      <c r="BD2442" s="3"/>
      <c r="BE2442" s="3"/>
      <c r="BF2442" s="3"/>
    </row>
    <row r="2443" spans="1:58" ht="41.45" customHeight="1">
      <c r="A2443"/>
      <c r="J2443"/>
      <c r="AA2443"/>
      <c r="AB2443"/>
      <c r="AC2443"/>
      <c r="AD2443"/>
      <c r="AE2443"/>
      <c r="AF2443"/>
      <c r="AG2443"/>
      <c r="AH2443"/>
      <c r="BB2443" s="2"/>
      <c r="BC2443" s="3"/>
      <c r="BD2443" s="3"/>
      <c r="BE2443" s="3"/>
      <c r="BF2443" s="3"/>
    </row>
    <row r="2444" spans="1:58" ht="41.45" customHeight="1">
      <c r="A2444"/>
      <c r="J2444"/>
      <c r="AA2444"/>
      <c r="AB2444"/>
      <c r="AC2444"/>
      <c r="AD2444"/>
      <c r="AE2444"/>
      <c r="AF2444"/>
      <c r="AG2444"/>
      <c r="AH2444"/>
      <c r="BB2444" s="2"/>
      <c r="BC2444" s="3"/>
      <c r="BD2444" s="3"/>
      <c r="BE2444" s="3"/>
      <c r="BF2444" s="3"/>
    </row>
    <row r="2445" spans="1:58" ht="41.45" customHeight="1">
      <c r="A2445"/>
      <c r="J2445"/>
      <c r="AA2445"/>
      <c r="AB2445"/>
      <c r="AC2445"/>
      <c r="AD2445"/>
      <c r="AE2445"/>
      <c r="AF2445"/>
      <c r="AG2445"/>
      <c r="AH2445"/>
      <c r="BB2445" s="2"/>
      <c r="BC2445" s="3"/>
      <c r="BD2445" s="3"/>
      <c r="BE2445" s="3"/>
      <c r="BF2445" s="3"/>
    </row>
    <row r="2446" spans="1:58" ht="41.45" customHeight="1">
      <c r="A2446"/>
      <c r="J2446"/>
      <c r="AA2446"/>
      <c r="AB2446"/>
      <c r="AC2446"/>
      <c r="AD2446"/>
      <c r="AE2446"/>
      <c r="AF2446"/>
      <c r="AG2446"/>
      <c r="AH2446"/>
      <c r="BB2446" s="2"/>
      <c r="BC2446" s="3"/>
      <c r="BD2446" s="3"/>
      <c r="BE2446" s="3"/>
      <c r="BF2446" s="3"/>
    </row>
    <row r="2447" spans="1:58" ht="41.45" customHeight="1">
      <c r="A2447"/>
      <c r="J2447"/>
      <c r="AA2447"/>
      <c r="AB2447"/>
      <c r="AC2447"/>
      <c r="AD2447"/>
      <c r="AE2447"/>
      <c r="AF2447"/>
      <c r="AG2447"/>
      <c r="AH2447"/>
      <c r="BB2447" s="2"/>
      <c r="BC2447" s="3"/>
      <c r="BD2447" s="3"/>
      <c r="BE2447" s="3"/>
      <c r="BF2447" s="3"/>
    </row>
    <row r="2448" spans="1:58" ht="41.45" customHeight="1">
      <c r="A2448"/>
      <c r="J2448"/>
      <c r="AA2448"/>
      <c r="AB2448"/>
      <c r="AC2448"/>
      <c r="AD2448"/>
      <c r="AE2448"/>
      <c r="AF2448"/>
      <c r="AG2448"/>
      <c r="AH2448"/>
      <c r="BB2448" s="2"/>
      <c r="BC2448" s="3"/>
      <c r="BD2448" s="3"/>
      <c r="BE2448" s="3"/>
      <c r="BF2448" s="3"/>
    </row>
    <row r="2449" spans="1:58" ht="41.45" customHeight="1">
      <c r="A2449"/>
      <c r="J2449"/>
      <c r="AA2449"/>
      <c r="AB2449"/>
      <c r="AC2449"/>
      <c r="AD2449"/>
      <c r="AE2449"/>
      <c r="AF2449"/>
      <c r="AG2449"/>
      <c r="AH2449"/>
      <c r="BB2449" s="2"/>
      <c r="BC2449" s="3"/>
      <c r="BD2449" s="3"/>
      <c r="BE2449" s="3"/>
      <c r="BF2449" s="3"/>
    </row>
    <row r="2450" spans="1:58" ht="41.45" customHeight="1">
      <c r="A2450"/>
      <c r="J2450"/>
      <c r="AA2450"/>
      <c r="AB2450"/>
      <c r="AC2450"/>
      <c r="AD2450"/>
      <c r="AE2450"/>
      <c r="AF2450"/>
      <c r="AG2450"/>
      <c r="AH2450"/>
      <c r="BB2450" s="2"/>
      <c r="BC2450" s="3"/>
      <c r="BD2450" s="3"/>
      <c r="BE2450" s="3"/>
      <c r="BF2450" s="3"/>
    </row>
    <row r="2451" spans="1:58" ht="41.45" customHeight="1">
      <c r="A2451"/>
      <c r="J2451"/>
      <c r="AA2451"/>
      <c r="AB2451"/>
      <c r="AC2451"/>
      <c r="AD2451"/>
      <c r="AE2451"/>
      <c r="AF2451"/>
      <c r="AG2451"/>
      <c r="AH2451"/>
      <c r="BB2451" s="2"/>
      <c r="BC2451" s="3"/>
      <c r="BD2451" s="3"/>
      <c r="BE2451" s="3"/>
      <c r="BF2451" s="3"/>
    </row>
    <row r="2452" spans="1:58" ht="41.45" customHeight="1">
      <c r="A2452"/>
      <c r="J2452"/>
      <c r="AA2452"/>
      <c r="AB2452"/>
      <c r="AC2452"/>
      <c r="AD2452"/>
      <c r="AE2452"/>
      <c r="AF2452"/>
      <c r="AG2452"/>
      <c r="AH2452"/>
      <c r="BB2452" s="2"/>
      <c r="BC2452" s="3"/>
      <c r="BD2452" s="3"/>
      <c r="BE2452" s="3"/>
      <c r="BF2452" s="3"/>
    </row>
    <row r="2453" spans="1:58" ht="41.45" customHeight="1">
      <c r="A2453"/>
      <c r="J2453"/>
      <c r="AA2453"/>
      <c r="AB2453"/>
      <c r="AC2453"/>
      <c r="AD2453"/>
      <c r="AE2453"/>
      <c r="AF2453"/>
      <c r="AG2453"/>
      <c r="AH2453"/>
      <c r="BB2453" s="2"/>
      <c r="BC2453" s="3"/>
      <c r="BD2453" s="3"/>
      <c r="BE2453" s="3"/>
      <c r="BF2453" s="3"/>
    </row>
    <row r="2454" spans="1:58" ht="41.45" customHeight="1">
      <c r="A2454"/>
      <c r="J2454"/>
      <c r="AA2454"/>
      <c r="AB2454"/>
      <c r="AC2454"/>
      <c r="AD2454"/>
      <c r="AE2454"/>
      <c r="AF2454"/>
      <c r="AG2454"/>
      <c r="AH2454"/>
      <c r="BB2454" s="2"/>
      <c r="BC2454" s="3"/>
      <c r="BD2454" s="3"/>
      <c r="BE2454" s="3"/>
      <c r="BF2454" s="3"/>
    </row>
    <row r="2455" spans="1:58" ht="41.45" customHeight="1">
      <c r="A2455"/>
      <c r="J2455"/>
      <c r="AA2455"/>
      <c r="AB2455"/>
      <c r="AC2455"/>
      <c r="AD2455"/>
      <c r="AE2455"/>
      <c r="AF2455"/>
      <c r="AG2455"/>
      <c r="AH2455"/>
      <c r="BB2455" s="2"/>
      <c r="BC2455" s="3"/>
      <c r="BD2455" s="3"/>
      <c r="BE2455" s="3"/>
      <c r="BF2455" s="3"/>
    </row>
    <row r="2456" spans="1:58" ht="41.45" customHeight="1">
      <c r="A2456"/>
      <c r="J2456"/>
      <c r="AA2456"/>
      <c r="AB2456"/>
      <c r="AC2456"/>
      <c r="AD2456"/>
      <c r="AE2456"/>
      <c r="AF2456"/>
      <c r="AG2456"/>
      <c r="AH2456"/>
      <c r="BB2456" s="2"/>
      <c r="BC2456" s="3"/>
      <c r="BD2456" s="3"/>
      <c r="BE2456" s="3"/>
      <c r="BF2456" s="3"/>
    </row>
    <row r="2457" spans="1:58" ht="41.45" customHeight="1">
      <c r="A2457"/>
      <c r="J2457"/>
      <c r="AA2457"/>
      <c r="AB2457"/>
      <c r="AC2457"/>
      <c r="AD2457"/>
      <c r="AE2457"/>
      <c r="AF2457"/>
      <c r="AG2457"/>
      <c r="AH2457"/>
      <c r="BB2457" s="2"/>
      <c r="BC2457" s="3"/>
      <c r="BD2457" s="3"/>
      <c r="BE2457" s="3"/>
      <c r="BF2457" s="3"/>
    </row>
    <row r="2458" spans="1:58" ht="41.45" customHeight="1">
      <c r="A2458"/>
      <c r="J2458"/>
      <c r="AA2458"/>
      <c r="AB2458"/>
      <c r="AC2458"/>
      <c r="AD2458"/>
      <c r="AE2458"/>
      <c r="AF2458"/>
      <c r="AG2458"/>
      <c r="AH2458"/>
      <c r="BB2458" s="2"/>
      <c r="BC2458" s="3"/>
      <c r="BD2458" s="3"/>
      <c r="BE2458" s="3"/>
      <c r="BF2458" s="3"/>
    </row>
    <row r="2459" spans="1:58" ht="41.45" customHeight="1">
      <c r="A2459"/>
      <c r="J2459"/>
      <c r="AA2459"/>
      <c r="AB2459"/>
      <c r="AC2459"/>
      <c r="AD2459"/>
      <c r="AE2459"/>
      <c r="AF2459"/>
      <c r="AG2459"/>
      <c r="AH2459"/>
      <c r="BB2459" s="2"/>
      <c r="BC2459" s="3"/>
      <c r="BD2459" s="3"/>
      <c r="BE2459" s="3"/>
      <c r="BF2459" s="3"/>
    </row>
    <row r="2460" spans="1:58" ht="41.45" customHeight="1">
      <c r="A2460"/>
      <c r="J2460"/>
      <c r="AA2460"/>
      <c r="AB2460"/>
      <c r="AC2460"/>
      <c r="AD2460"/>
      <c r="AE2460"/>
      <c r="AF2460"/>
      <c r="AG2460"/>
      <c r="AH2460"/>
      <c r="BB2460" s="2"/>
      <c r="BC2460" s="3"/>
      <c r="BD2460" s="3"/>
      <c r="BE2460" s="3"/>
      <c r="BF2460" s="3"/>
    </row>
    <row r="2461" spans="1:58" ht="41.45" customHeight="1">
      <c r="A2461"/>
      <c r="J2461"/>
      <c r="AA2461"/>
      <c r="AB2461"/>
      <c r="AC2461"/>
      <c r="AD2461"/>
      <c r="AE2461"/>
      <c r="AF2461"/>
      <c r="AG2461"/>
      <c r="AH2461"/>
      <c r="BB2461" s="2"/>
      <c r="BC2461" s="3"/>
      <c r="BD2461" s="3"/>
      <c r="BE2461" s="3"/>
      <c r="BF2461" s="3"/>
    </row>
    <row r="2462" spans="1:58" ht="41.45" customHeight="1">
      <c r="A2462"/>
      <c r="J2462"/>
      <c r="AA2462"/>
      <c r="AB2462"/>
      <c r="AC2462"/>
      <c r="AD2462"/>
      <c r="AE2462"/>
      <c r="AF2462"/>
      <c r="AG2462"/>
      <c r="AH2462"/>
      <c r="BB2462" s="2"/>
      <c r="BC2462" s="3"/>
      <c r="BD2462" s="3"/>
      <c r="BE2462" s="3"/>
      <c r="BF2462" s="3"/>
    </row>
    <row r="2463" spans="1:58" ht="41.45" customHeight="1">
      <c r="A2463"/>
      <c r="J2463"/>
      <c r="AA2463"/>
      <c r="AB2463"/>
      <c r="AC2463"/>
      <c r="AD2463"/>
      <c r="AE2463"/>
      <c r="AF2463"/>
      <c r="AG2463"/>
      <c r="AH2463"/>
      <c r="BB2463" s="2"/>
      <c r="BC2463" s="3"/>
      <c r="BD2463" s="3"/>
      <c r="BE2463" s="3"/>
      <c r="BF2463" s="3"/>
    </row>
    <row r="2464" spans="1:58" ht="41.45" customHeight="1">
      <c r="A2464"/>
      <c r="J2464"/>
      <c r="AA2464"/>
      <c r="AB2464"/>
      <c r="AC2464"/>
      <c r="AD2464"/>
      <c r="AE2464"/>
      <c r="AF2464"/>
      <c r="AG2464"/>
      <c r="AH2464"/>
      <c r="BB2464" s="2"/>
      <c r="BC2464" s="3"/>
      <c r="BD2464" s="3"/>
      <c r="BE2464" s="3"/>
      <c r="BF2464" s="3"/>
    </row>
    <row r="2465" spans="1:58" ht="41.45" customHeight="1">
      <c r="A2465"/>
      <c r="J2465"/>
      <c r="AA2465"/>
      <c r="AB2465"/>
      <c r="AC2465"/>
      <c r="AD2465"/>
      <c r="AE2465"/>
      <c r="AF2465"/>
      <c r="AG2465"/>
      <c r="AH2465"/>
      <c r="BB2465" s="2"/>
      <c r="BC2465" s="3"/>
      <c r="BD2465" s="3"/>
      <c r="BE2465" s="3"/>
      <c r="BF2465" s="3"/>
    </row>
    <row r="2466" spans="1:58" ht="41.45" customHeight="1">
      <c r="A2466"/>
      <c r="J2466"/>
      <c r="AA2466"/>
      <c r="AB2466"/>
      <c r="AC2466"/>
      <c r="AD2466"/>
      <c r="AE2466"/>
      <c r="AF2466"/>
      <c r="AG2466"/>
      <c r="AH2466"/>
      <c r="BB2466" s="2"/>
      <c r="BC2466" s="3"/>
      <c r="BD2466" s="3"/>
      <c r="BE2466" s="3"/>
      <c r="BF2466" s="3"/>
    </row>
    <row r="2467" spans="1:58" ht="41.45" customHeight="1">
      <c r="A2467"/>
      <c r="J2467"/>
      <c r="AA2467"/>
      <c r="AB2467"/>
      <c r="AC2467"/>
      <c r="AD2467"/>
      <c r="AE2467"/>
      <c r="AF2467"/>
      <c r="AG2467"/>
      <c r="AH2467"/>
      <c r="BB2467" s="2"/>
      <c r="BC2467" s="3"/>
      <c r="BD2467" s="3"/>
      <c r="BE2467" s="3"/>
      <c r="BF2467" s="3"/>
    </row>
    <row r="2468" spans="1:58" ht="41.45" customHeight="1">
      <c r="A2468"/>
      <c r="J2468"/>
      <c r="AA2468"/>
      <c r="AB2468"/>
      <c r="AC2468"/>
      <c r="AD2468"/>
      <c r="AE2468"/>
      <c r="AF2468"/>
      <c r="AG2468"/>
      <c r="AH2468"/>
      <c r="BB2468" s="2"/>
      <c r="BC2468" s="3"/>
      <c r="BD2468" s="3"/>
      <c r="BE2468" s="3"/>
      <c r="BF2468" s="3"/>
    </row>
    <row r="2469" spans="1:58" ht="41.45" customHeight="1">
      <c r="A2469"/>
      <c r="J2469"/>
      <c r="AA2469"/>
      <c r="AB2469"/>
      <c r="AC2469"/>
      <c r="AD2469"/>
      <c r="AE2469"/>
      <c r="AF2469"/>
      <c r="AG2469"/>
      <c r="AH2469"/>
      <c r="BB2469" s="2"/>
      <c r="BC2469" s="3"/>
      <c r="BD2469" s="3"/>
      <c r="BE2469" s="3"/>
      <c r="BF2469" s="3"/>
    </row>
    <row r="2470" spans="1:58" ht="41.45" customHeight="1">
      <c r="A2470"/>
      <c r="J2470"/>
      <c r="AA2470"/>
      <c r="AB2470"/>
      <c r="AC2470"/>
      <c r="AD2470"/>
      <c r="AE2470"/>
      <c r="AF2470"/>
      <c r="AG2470"/>
      <c r="AH2470"/>
      <c r="BB2470" s="2"/>
      <c r="BC2470" s="3"/>
      <c r="BD2470" s="3"/>
      <c r="BE2470" s="3"/>
      <c r="BF2470" s="3"/>
    </row>
    <row r="2471" spans="1:58" ht="41.45" customHeight="1">
      <c r="A2471"/>
      <c r="J2471"/>
      <c r="AA2471"/>
      <c r="AB2471"/>
      <c r="AC2471"/>
      <c r="AD2471"/>
      <c r="AE2471"/>
      <c r="AF2471"/>
      <c r="AG2471"/>
      <c r="AH2471"/>
      <c r="BB2471" s="2"/>
      <c r="BC2471" s="3"/>
      <c r="BD2471" s="3"/>
      <c r="BE2471" s="3"/>
      <c r="BF2471" s="3"/>
    </row>
    <row r="2472" spans="1:58" ht="41.45" customHeight="1">
      <c r="A2472"/>
      <c r="J2472"/>
      <c r="AA2472"/>
      <c r="AB2472"/>
      <c r="AC2472"/>
      <c r="AD2472"/>
      <c r="AE2472"/>
      <c r="AF2472"/>
      <c r="AG2472"/>
      <c r="AH2472"/>
      <c r="BB2472" s="2"/>
      <c r="BC2472" s="3"/>
      <c r="BD2472" s="3"/>
      <c r="BE2472" s="3"/>
      <c r="BF2472" s="3"/>
    </row>
    <row r="2473" spans="1:58" ht="41.45" customHeight="1">
      <c r="A2473"/>
      <c r="J2473"/>
      <c r="AA2473"/>
      <c r="AB2473"/>
      <c r="AC2473"/>
      <c r="AD2473"/>
      <c r="AE2473"/>
      <c r="AF2473"/>
      <c r="AG2473"/>
      <c r="AH2473"/>
      <c r="BB2473" s="2"/>
      <c r="BC2473" s="3"/>
      <c r="BD2473" s="3"/>
      <c r="BE2473" s="3"/>
      <c r="BF2473" s="3"/>
    </row>
    <row r="2474" spans="1:58" ht="41.45" customHeight="1">
      <c r="A2474"/>
      <c r="J2474"/>
      <c r="AA2474"/>
      <c r="AB2474"/>
      <c r="AC2474"/>
      <c r="AD2474"/>
      <c r="AE2474"/>
      <c r="AF2474"/>
      <c r="AG2474"/>
      <c r="AH2474"/>
      <c r="BB2474" s="2"/>
      <c r="BC2474" s="3"/>
      <c r="BD2474" s="3"/>
      <c r="BE2474" s="3"/>
      <c r="BF2474" s="3"/>
    </row>
    <row r="2475" spans="1:58" ht="41.45" customHeight="1">
      <c r="A2475"/>
      <c r="J2475"/>
      <c r="AA2475"/>
      <c r="AB2475"/>
      <c r="AC2475"/>
      <c r="AD2475"/>
      <c r="AE2475"/>
      <c r="AF2475"/>
      <c r="AG2475"/>
      <c r="AH2475"/>
      <c r="BB2475" s="2"/>
      <c r="BC2475" s="3"/>
      <c r="BD2475" s="3"/>
      <c r="BE2475" s="3"/>
      <c r="BF2475" s="3"/>
    </row>
    <row r="2476" spans="1:58" ht="41.45" customHeight="1">
      <c r="A2476"/>
      <c r="J2476"/>
      <c r="AA2476"/>
      <c r="AB2476"/>
      <c r="AC2476"/>
      <c r="AD2476"/>
      <c r="AE2476"/>
      <c r="AF2476"/>
      <c r="AG2476"/>
      <c r="AH2476"/>
      <c r="BB2476" s="2"/>
      <c r="BC2476" s="3"/>
      <c r="BD2476" s="3"/>
      <c r="BE2476" s="3"/>
      <c r="BF2476" s="3"/>
    </row>
    <row r="2477" spans="1:58" ht="41.45" customHeight="1">
      <c r="A2477"/>
      <c r="J2477"/>
      <c r="AA2477"/>
      <c r="AB2477"/>
      <c r="AC2477"/>
      <c r="AD2477"/>
      <c r="AE2477"/>
      <c r="AF2477"/>
      <c r="AG2477"/>
      <c r="AH2477"/>
      <c r="BB2477" s="2"/>
      <c r="BC2477" s="3"/>
      <c r="BD2477" s="3"/>
      <c r="BE2477" s="3"/>
      <c r="BF2477" s="3"/>
    </row>
    <row r="2478" spans="1:58" ht="41.45" customHeight="1">
      <c r="A2478"/>
      <c r="J2478"/>
      <c r="AA2478"/>
      <c r="AB2478"/>
      <c r="AC2478"/>
      <c r="AD2478"/>
      <c r="AE2478"/>
      <c r="AF2478"/>
      <c r="AG2478"/>
      <c r="AH2478"/>
      <c r="BB2478" s="2"/>
      <c r="BC2478" s="3"/>
      <c r="BD2478" s="3"/>
      <c r="BE2478" s="3"/>
      <c r="BF2478" s="3"/>
    </row>
    <row r="2479" spans="1:58" ht="41.45" customHeight="1">
      <c r="A2479"/>
      <c r="J2479"/>
      <c r="AA2479"/>
      <c r="AB2479"/>
      <c r="AC2479"/>
      <c r="AD2479"/>
      <c r="AE2479"/>
      <c r="AF2479"/>
      <c r="AG2479"/>
      <c r="AH2479"/>
      <c r="BB2479" s="2"/>
      <c r="BC2479" s="3"/>
      <c r="BD2479" s="3"/>
      <c r="BE2479" s="3"/>
      <c r="BF2479" s="3"/>
    </row>
    <row r="2480" spans="1:58" ht="41.45" customHeight="1">
      <c r="A2480"/>
      <c r="J2480"/>
      <c r="AA2480"/>
      <c r="AB2480"/>
      <c r="AC2480"/>
      <c r="AD2480"/>
      <c r="AE2480"/>
      <c r="AF2480"/>
      <c r="AG2480"/>
      <c r="AH2480"/>
      <c r="BB2480" s="2"/>
      <c r="BC2480" s="3"/>
      <c r="BD2480" s="3"/>
      <c r="BE2480" s="3"/>
      <c r="BF2480" s="3"/>
    </row>
    <row r="2481" spans="1:58" ht="41.45" customHeight="1">
      <c r="A2481"/>
      <c r="J2481"/>
      <c r="AA2481"/>
      <c r="AB2481"/>
      <c r="AC2481"/>
      <c r="AD2481"/>
      <c r="AE2481"/>
      <c r="AF2481"/>
      <c r="AG2481"/>
      <c r="AH2481"/>
      <c r="BB2481" s="2"/>
      <c r="BC2481" s="3"/>
      <c r="BD2481" s="3"/>
      <c r="BE2481" s="3"/>
      <c r="BF2481" s="3"/>
    </row>
    <row r="2482" spans="1:58" ht="41.45" customHeight="1">
      <c r="A2482"/>
      <c r="J2482"/>
      <c r="AA2482"/>
      <c r="AB2482"/>
      <c r="AC2482"/>
      <c r="AD2482"/>
      <c r="AE2482"/>
      <c r="AF2482"/>
      <c r="AG2482"/>
      <c r="AH2482"/>
      <c r="BB2482" s="2"/>
      <c r="BC2482" s="3"/>
      <c r="BD2482" s="3"/>
      <c r="BE2482" s="3"/>
      <c r="BF2482" s="3"/>
    </row>
    <row r="2483" spans="1:58" ht="41.45" customHeight="1">
      <c r="A2483"/>
      <c r="J2483"/>
      <c r="AA2483"/>
      <c r="AB2483"/>
      <c r="AC2483"/>
      <c r="AD2483"/>
      <c r="AE2483"/>
      <c r="AF2483"/>
      <c r="AG2483"/>
      <c r="AH2483"/>
      <c r="BB2483" s="2"/>
      <c r="BC2483" s="3"/>
      <c r="BD2483" s="3"/>
      <c r="BE2483" s="3"/>
      <c r="BF2483" s="3"/>
    </row>
    <row r="2484" spans="1:58" ht="41.45" customHeight="1">
      <c r="A2484"/>
      <c r="J2484"/>
      <c r="AA2484"/>
      <c r="AB2484"/>
      <c r="AC2484"/>
      <c r="AD2484"/>
      <c r="AE2484"/>
      <c r="AF2484"/>
      <c r="AG2484"/>
      <c r="AH2484"/>
      <c r="BB2484" s="2"/>
      <c r="BC2484" s="3"/>
      <c r="BD2484" s="3"/>
      <c r="BE2484" s="3"/>
      <c r="BF2484" s="3"/>
    </row>
    <row r="2485" spans="1:58" ht="41.45" customHeight="1">
      <c r="A2485"/>
      <c r="J2485"/>
      <c r="AA2485"/>
      <c r="AB2485"/>
      <c r="AC2485"/>
      <c r="AD2485"/>
      <c r="AE2485"/>
      <c r="AF2485"/>
      <c r="AG2485"/>
      <c r="AH2485"/>
      <c r="BB2485" s="2"/>
      <c r="BC2485" s="3"/>
      <c r="BD2485" s="3"/>
      <c r="BE2485" s="3"/>
      <c r="BF2485" s="3"/>
    </row>
    <row r="2486" spans="1:58" ht="41.45" customHeight="1">
      <c r="A2486"/>
      <c r="J2486"/>
      <c r="AA2486"/>
      <c r="AB2486"/>
      <c r="AC2486"/>
      <c r="AD2486"/>
      <c r="AE2486"/>
      <c r="AF2486"/>
      <c r="AG2486"/>
      <c r="AH2486"/>
      <c r="BB2486" s="2"/>
      <c r="BC2486" s="3"/>
      <c r="BD2486" s="3"/>
      <c r="BE2486" s="3"/>
      <c r="BF2486" s="3"/>
    </row>
    <row r="2487" spans="1:58" ht="41.45" customHeight="1">
      <c r="A2487"/>
      <c r="J2487"/>
      <c r="AA2487"/>
      <c r="AB2487"/>
      <c r="AC2487"/>
      <c r="AD2487"/>
      <c r="AE2487"/>
      <c r="AF2487"/>
      <c r="AG2487"/>
      <c r="AH2487"/>
      <c r="BB2487" s="2"/>
      <c r="BC2487" s="3"/>
      <c r="BD2487" s="3"/>
      <c r="BE2487" s="3"/>
      <c r="BF2487" s="3"/>
    </row>
    <row r="2488" spans="1:58" ht="41.45" customHeight="1">
      <c r="A2488"/>
      <c r="J2488"/>
      <c r="AA2488"/>
      <c r="AB2488"/>
      <c r="AC2488"/>
      <c r="AD2488"/>
      <c r="AE2488"/>
      <c r="AF2488"/>
      <c r="AG2488"/>
      <c r="AH2488"/>
      <c r="BB2488" s="2"/>
      <c r="BC2488" s="3"/>
      <c r="BD2488" s="3"/>
      <c r="BE2488" s="3"/>
      <c r="BF2488" s="3"/>
    </row>
    <row r="2489" spans="1:58" ht="41.45" customHeight="1">
      <c r="A2489"/>
      <c r="J2489"/>
      <c r="AA2489"/>
      <c r="AB2489"/>
      <c r="AC2489"/>
      <c r="AD2489"/>
      <c r="AE2489"/>
      <c r="AF2489"/>
      <c r="AG2489"/>
      <c r="AH2489"/>
      <c r="BB2489" s="2"/>
      <c r="BC2489" s="3"/>
      <c r="BD2489" s="3"/>
      <c r="BE2489" s="3"/>
      <c r="BF2489" s="3"/>
    </row>
    <row r="2490" spans="1:58" ht="41.45" customHeight="1">
      <c r="A2490"/>
      <c r="J2490"/>
      <c r="AA2490"/>
      <c r="AB2490"/>
      <c r="AC2490"/>
      <c r="AD2490"/>
      <c r="AE2490"/>
      <c r="AF2490"/>
      <c r="AG2490"/>
      <c r="AH2490"/>
      <c r="BB2490" s="2"/>
      <c r="BC2490" s="3"/>
      <c r="BD2490" s="3"/>
      <c r="BE2490" s="3"/>
      <c r="BF2490" s="3"/>
    </row>
    <row r="2491" spans="1:58" ht="41.45" customHeight="1">
      <c r="A2491"/>
      <c r="J2491"/>
      <c r="AA2491"/>
      <c r="AB2491"/>
      <c r="AC2491"/>
      <c r="AD2491"/>
      <c r="AE2491"/>
      <c r="AF2491"/>
      <c r="AG2491"/>
      <c r="AH2491"/>
      <c r="BB2491" s="2"/>
      <c r="BC2491" s="3"/>
      <c r="BD2491" s="3"/>
      <c r="BE2491" s="3"/>
      <c r="BF2491" s="3"/>
    </row>
    <row r="2492" spans="1:58" ht="41.45" customHeight="1">
      <c r="A2492"/>
      <c r="J2492"/>
      <c r="AA2492"/>
      <c r="AB2492"/>
      <c r="AC2492"/>
      <c r="AD2492"/>
      <c r="AE2492"/>
      <c r="AF2492"/>
      <c r="AG2492"/>
      <c r="AH2492"/>
      <c r="BB2492" s="2"/>
      <c r="BC2492" s="3"/>
      <c r="BD2492" s="3"/>
      <c r="BE2492" s="3"/>
      <c r="BF2492" s="3"/>
    </row>
    <row r="2493" spans="1:58" ht="41.45" customHeight="1">
      <c r="A2493"/>
      <c r="J2493"/>
      <c r="AA2493"/>
      <c r="AB2493"/>
      <c r="AC2493"/>
      <c r="AD2493"/>
      <c r="AE2493"/>
      <c r="AF2493"/>
      <c r="AG2493"/>
      <c r="AH2493"/>
      <c r="BB2493" s="2"/>
      <c r="BC2493" s="3"/>
      <c r="BD2493" s="3"/>
      <c r="BE2493" s="3"/>
      <c r="BF2493" s="3"/>
    </row>
    <row r="2494" spans="1:58" ht="41.45" customHeight="1">
      <c r="A2494"/>
      <c r="J2494"/>
      <c r="AA2494"/>
      <c r="AB2494"/>
      <c r="AC2494"/>
      <c r="AD2494"/>
      <c r="AE2494"/>
      <c r="AF2494"/>
      <c r="AG2494"/>
      <c r="AH2494"/>
      <c r="BB2494" s="2"/>
      <c r="BC2494" s="3"/>
      <c r="BD2494" s="3"/>
      <c r="BE2494" s="3"/>
      <c r="BF2494" s="3"/>
    </row>
    <row r="2495" spans="1:58" ht="41.45" customHeight="1">
      <c r="A2495"/>
      <c r="J2495"/>
      <c r="AA2495"/>
      <c r="AB2495"/>
      <c r="AC2495"/>
      <c r="AD2495"/>
      <c r="AE2495"/>
      <c r="AF2495"/>
      <c r="AG2495"/>
      <c r="AH2495"/>
      <c r="BB2495" s="2"/>
      <c r="BC2495" s="3"/>
      <c r="BD2495" s="3"/>
      <c r="BE2495" s="3"/>
      <c r="BF2495" s="3"/>
    </row>
    <row r="2496" spans="1:58" ht="41.45" customHeight="1">
      <c r="A2496"/>
      <c r="J2496"/>
      <c r="AA2496"/>
      <c r="AB2496"/>
      <c r="AC2496"/>
      <c r="AD2496"/>
      <c r="AE2496"/>
      <c r="AF2496"/>
      <c r="AG2496"/>
      <c r="AH2496"/>
      <c r="BB2496" s="2"/>
      <c r="BC2496" s="3"/>
      <c r="BD2496" s="3"/>
      <c r="BE2496" s="3"/>
      <c r="BF2496" s="3"/>
    </row>
    <row r="2497" spans="1:58" ht="41.45" customHeight="1">
      <c r="A2497"/>
      <c r="J2497"/>
      <c r="AA2497"/>
      <c r="AB2497"/>
      <c r="AC2497"/>
      <c r="AD2497"/>
      <c r="AE2497"/>
      <c r="AF2497"/>
      <c r="AG2497"/>
      <c r="AH2497"/>
      <c r="BB2497" s="2"/>
      <c r="BC2497" s="3"/>
      <c r="BD2497" s="3"/>
      <c r="BE2497" s="3"/>
      <c r="BF2497" s="3"/>
    </row>
    <row r="2498" spans="1:58" ht="41.45" customHeight="1">
      <c r="A2498"/>
      <c r="J2498"/>
      <c r="AA2498"/>
      <c r="AB2498"/>
      <c r="AC2498"/>
      <c r="AD2498"/>
      <c r="AE2498"/>
      <c r="AF2498"/>
      <c r="AG2498"/>
      <c r="AH2498"/>
      <c r="BB2498" s="2"/>
      <c r="BC2498" s="3"/>
      <c r="BD2498" s="3"/>
      <c r="BE2498" s="3"/>
      <c r="BF2498" s="3"/>
    </row>
    <row r="2499" spans="1:58" ht="41.45" customHeight="1">
      <c r="A2499"/>
      <c r="J2499"/>
      <c r="AA2499"/>
      <c r="AB2499"/>
      <c r="AC2499"/>
      <c r="AD2499"/>
      <c r="AE2499"/>
      <c r="AF2499"/>
      <c r="AG2499"/>
      <c r="AH2499"/>
      <c r="BB2499" s="2"/>
      <c r="BC2499" s="3"/>
      <c r="BD2499" s="3"/>
      <c r="BE2499" s="3"/>
      <c r="BF2499" s="3"/>
    </row>
    <row r="2500" spans="1:58" ht="41.45" customHeight="1">
      <c r="A2500"/>
      <c r="J2500"/>
      <c r="AA2500"/>
      <c r="AB2500"/>
      <c r="AC2500"/>
      <c r="AD2500"/>
      <c r="AE2500"/>
      <c r="AF2500"/>
      <c r="AG2500"/>
      <c r="AH2500"/>
      <c r="BB2500" s="2"/>
      <c r="BC2500" s="3"/>
      <c r="BD2500" s="3"/>
      <c r="BE2500" s="3"/>
      <c r="BF2500" s="3"/>
    </row>
    <row r="2501" spans="1:58" ht="41.45" customHeight="1">
      <c r="A2501"/>
      <c r="J2501"/>
      <c r="AA2501"/>
      <c r="AB2501"/>
      <c r="AC2501"/>
      <c r="AD2501"/>
      <c r="AE2501"/>
      <c r="AF2501"/>
      <c r="AG2501"/>
      <c r="AH2501"/>
      <c r="BB2501" s="2"/>
      <c r="BC2501" s="3"/>
      <c r="BD2501" s="3"/>
      <c r="BE2501" s="3"/>
      <c r="BF2501" s="3"/>
    </row>
    <row r="2502" spans="1:58" ht="41.45" customHeight="1">
      <c r="A2502"/>
      <c r="J2502"/>
      <c r="AA2502"/>
      <c r="AB2502"/>
      <c r="AC2502"/>
      <c r="AD2502"/>
      <c r="AE2502"/>
      <c r="AF2502"/>
      <c r="AG2502"/>
      <c r="AH2502"/>
      <c r="BB2502" s="2"/>
      <c r="BC2502" s="3"/>
      <c r="BD2502" s="3"/>
      <c r="BE2502" s="3"/>
      <c r="BF2502" s="3"/>
    </row>
    <row r="2503" spans="1:58" ht="41.45" customHeight="1">
      <c r="A2503"/>
      <c r="J2503"/>
      <c r="AA2503"/>
      <c r="AB2503"/>
      <c r="AC2503"/>
      <c r="AD2503"/>
      <c r="AE2503"/>
      <c r="AF2503"/>
      <c r="AG2503"/>
      <c r="AH2503"/>
      <c r="BB2503" s="2"/>
      <c r="BC2503" s="3"/>
      <c r="BD2503" s="3"/>
      <c r="BE2503" s="3"/>
      <c r="BF2503" s="3"/>
    </row>
    <row r="2504" spans="1:58" ht="41.45" customHeight="1">
      <c r="A2504"/>
      <c r="J2504"/>
      <c r="AA2504"/>
      <c r="AB2504"/>
      <c r="AC2504"/>
      <c r="AD2504"/>
      <c r="AE2504"/>
      <c r="AF2504"/>
      <c r="AG2504"/>
      <c r="AH2504"/>
      <c r="BB2504" s="2"/>
      <c r="BC2504" s="3"/>
      <c r="BD2504" s="3"/>
      <c r="BE2504" s="3"/>
      <c r="BF2504" s="3"/>
    </row>
    <row r="2505" spans="1:58" ht="41.45" customHeight="1">
      <c r="A2505"/>
      <c r="J2505"/>
      <c r="AA2505"/>
      <c r="AB2505"/>
      <c r="AC2505"/>
      <c r="AD2505"/>
      <c r="AE2505"/>
      <c r="AF2505"/>
      <c r="AG2505"/>
      <c r="AH2505"/>
      <c r="BB2505" s="2"/>
      <c r="BC2505" s="3"/>
      <c r="BD2505" s="3"/>
      <c r="BE2505" s="3"/>
      <c r="BF2505" s="3"/>
    </row>
    <row r="2506" spans="1:58" ht="41.45" customHeight="1">
      <c r="A2506"/>
      <c r="J2506"/>
      <c r="AA2506"/>
      <c r="AB2506"/>
      <c r="AC2506"/>
      <c r="AD2506"/>
      <c r="AE2506"/>
      <c r="AF2506"/>
      <c r="AG2506"/>
      <c r="AH2506"/>
      <c r="BB2506" s="2"/>
      <c r="BC2506" s="3"/>
      <c r="BD2506" s="3"/>
      <c r="BE2506" s="3"/>
      <c r="BF2506" s="3"/>
    </row>
    <row r="2507" spans="1:58" ht="41.45" customHeight="1">
      <c r="A2507"/>
      <c r="J2507"/>
      <c r="AA2507"/>
      <c r="AB2507"/>
      <c r="AC2507"/>
      <c r="AD2507"/>
      <c r="AE2507"/>
      <c r="AF2507"/>
      <c r="AG2507"/>
      <c r="AH2507"/>
      <c r="BB2507" s="2"/>
      <c r="BC2507" s="3"/>
      <c r="BD2507" s="3"/>
      <c r="BE2507" s="3"/>
      <c r="BF2507" s="3"/>
    </row>
    <row r="2508" spans="1:58" ht="41.45" customHeight="1">
      <c r="A2508"/>
      <c r="J2508"/>
      <c r="AA2508"/>
      <c r="AB2508"/>
      <c r="AC2508"/>
      <c r="AD2508"/>
      <c r="AE2508"/>
      <c r="AF2508"/>
      <c r="AG2508"/>
      <c r="AH2508"/>
      <c r="BB2508" s="2"/>
      <c r="BC2508" s="3"/>
      <c r="BD2508" s="3"/>
      <c r="BE2508" s="3"/>
      <c r="BF2508" s="3"/>
    </row>
    <row r="2509" spans="1:58" ht="41.45" customHeight="1">
      <c r="A2509"/>
      <c r="J2509"/>
      <c r="AA2509"/>
      <c r="AB2509"/>
      <c r="AC2509"/>
      <c r="AD2509"/>
      <c r="AE2509"/>
      <c r="AF2509"/>
      <c r="AG2509"/>
      <c r="AH2509"/>
      <c r="BB2509" s="2"/>
      <c r="BC2509" s="3"/>
      <c r="BD2509" s="3"/>
      <c r="BE2509" s="3"/>
      <c r="BF2509" s="3"/>
    </row>
    <row r="2510" spans="1:58" ht="41.45" customHeight="1">
      <c r="A2510"/>
      <c r="J2510"/>
      <c r="AA2510"/>
      <c r="AB2510"/>
      <c r="AC2510"/>
      <c r="AD2510"/>
      <c r="AE2510"/>
      <c r="AF2510"/>
      <c r="AG2510"/>
      <c r="AH2510"/>
      <c r="BB2510" s="2"/>
      <c r="BC2510" s="3"/>
      <c r="BD2510" s="3"/>
      <c r="BE2510" s="3"/>
      <c r="BF2510" s="3"/>
    </row>
    <row r="2511" spans="1:58" ht="41.45" customHeight="1">
      <c r="A2511"/>
      <c r="J2511"/>
      <c r="AA2511"/>
      <c r="AB2511"/>
      <c r="AC2511"/>
      <c r="AD2511"/>
      <c r="AE2511"/>
      <c r="AF2511"/>
      <c r="AG2511"/>
      <c r="AH2511"/>
      <c r="BB2511" s="2"/>
      <c r="BC2511" s="3"/>
      <c r="BD2511" s="3"/>
      <c r="BE2511" s="3"/>
      <c r="BF2511" s="3"/>
    </row>
    <row r="2512" spans="1:58" ht="41.45" customHeight="1">
      <c r="A2512"/>
      <c r="J2512"/>
      <c r="AA2512"/>
      <c r="AB2512"/>
      <c r="AC2512"/>
      <c r="AD2512"/>
      <c r="AE2512"/>
      <c r="AF2512"/>
      <c r="AG2512"/>
      <c r="AH2512"/>
      <c r="BB2512" s="2"/>
      <c r="BC2512" s="3"/>
      <c r="BD2512" s="3"/>
      <c r="BE2512" s="3"/>
      <c r="BF2512" s="3"/>
    </row>
    <row r="2513" spans="1:58" ht="41.45" customHeight="1">
      <c r="A2513"/>
      <c r="J2513"/>
      <c r="AA2513"/>
      <c r="AB2513"/>
      <c r="AC2513"/>
      <c r="AD2513"/>
      <c r="AE2513"/>
      <c r="AF2513"/>
      <c r="AG2513"/>
      <c r="AH2513"/>
      <c r="BB2513" s="2"/>
      <c r="BC2513" s="3"/>
      <c r="BD2513" s="3"/>
      <c r="BE2513" s="3"/>
      <c r="BF2513" s="3"/>
    </row>
    <row r="2514" spans="1:58" ht="41.45" customHeight="1">
      <c r="A2514"/>
      <c r="J2514"/>
      <c r="AA2514"/>
      <c r="AB2514"/>
      <c r="AC2514"/>
      <c r="AD2514"/>
      <c r="AE2514"/>
      <c r="AF2514"/>
      <c r="AG2514"/>
      <c r="AH2514"/>
      <c r="BB2514" s="2"/>
      <c r="BC2514" s="3"/>
      <c r="BD2514" s="3"/>
      <c r="BE2514" s="3"/>
      <c r="BF2514" s="3"/>
    </row>
    <row r="2515" spans="1:58" ht="41.45" customHeight="1">
      <c r="A2515"/>
      <c r="J2515"/>
      <c r="AA2515"/>
      <c r="AB2515"/>
      <c r="AC2515"/>
      <c r="AD2515"/>
      <c r="AE2515"/>
      <c r="AF2515"/>
      <c r="AG2515"/>
      <c r="AH2515"/>
      <c r="BB2515" s="2"/>
      <c r="BC2515" s="3"/>
      <c r="BD2515" s="3"/>
      <c r="BE2515" s="3"/>
      <c r="BF2515" s="3"/>
    </row>
    <row r="2516" spans="1:58" ht="41.45" customHeight="1">
      <c r="A2516"/>
      <c r="J2516"/>
      <c r="AA2516"/>
      <c r="AB2516"/>
      <c r="AC2516"/>
      <c r="AD2516"/>
      <c r="AE2516"/>
      <c r="AF2516"/>
      <c r="AG2516"/>
      <c r="AH2516"/>
      <c r="BB2516" s="2"/>
      <c r="BC2516" s="3"/>
      <c r="BD2516" s="3"/>
      <c r="BE2516" s="3"/>
      <c r="BF2516" s="3"/>
    </row>
    <row r="2517" spans="1:58" ht="41.45" customHeight="1">
      <c r="A2517"/>
      <c r="J2517"/>
      <c r="AA2517"/>
      <c r="AB2517"/>
      <c r="AC2517"/>
      <c r="AD2517"/>
      <c r="AE2517"/>
      <c r="AF2517"/>
      <c r="AG2517"/>
      <c r="AH2517"/>
      <c r="BB2517" s="2"/>
      <c r="BC2517" s="3"/>
      <c r="BD2517" s="3"/>
      <c r="BE2517" s="3"/>
      <c r="BF2517" s="3"/>
    </row>
    <row r="2518" spans="1:58" ht="41.45" customHeight="1">
      <c r="A2518"/>
      <c r="J2518"/>
      <c r="AA2518"/>
      <c r="AB2518"/>
      <c r="AC2518"/>
      <c r="AD2518"/>
      <c r="AE2518"/>
      <c r="AF2518"/>
      <c r="AG2518"/>
      <c r="AH2518"/>
      <c r="BB2518" s="2"/>
      <c r="BC2518" s="3"/>
      <c r="BD2518" s="3"/>
      <c r="BE2518" s="3"/>
      <c r="BF2518" s="3"/>
    </row>
    <row r="2519" spans="1:58" ht="41.45" customHeight="1">
      <c r="A2519"/>
      <c r="J2519"/>
      <c r="AA2519"/>
      <c r="AB2519"/>
      <c r="AC2519"/>
      <c r="AD2519"/>
      <c r="AE2519"/>
      <c r="AF2519"/>
      <c r="AG2519"/>
      <c r="AH2519"/>
      <c r="BB2519" s="2"/>
      <c r="BC2519" s="3"/>
      <c r="BD2519" s="3"/>
      <c r="BE2519" s="3"/>
      <c r="BF2519" s="3"/>
    </row>
    <row r="2520" spans="1:58" ht="41.45" customHeight="1">
      <c r="A2520"/>
      <c r="J2520"/>
      <c r="AA2520"/>
      <c r="AB2520"/>
      <c r="AC2520"/>
      <c r="AD2520"/>
      <c r="AE2520"/>
      <c r="AF2520"/>
      <c r="AG2520"/>
      <c r="AH2520"/>
      <c r="BB2520" s="2"/>
      <c r="BC2520" s="3"/>
      <c r="BD2520" s="3"/>
      <c r="BE2520" s="3"/>
      <c r="BF2520" s="3"/>
    </row>
    <row r="2521" spans="1:58" ht="41.45" customHeight="1">
      <c r="A2521"/>
      <c r="J2521"/>
      <c r="AA2521"/>
      <c r="AB2521"/>
      <c r="AC2521"/>
      <c r="AD2521"/>
      <c r="AE2521"/>
      <c r="AF2521"/>
      <c r="AG2521"/>
      <c r="AH2521"/>
      <c r="BB2521" s="2"/>
      <c r="BC2521" s="3"/>
      <c r="BD2521" s="3"/>
      <c r="BE2521" s="3"/>
      <c r="BF2521" s="3"/>
    </row>
    <row r="2522" spans="1:58" ht="41.45" customHeight="1">
      <c r="A2522"/>
      <c r="J2522"/>
      <c r="AA2522"/>
      <c r="AB2522"/>
      <c r="AC2522"/>
      <c r="AD2522"/>
      <c r="AE2522"/>
      <c r="AF2522"/>
      <c r="AG2522"/>
      <c r="AH2522"/>
      <c r="BB2522" s="2"/>
      <c r="BC2522" s="3"/>
      <c r="BD2522" s="3"/>
      <c r="BE2522" s="3"/>
      <c r="BF2522" s="3"/>
    </row>
    <row r="2523" spans="1:58" ht="41.45" customHeight="1">
      <c r="A2523"/>
      <c r="J2523"/>
      <c r="AA2523"/>
      <c r="AB2523"/>
      <c r="AC2523"/>
      <c r="AD2523"/>
      <c r="AE2523"/>
      <c r="AF2523"/>
      <c r="AG2523"/>
      <c r="AH2523"/>
      <c r="BB2523" s="2"/>
      <c r="BC2523" s="3"/>
      <c r="BD2523" s="3"/>
      <c r="BE2523" s="3"/>
      <c r="BF2523" s="3"/>
    </row>
    <row r="2524" spans="1:58" ht="41.45" customHeight="1">
      <c r="A2524"/>
      <c r="J2524"/>
      <c r="AA2524"/>
      <c r="AB2524"/>
      <c r="AC2524"/>
      <c r="AD2524"/>
      <c r="AE2524"/>
      <c r="AF2524"/>
      <c r="AG2524"/>
      <c r="AH2524"/>
      <c r="BB2524" s="2"/>
      <c r="BC2524" s="3"/>
      <c r="BD2524" s="3"/>
      <c r="BE2524" s="3"/>
      <c r="BF2524" s="3"/>
    </row>
    <row r="2525" spans="1:58" ht="41.45" customHeight="1">
      <c r="A2525"/>
      <c r="J2525"/>
      <c r="AA2525"/>
      <c r="AB2525"/>
      <c r="AC2525"/>
      <c r="AD2525"/>
      <c r="AE2525"/>
      <c r="AF2525"/>
      <c r="AG2525"/>
      <c r="AH2525"/>
      <c r="BB2525" s="2"/>
      <c r="BC2525" s="3"/>
      <c r="BD2525" s="3"/>
      <c r="BE2525" s="3"/>
      <c r="BF2525" s="3"/>
    </row>
    <row r="2526" spans="1:58" ht="41.45" customHeight="1">
      <c r="A2526"/>
      <c r="J2526"/>
      <c r="AA2526"/>
      <c r="AB2526"/>
      <c r="AC2526"/>
      <c r="AD2526"/>
      <c r="AE2526"/>
      <c r="AF2526"/>
      <c r="AG2526"/>
      <c r="AH2526"/>
      <c r="BB2526" s="2"/>
      <c r="BC2526" s="3"/>
      <c r="BD2526" s="3"/>
      <c r="BE2526" s="3"/>
      <c r="BF2526" s="3"/>
    </row>
    <row r="2527" spans="1:58" ht="41.45" customHeight="1">
      <c r="A2527"/>
      <c r="J2527"/>
      <c r="AA2527"/>
      <c r="AB2527"/>
      <c r="AC2527"/>
      <c r="AD2527"/>
      <c r="AE2527"/>
      <c r="AF2527"/>
      <c r="AG2527"/>
      <c r="AH2527"/>
      <c r="BB2527" s="2"/>
      <c r="BC2527" s="3"/>
      <c r="BD2527" s="3"/>
      <c r="BE2527" s="3"/>
      <c r="BF2527" s="3"/>
    </row>
    <row r="2528" spans="1:58" ht="41.45" customHeight="1">
      <c r="A2528"/>
      <c r="J2528"/>
      <c r="AA2528"/>
      <c r="AB2528"/>
      <c r="AC2528"/>
      <c r="AD2528"/>
      <c r="AE2528"/>
      <c r="AF2528"/>
      <c r="AG2528"/>
      <c r="AH2528"/>
      <c r="BB2528" s="2"/>
      <c r="BC2528" s="3"/>
      <c r="BD2528" s="3"/>
      <c r="BE2528" s="3"/>
      <c r="BF2528" s="3"/>
    </row>
    <row r="2529" spans="1:58" ht="41.45" customHeight="1">
      <c r="A2529"/>
      <c r="J2529"/>
      <c r="AA2529"/>
      <c r="AB2529"/>
      <c r="AC2529"/>
      <c r="AD2529"/>
      <c r="AE2529"/>
      <c r="AF2529"/>
      <c r="AG2529"/>
      <c r="AH2529"/>
      <c r="BB2529" s="2"/>
      <c r="BC2529" s="3"/>
      <c r="BD2529" s="3"/>
      <c r="BE2529" s="3"/>
      <c r="BF2529" s="3"/>
    </row>
    <row r="2530" spans="1:58" ht="41.45" customHeight="1">
      <c r="A2530"/>
      <c r="J2530"/>
      <c r="AA2530"/>
      <c r="AB2530"/>
      <c r="AC2530"/>
      <c r="AD2530"/>
      <c r="AE2530"/>
      <c r="AF2530"/>
      <c r="AG2530"/>
      <c r="AH2530"/>
      <c r="BB2530" s="2"/>
      <c r="BC2530" s="3"/>
      <c r="BD2530" s="3"/>
      <c r="BE2530" s="3"/>
      <c r="BF2530" s="3"/>
    </row>
    <row r="2531" spans="1:58" ht="41.45" customHeight="1">
      <c r="A2531"/>
      <c r="J2531"/>
      <c r="AA2531"/>
      <c r="AB2531"/>
      <c r="AC2531"/>
      <c r="AD2531"/>
      <c r="AE2531"/>
      <c r="AF2531"/>
      <c r="AG2531"/>
      <c r="AH2531"/>
      <c r="BB2531" s="2"/>
      <c r="BC2531" s="3"/>
      <c r="BD2531" s="3"/>
      <c r="BE2531" s="3"/>
      <c r="BF2531" s="3"/>
    </row>
    <row r="2532" spans="1:58" ht="41.45" customHeight="1">
      <c r="A2532"/>
      <c r="J2532"/>
      <c r="AA2532"/>
      <c r="AB2532"/>
      <c r="AC2532"/>
      <c r="AD2532"/>
      <c r="AE2532"/>
      <c r="AF2532"/>
      <c r="AG2532"/>
      <c r="AH2532"/>
      <c r="BB2532" s="2"/>
      <c r="BC2532" s="3"/>
      <c r="BD2532" s="3"/>
      <c r="BE2532" s="3"/>
      <c r="BF2532" s="3"/>
    </row>
    <row r="2533" spans="1:58" ht="41.45" customHeight="1">
      <c r="A2533"/>
      <c r="J2533"/>
      <c r="AA2533"/>
      <c r="AB2533"/>
      <c r="AC2533"/>
      <c r="AD2533"/>
      <c r="AE2533"/>
      <c r="AF2533"/>
      <c r="AG2533"/>
      <c r="AH2533"/>
      <c r="BB2533" s="2"/>
      <c r="BC2533" s="3"/>
      <c r="BD2533" s="3"/>
      <c r="BE2533" s="3"/>
      <c r="BF2533" s="3"/>
    </row>
    <row r="2534" spans="1:58" ht="41.45" customHeight="1">
      <c r="A2534"/>
      <c r="J2534"/>
      <c r="AA2534"/>
      <c r="AB2534"/>
      <c r="AC2534"/>
      <c r="AD2534"/>
      <c r="AE2534"/>
      <c r="AF2534"/>
      <c r="AG2534"/>
      <c r="AH2534"/>
      <c r="BB2534" s="2"/>
      <c r="BC2534" s="3"/>
      <c r="BD2534" s="3"/>
      <c r="BE2534" s="3"/>
      <c r="BF2534" s="3"/>
    </row>
    <row r="2535" spans="1:58" ht="41.45" customHeight="1">
      <c r="A2535"/>
      <c r="J2535"/>
      <c r="AA2535"/>
      <c r="AB2535"/>
      <c r="AC2535"/>
      <c r="AD2535"/>
      <c r="AE2535"/>
      <c r="AF2535"/>
      <c r="AG2535"/>
      <c r="AH2535"/>
      <c r="BB2535" s="2"/>
      <c r="BC2535" s="3"/>
      <c r="BD2535" s="3"/>
      <c r="BE2535" s="3"/>
      <c r="BF2535" s="3"/>
    </row>
    <row r="2536" spans="1:58" ht="41.45" customHeight="1">
      <c r="A2536"/>
      <c r="J2536"/>
      <c r="AA2536"/>
      <c r="AB2536"/>
      <c r="AC2536"/>
      <c r="AD2536"/>
      <c r="AE2536"/>
      <c r="AF2536"/>
      <c r="AG2536"/>
      <c r="AH2536"/>
      <c r="BB2536" s="2"/>
      <c r="BC2536" s="3"/>
      <c r="BD2536" s="3"/>
      <c r="BE2536" s="3"/>
      <c r="BF2536" s="3"/>
    </row>
    <row r="2537" spans="1:58" ht="41.45" customHeight="1">
      <c r="A2537"/>
      <c r="J2537"/>
      <c r="AA2537"/>
      <c r="AB2537"/>
      <c r="AC2537"/>
      <c r="AD2537"/>
      <c r="AE2537"/>
      <c r="AF2537"/>
      <c r="AG2537"/>
      <c r="AH2537"/>
      <c r="BB2537" s="2"/>
      <c r="BC2537" s="3"/>
      <c r="BD2537" s="3"/>
      <c r="BE2537" s="3"/>
      <c r="BF2537" s="3"/>
    </row>
    <row r="2538" spans="1:58" ht="41.45" customHeight="1">
      <c r="A2538"/>
      <c r="J2538"/>
      <c r="AA2538"/>
      <c r="AB2538"/>
      <c r="AC2538"/>
      <c r="AD2538"/>
      <c r="AE2538"/>
      <c r="AF2538"/>
      <c r="AG2538"/>
      <c r="AH2538"/>
      <c r="BB2538" s="2"/>
      <c r="BC2538" s="3"/>
      <c r="BD2538" s="3"/>
      <c r="BE2538" s="3"/>
      <c r="BF2538" s="3"/>
    </row>
    <row r="2539" spans="1:58" ht="41.45" customHeight="1">
      <c r="A2539"/>
      <c r="J2539"/>
      <c r="AA2539"/>
      <c r="AB2539"/>
      <c r="AC2539"/>
      <c r="AD2539"/>
      <c r="AE2539"/>
      <c r="AF2539"/>
      <c r="AG2539"/>
      <c r="AH2539"/>
      <c r="BB2539" s="2"/>
      <c r="BC2539" s="3"/>
      <c r="BD2539" s="3"/>
      <c r="BE2539" s="3"/>
      <c r="BF2539" s="3"/>
    </row>
    <row r="2540" spans="1:58" ht="41.45" customHeight="1">
      <c r="A2540"/>
      <c r="J2540"/>
      <c r="AA2540"/>
      <c r="AB2540"/>
      <c r="AC2540"/>
      <c r="AD2540"/>
      <c r="AE2540"/>
      <c r="AF2540"/>
      <c r="AG2540"/>
      <c r="AH2540"/>
      <c r="BB2540" s="2"/>
      <c r="BC2540" s="3"/>
      <c r="BD2540" s="3"/>
      <c r="BE2540" s="3"/>
      <c r="BF2540" s="3"/>
    </row>
    <row r="2541" spans="1:58" ht="41.45" customHeight="1">
      <c r="A2541"/>
      <c r="J2541"/>
      <c r="AA2541"/>
      <c r="AB2541"/>
      <c r="AC2541"/>
      <c r="AD2541"/>
      <c r="AE2541"/>
      <c r="AF2541"/>
      <c r="AG2541"/>
      <c r="AH2541"/>
      <c r="BB2541" s="2"/>
      <c r="BC2541" s="3"/>
      <c r="BD2541" s="3"/>
      <c r="BE2541" s="3"/>
      <c r="BF2541" s="3"/>
    </row>
    <row r="2542" spans="1:58" ht="41.45" customHeight="1">
      <c r="A2542"/>
      <c r="J2542"/>
      <c r="AA2542"/>
      <c r="AB2542"/>
      <c r="AC2542"/>
      <c r="AD2542"/>
      <c r="AE2542"/>
      <c r="AF2542"/>
      <c r="AG2542"/>
      <c r="AH2542"/>
      <c r="BB2542" s="2"/>
      <c r="BC2542" s="3"/>
      <c r="BD2542" s="3"/>
      <c r="BE2542" s="3"/>
      <c r="BF2542" s="3"/>
    </row>
    <row r="2543" spans="1:58" ht="41.45" customHeight="1">
      <c r="A2543"/>
      <c r="J2543"/>
      <c r="AA2543"/>
      <c r="AB2543"/>
      <c r="AC2543"/>
      <c r="AD2543"/>
      <c r="AE2543"/>
      <c r="AF2543"/>
      <c r="AG2543"/>
      <c r="AH2543"/>
      <c r="BB2543" s="2"/>
      <c r="BC2543" s="3"/>
      <c r="BD2543" s="3"/>
      <c r="BE2543" s="3"/>
      <c r="BF2543" s="3"/>
    </row>
    <row r="2544" spans="1:58" ht="41.45" customHeight="1">
      <c r="A2544"/>
      <c r="J2544"/>
      <c r="AA2544"/>
      <c r="AB2544"/>
      <c r="AC2544"/>
      <c r="AD2544"/>
      <c r="AE2544"/>
      <c r="AF2544"/>
      <c r="AG2544"/>
      <c r="AH2544"/>
      <c r="BB2544" s="2"/>
      <c r="BC2544" s="3"/>
      <c r="BD2544" s="3"/>
      <c r="BE2544" s="3"/>
      <c r="BF2544" s="3"/>
    </row>
    <row r="2545" spans="1:58" ht="41.45" customHeight="1">
      <c r="A2545"/>
      <c r="J2545"/>
      <c r="AA2545"/>
      <c r="AB2545"/>
      <c r="AC2545"/>
      <c r="AD2545"/>
      <c r="AE2545"/>
      <c r="AF2545"/>
      <c r="AG2545"/>
      <c r="AH2545"/>
      <c r="BB2545" s="2"/>
      <c r="BC2545" s="3"/>
      <c r="BD2545" s="3"/>
      <c r="BE2545" s="3"/>
      <c r="BF2545" s="3"/>
    </row>
    <row r="2546" spans="1:58" ht="41.45" customHeight="1">
      <c r="A2546"/>
      <c r="J2546"/>
      <c r="AA2546"/>
      <c r="AB2546"/>
      <c r="AC2546"/>
      <c r="AD2546"/>
      <c r="AE2546"/>
      <c r="AF2546"/>
      <c r="AG2546"/>
      <c r="AH2546"/>
      <c r="BB2546" s="2"/>
      <c r="BC2546" s="3"/>
      <c r="BD2546" s="3"/>
      <c r="BE2546" s="3"/>
      <c r="BF2546" s="3"/>
    </row>
    <row r="2547" spans="1:58" ht="41.45" customHeight="1">
      <c r="A2547"/>
      <c r="J2547"/>
      <c r="AA2547"/>
      <c r="AB2547"/>
      <c r="AC2547"/>
      <c r="AD2547"/>
      <c r="AE2547"/>
      <c r="AF2547"/>
      <c r="AG2547"/>
      <c r="AH2547"/>
      <c r="BB2547" s="2"/>
      <c r="BC2547" s="3"/>
      <c r="BD2547" s="3"/>
      <c r="BE2547" s="3"/>
      <c r="BF2547" s="3"/>
    </row>
    <row r="2548" spans="1:58" ht="41.45" customHeight="1">
      <c r="A2548"/>
      <c r="J2548"/>
      <c r="AA2548"/>
      <c r="AB2548"/>
      <c r="AC2548"/>
      <c r="AD2548"/>
      <c r="AE2548"/>
      <c r="AF2548"/>
      <c r="AG2548"/>
      <c r="AH2548"/>
      <c r="BB2548" s="2"/>
      <c r="BC2548" s="3"/>
      <c r="BD2548" s="3"/>
      <c r="BE2548" s="3"/>
      <c r="BF2548" s="3"/>
    </row>
    <row r="2549" spans="1:58" ht="41.45" customHeight="1">
      <c r="A2549"/>
      <c r="J2549"/>
      <c r="AA2549"/>
      <c r="AB2549"/>
      <c r="AC2549"/>
      <c r="AD2549"/>
      <c r="AE2549"/>
      <c r="AF2549"/>
      <c r="AG2549"/>
      <c r="AH2549"/>
      <c r="BB2549" s="2"/>
      <c r="BC2549" s="3"/>
      <c r="BD2549" s="3"/>
      <c r="BE2549" s="3"/>
      <c r="BF2549" s="3"/>
    </row>
    <row r="2550" spans="1:58" ht="41.45" customHeight="1">
      <c r="A2550"/>
      <c r="J2550"/>
      <c r="AA2550"/>
      <c r="AB2550"/>
      <c r="AC2550"/>
      <c r="AD2550"/>
      <c r="AE2550"/>
      <c r="AF2550"/>
      <c r="AG2550"/>
      <c r="AH2550"/>
      <c r="BB2550" s="2"/>
      <c r="BC2550" s="3"/>
      <c r="BD2550" s="3"/>
      <c r="BE2550" s="3"/>
      <c r="BF2550" s="3"/>
    </row>
    <row r="2551" spans="1:58" ht="41.45" customHeight="1">
      <c r="A2551"/>
      <c r="J2551"/>
      <c r="AA2551"/>
      <c r="AB2551"/>
      <c r="AC2551"/>
      <c r="AD2551"/>
      <c r="AE2551"/>
      <c r="AF2551"/>
      <c r="AG2551"/>
      <c r="AH2551"/>
      <c r="BB2551" s="2"/>
      <c r="BC2551" s="3"/>
      <c r="BD2551" s="3"/>
      <c r="BE2551" s="3"/>
      <c r="BF2551" s="3"/>
    </row>
    <row r="2552" spans="1:58" ht="41.45" customHeight="1">
      <c r="A2552"/>
      <c r="J2552"/>
      <c r="AA2552"/>
      <c r="AB2552"/>
      <c r="AC2552"/>
      <c r="AD2552"/>
      <c r="AE2552"/>
      <c r="AF2552"/>
      <c r="AG2552"/>
      <c r="AH2552"/>
      <c r="BB2552" s="2"/>
      <c r="BC2552" s="3"/>
      <c r="BD2552" s="3"/>
      <c r="BE2552" s="3"/>
      <c r="BF2552" s="3"/>
    </row>
    <row r="2553" spans="1:58" ht="41.45" customHeight="1">
      <c r="A2553"/>
      <c r="J2553"/>
      <c r="AA2553"/>
      <c r="AB2553"/>
      <c r="AC2553"/>
      <c r="AD2553"/>
      <c r="AE2553"/>
      <c r="AF2553"/>
      <c r="AG2553"/>
      <c r="AH2553"/>
      <c r="BB2553" s="2"/>
      <c r="BC2553" s="3"/>
      <c r="BD2553" s="3"/>
      <c r="BE2553" s="3"/>
      <c r="BF2553" s="3"/>
    </row>
    <row r="2554" spans="1:58" ht="41.45" customHeight="1">
      <c r="A2554"/>
      <c r="J2554"/>
      <c r="AA2554"/>
      <c r="AB2554"/>
      <c r="AC2554"/>
      <c r="AD2554"/>
      <c r="AE2554"/>
      <c r="AF2554"/>
      <c r="AG2554"/>
      <c r="AH2554"/>
      <c r="BB2554" s="2"/>
      <c r="BC2554" s="3"/>
      <c r="BD2554" s="3"/>
      <c r="BE2554" s="3"/>
      <c r="BF2554" s="3"/>
    </row>
    <row r="2555" spans="1:58" ht="41.45" customHeight="1">
      <c r="A2555"/>
      <c r="J2555"/>
      <c r="AA2555"/>
      <c r="AB2555"/>
      <c r="AC2555"/>
      <c r="AD2555"/>
      <c r="AE2555"/>
      <c r="AF2555"/>
      <c r="AG2555"/>
      <c r="AH2555"/>
      <c r="BB2555" s="2"/>
      <c r="BC2555" s="3"/>
      <c r="BD2555" s="3"/>
      <c r="BE2555" s="3"/>
      <c r="BF2555" s="3"/>
    </row>
    <row r="2556" spans="1:58" ht="41.45" customHeight="1">
      <c r="A2556"/>
      <c r="J2556"/>
      <c r="AA2556"/>
      <c r="AB2556"/>
      <c r="AC2556"/>
      <c r="AD2556"/>
      <c r="AE2556"/>
      <c r="AF2556"/>
      <c r="AG2556"/>
      <c r="AH2556"/>
      <c r="BB2556" s="2"/>
      <c r="BC2556" s="3"/>
      <c r="BD2556" s="3"/>
      <c r="BE2556" s="3"/>
      <c r="BF2556" s="3"/>
    </row>
    <row r="2557" spans="1:58" ht="41.45" customHeight="1">
      <c r="A2557"/>
      <c r="J2557"/>
      <c r="AA2557"/>
      <c r="AB2557"/>
      <c r="AC2557"/>
      <c r="AD2557"/>
      <c r="AE2557"/>
      <c r="AF2557"/>
      <c r="AG2557"/>
      <c r="AH2557"/>
      <c r="BB2557" s="2"/>
      <c r="BC2557" s="3"/>
      <c r="BD2557" s="3"/>
      <c r="BE2557" s="3"/>
      <c r="BF2557" s="3"/>
    </row>
    <row r="2558" spans="1:58" ht="41.45" customHeight="1">
      <c r="A2558"/>
      <c r="J2558"/>
      <c r="AA2558"/>
      <c r="AB2558"/>
      <c r="AC2558"/>
      <c r="AD2558"/>
      <c r="AE2558"/>
      <c r="AF2558"/>
      <c r="AG2558"/>
      <c r="AH2558"/>
      <c r="BB2558" s="2"/>
      <c r="BC2558" s="3"/>
      <c r="BD2558" s="3"/>
      <c r="BE2558" s="3"/>
      <c r="BF2558" s="3"/>
    </row>
    <row r="2559" spans="1:58" ht="41.45" customHeight="1">
      <c r="A2559"/>
      <c r="J2559"/>
      <c r="AA2559"/>
      <c r="AB2559"/>
      <c r="AC2559"/>
      <c r="AD2559"/>
      <c r="AE2559"/>
      <c r="AF2559"/>
      <c r="AG2559"/>
      <c r="AH2559"/>
      <c r="BB2559" s="2"/>
      <c r="BC2559" s="3"/>
      <c r="BD2559" s="3"/>
      <c r="BE2559" s="3"/>
      <c r="BF2559" s="3"/>
    </row>
    <row r="2560" spans="1:58" ht="41.45" customHeight="1">
      <c r="A2560"/>
      <c r="J2560"/>
      <c r="AA2560"/>
      <c r="AB2560"/>
      <c r="AC2560"/>
      <c r="AD2560"/>
      <c r="AE2560"/>
      <c r="AF2560"/>
      <c r="AG2560"/>
      <c r="AH2560"/>
      <c r="BB2560" s="2"/>
      <c r="BC2560" s="3"/>
      <c r="BD2560" s="3"/>
      <c r="BE2560" s="3"/>
      <c r="BF2560" s="3"/>
    </row>
    <row r="2561" spans="1:58" ht="41.45" customHeight="1">
      <c r="A2561"/>
      <c r="J2561"/>
      <c r="AA2561"/>
      <c r="AB2561"/>
      <c r="AC2561"/>
      <c r="AD2561"/>
      <c r="AE2561"/>
      <c r="AF2561"/>
      <c r="AG2561"/>
      <c r="AH2561"/>
      <c r="BB2561" s="2"/>
      <c r="BC2561" s="3"/>
      <c r="BD2561" s="3"/>
      <c r="BE2561" s="3"/>
      <c r="BF2561" s="3"/>
    </row>
    <row r="2562" spans="1:58" ht="41.45" customHeight="1">
      <c r="A2562"/>
      <c r="J2562"/>
      <c r="AA2562"/>
      <c r="AB2562"/>
      <c r="AC2562"/>
      <c r="AD2562"/>
      <c r="AE2562"/>
      <c r="AF2562"/>
      <c r="AG2562"/>
      <c r="AH2562"/>
      <c r="BB2562" s="2"/>
      <c r="BC2562" s="3"/>
      <c r="BD2562" s="3"/>
      <c r="BE2562" s="3"/>
      <c r="BF2562" s="3"/>
    </row>
    <row r="2563" spans="1:58" ht="41.45" customHeight="1">
      <c r="A2563"/>
      <c r="J2563"/>
      <c r="AA2563"/>
      <c r="AB2563"/>
      <c r="AC2563"/>
      <c r="AD2563"/>
      <c r="AE2563"/>
      <c r="AF2563"/>
      <c r="AG2563"/>
      <c r="AH2563"/>
      <c r="BB2563" s="2"/>
      <c r="BC2563" s="3"/>
      <c r="BD2563" s="3"/>
      <c r="BE2563" s="3"/>
      <c r="BF2563" s="3"/>
    </row>
    <row r="2564" spans="1:58" ht="41.45" customHeight="1">
      <c r="A2564"/>
      <c r="J2564"/>
      <c r="AA2564"/>
      <c r="AB2564"/>
      <c r="AC2564"/>
      <c r="AD2564"/>
      <c r="AE2564"/>
      <c r="AF2564"/>
      <c r="AG2564"/>
      <c r="AH2564"/>
      <c r="BB2564" s="2"/>
      <c r="BC2564" s="3"/>
      <c r="BD2564" s="3"/>
      <c r="BE2564" s="3"/>
      <c r="BF2564" s="3"/>
    </row>
    <row r="2565" spans="1:58" ht="41.45" customHeight="1">
      <c r="A2565"/>
      <c r="J2565"/>
      <c r="AA2565"/>
      <c r="AB2565"/>
      <c r="AC2565"/>
      <c r="AD2565"/>
      <c r="AE2565"/>
      <c r="AF2565"/>
      <c r="AG2565"/>
      <c r="AH2565"/>
      <c r="BB2565" s="2"/>
      <c r="BC2565" s="3"/>
      <c r="BD2565" s="3"/>
      <c r="BE2565" s="3"/>
      <c r="BF2565" s="3"/>
    </row>
    <row r="2566" spans="1:58" ht="41.45" customHeight="1">
      <c r="A2566"/>
      <c r="J2566"/>
      <c r="AA2566"/>
      <c r="AB2566"/>
      <c r="AC2566"/>
      <c r="AD2566"/>
      <c r="AE2566"/>
      <c r="AF2566"/>
      <c r="AG2566"/>
      <c r="AH2566"/>
      <c r="BB2566" s="2"/>
      <c r="BC2566" s="3"/>
      <c r="BD2566" s="3"/>
      <c r="BE2566" s="3"/>
      <c r="BF2566" s="3"/>
    </row>
    <row r="2567" spans="1:58" ht="41.45" customHeight="1">
      <c r="A2567"/>
      <c r="J2567"/>
      <c r="AA2567"/>
      <c r="AB2567"/>
      <c r="AC2567"/>
      <c r="AD2567"/>
      <c r="AE2567"/>
      <c r="AF2567"/>
      <c r="AG2567"/>
      <c r="AH2567"/>
      <c r="BB2567" s="2"/>
      <c r="BC2567" s="3"/>
      <c r="BD2567" s="3"/>
      <c r="BE2567" s="3"/>
      <c r="BF2567" s="3"/>
    </row>
    <row r="2568" spans="1:58" ht="41.45" customHeight="1">
      <c r="A2568"/>
      <c r="J2568"/>
      <c r="AA2568"/>
      <c r="AB2568"/>
      <c r="AC2568"/>
      <c r="AD2568"/>
      <c r="AE2568"/>
      <c r="AF2568"/>
      <c r="AG2568"/>
      <c r="AH2568"/>
      <c r="BB2568" s="2"/>
      <c r="BC2568" s="3"/>
      <c r="BD2568" s="3"/>
      <c r="BE2568" s="3"/>
      <c r="BF2568" s="3"/>
    </row>
    <row r="2569" spans="1:58" ht="41.45" customHeight="1">
      <c r="A2569"/>
      <c r="J2569"/>
      <c r="AA2569"/>
      <c r="AB2569"/>
      <c r="AC2569"/>
      <c r="AD2569"/>
      <c r="AE2569"/>
      <c r="AF2569"/>
      <c r="AG2569"/>
      <c r="AH2569"/>
      <c r="BB2569" s="2"/>
      <c r="BC2569" s="3"/>
      <c r="BD2569" s="3"/>
      <c r="BE2569" s="3"/>
      <c r="BF2569" s="3"/>
    </row>
    <row r="2570" spans="1:58" ht="41.45" customHeight="1">
      <c r="A2570"/>
      <c r="J2570"/>
      <c r="AA2570"/>
      <c r="AB2570"/>
      <c r="AC2570"/>
      <c r="AD2570"/>
      <c r="AE2570"/>
      <c r="AF2570"/>
      <c r="AG2570"/>
      <c r="AH2570"/>
      <c r="BB2570" s="2"/>
      <c r="BC2570" s="3"/>
      <c r="BD2570" s="3"/>
      <c r="BE2570" s="3"/>
      <c r="BF2570" s="3"/>
    </row>
    <row r="2571" spans="1:58" ht="41.45" customHeight="1">
      <c r="A2571"/>
      <c r="J2571"/>
      <c r="AA2571"/>
      <c r="AB2571"/>
      <c r="AC2571"/>
      <c r="AD2571"/>
      <c r="AE2571"/>
      <c r="AF2571"/>
      <c r="AG2571"/>
      <c r="AH2571"/>
      <c r="BB2571" s="2"/>
      <c r="BC2571" s="3"/>
      <c r="BD2571" s="3"/>
      <c r="BE2571" s="3"/>
      <c r="BF2571" s="3"/>
    </row>
    <row r="2572" spans="1:58" ht="41.45" customHeight="1">
      <c r="A2572"/>
      <c r="J2572"/>
      <c r="AA2572"/>
      <c r="AB2572"/>
      <c r="AC2572"/>
      <c r="AD2572"/>
      <c r="AE2572"/>
      <c r="AF2572"/>
      <c r="AG2572"/>
      <c r="AH2572"/>
      <c r="BB2572" s="2"/>
      <c r="BC2572" s="3"/>
      <c r="BD2572" s="3"/>
      <c r="BE2572" s="3"/>
      <c r="BF2572" s="3"/>
    </row>
    <row r="2573" spans="1:58" ht="41.45" customHeight="1">
      <c r="A2573"/>
      <c r="J2573"/>
      <c r="AA2573"/>
      <c r="AB2573"/>
      <c r="AC2573"/>
      <c r="AD2573"/>
      <c r="AE2573"/>
      <c r="AF2573"/>
      <c r="AG2573"/>
      <c r="AH2573"/>
      <c r="BB2573" s="2"/>
      <c r="BC2573" s="3"/>
      <c r="BD2573" s="3"/>
      <c r="BE2573" s="3"/>
      <c r="BF2573" s="3"/>
    </row>
    <row r="2574" spans="1:58" ht="41.45" customHeight="1">
      <c r="A2574"/>
      <c r="J2574"/>
      <c r="AA2574"/>
      <c r="AB2574"/>
      <c r="AC2574"/>
      <c r="AD2574"/>
      <c r="AE2574"/>
      <c r="AF2574"/>
      <c r="AG2574"/>
      <c r="AH2574"/>
      <c r="BB2574" s="2"/>
      <c r="BC2574" s="3"/>
      <c r="BD2574" s="3"/>
      <c r="BE2574" s="3"/>
      <c r="BF2574" s="3"/>
    </row>
    <row r="2575" spans="1:58" ht="41.45" customHeight="1">
      <c r="A2575"/>
      <c r="J2575"/>
      <c r="AA2575"/>
      <c r="AB2575"/>
      <c r="AC2575"/>
      <c r="AD2575"/>
      <c r="AE2575"/>
      <c r="AF2575"/>
      <c r="AG2575"/>
      <c r="AH2575"/>
      <c r="BB2575" s="2"/>
      <c r="BC2575" s="3"/>
      <c r="BD2575" s="3"/>
      <c r="BE2575" s="3"/>
      <c r="BF2575" s="3"/>
    </row>
    <row r="2576" spans="1:58" ht="41.45" customHeight="1">
      <c r="A2576"/>
      <c r="J2576"/>
      <c r="AA2576"/>
      <c r="AB2576"/>
      <c r="AC2576"/>
      <c r="AD2576"/>
      <c r="AE2576"/>
      <c r="AF2576"/>
      <c r="AG2576"/>
      <c r="AH2576"/>
      <c r="BB2576" s="2"/>
      <c r="BC2576" s="3"/>
      <c r="BD2576" s="3"/>
      <c r="BE2576" s="3"/>
      <c r="BF2576" s="3"/>
    </row>
    <row r="2577" spans="1:58" ht="41.45" customHeight="1">
      <c r="A2577"/>
      <c r="J2577"/>
      <c r="AA2577"/>
      <c r="AB2577"/>
      <c r="AC2577"/>
      <c r="AD2577"/>
      <c r="AE2577"/>
      <c r="AF2577"/>
      <c r="AG2577"/>
      <c r="AH2577"/>
      <c r="BB2577" s="2"/>
      <c r="BC2577" s="3"/>
      <c r="BD2577" s="3"/>
      <c r="BE2577" s="3"/>
      <c r="BF2577" s="3"/>
    </row>
    <row r="2578" spans="1:58" ht="41.45" customHeight="1">
      <c r="A2578"/>
      <c r="J2578"/>
      <c r="AA2578"/>
      <c r="AB2578"/>
      <c r="AC2578"/>
      <c r="AD2578"/>
      <c r="AE2578"/>
      <c r="AF2578"/>
      <c r="AG2578"/>
      <c r="AH2578"/>
      <c r="BB2578" s="2"/>
      <c r="BC2578" s="3"/>
      <c r="BD2578" s="3"/>
      <c r="BE2578" s="3"/>
      <c r="BF2578" s="3"/>
    </row>
    <row r="2579" spans="1:58" ht="41.45" customHeight="1">
      <c r="A2579"/>
      <c r="J2579"/>
      <c r="AA2579"/>
      <c r="AB2579"/>
      <c r="AC2579"/>
      <c r="AD2579"/>
      <c r="AE2579"/>
      <c r="AF2579"/>
      <c r="AG2579"/>
      <c r="AH2579"/>
      <c r="BB2579" s="2"/>
      <c r="BC2579" s="3"/>
      <c r="BD2579" s="3"/>
      <c r="BE2579" s="3"/>
      <c r="BF2579" s="3"/>
    </row>
    <row r="2580" spans="1:58" ht="41.45" customHeight="1">
      <c r="A2580"/>
      <c r="J2580"/>
      <c r="AA2580"/>
      <c r="AB2580"/>
      <c r="AC2580"/>
      <c r="AD2580"/>
      <c r="AE2580"/>
      <c r="AF2580"/>
      <c r="AG2580"/>
      <c r="AH2580"/>
      <c r="BB2580" s="2"/>
      <c r="BC2580" s="3"/>
      <c r="BD2580" s="3"/>
      <c r="BE2580" s="3"/>
      <c r="BF2580" s="3"/>
    </row>
    <row r="2581" spans="1:58" ht="41.45" customHeight="1">
      <c r="A2581"/>
      <c r="J2581"/>
      <c r="AA2581"/>
      <c r="AB2581"/>
      <c r="AC2581"/>
      <c r="AD2581"/>
      <c r="AE2581"/>
      <c r="AF2581"/>
      <c r="AG2581"/>
      <c r="AH2581"/>
      <c r="BB2581" s="2"/>
      <c r="BC2581" s="3"/>
      <c r="BD2581" s="3"/>
      <c r="BE2581" s="3"/>
      <c r="BF2581" s="3"/>
    </row>
    <row r="2582" spans="1:58" ht="41.45" customHeight="1">
      <c r="A2582"/>
      <c r="J2582"/>
      <c r="AA2582"/>
      <c r="AB2582"/>
      <c r="AC2582"/>
      <c r="AD2582"/>
      <c r="AE2582"/>
      <c r="AF2582"/>
      <c r="AG2582"/>
      <c r="AH2582"/>
      <c r="BB2582" s="2"/>
      <c r="BC2582" s="3"/>
      <c r="BD2582" s="3"/>
      <c r="BE2582" s="3"/>
      <c r="BF2582" s="3"/>
    </row>
    <row r="2583" spans="1:58" ht="41.45" customHeight="1">
      <c r="A2583"/>
      <c r="J2583"/>
      <c r="AA2583"/>
      <c r="AB2583"/>
      <c r="AC2583"/>
      <c r="AD2583"/>
      <c r="AE2583"/>
      <c r="AF2583"/>
      <c r="AG2583"/>
      <c r="AH2583"/>
      <c r="BB2583" s="2"/>
      <c r="BC2583" s="3"/>
      <c r="BD2583" s="3"/>
      <c r="BE2583" s="3"/>
      <c r="BF2583" s="3"/>
    </row>
    <row r="2584" spans="1:58" ht="41.45" customHeight="1">
      <c r="A2584"/>
      <c r="J2584"/>
      <c r="AA2584"/>
      <c r="AB2584"/>
      <c r="AC2584"/>
      <c r="AD2584"/>
      <c r="AE2584"/>
      <c r="AF2584"/>
      <c r="AG2584"/>
      <c r="AH2584"/>
      <c r="BB2584" s="2"/>
      <c r="BC2584" s="3"/>
      <c r="BD2584" s="3"/>
      <c r="BE2584" s="3"/>
      <c r="BF2584" s="3"/>
    </row>
    <row r="2585" spans="1:58" ht="41.45" customHeight="1">
      <c r="A2585"/>
      <c r="J2585"/>
      <c r="AA2585"/>
      <c r="AB2585"/>
      <c r="AC2585"/>
      <c r="AD2585"/>
      <c r="AE2585"/>
      <c r="AF2585"/>
      <c r="AG2585"/>
      <c r="AH2585"/>
      <c r="BB2585" s="2"/>
      <c r="BC2585" s="3"/>
      <c r="BD2585" s="3"/>
      <c r="BE2585" s="3"/>
      <c r="BF2585" s="3"/>
    </row>
    <row r="2586" spans="1:58" ht="41.45" customHeight="1">
      <c r="A2586"/>
      <c r="J2586"/>
      <c r="AA2586"/>
      <c r="AB2586"/>
      <c r="AC2586"/>
      <c r="AD2586"/>
      <c r="AE2586"/>
      <c r="AF2586"/>
      <c r="AG2586"/>
      <c r="AH2586"/>
      <c r="BB2586" s="2"/>
      <c r="BC2586" s="3"/>
      <c r="BD2586" s="3"/>
      <c r="BE2586" s="3"/>
      <c r="BF2586" s="3"/>
    </row>
    <row r="2587" spans="1:58" ht="41.45" customHeight="1">
      <c r="A2587"/>
      <c r="J2587"/>
      <c r="AA2587"/>
      <c r="AB2587"/>
      <c r="AC2587"/>
      <c r="AD2587"/>
      <c r="AE2587"/>
      <c r="AF2587"/>
      <c r="AG2587"/>
      <c r="AH2587"/>
      <c r="BB2587" s="2"/>
      <c r="BC2587" s="3"/>
      <c r="BD2587" s="3"/>
      <c r="BE2587" s="3"/>
      <c r="BF2587" s="3"/>
    </row>
    <row r="2588" spans="1:58" ht="41.45" customHeight="1">
      <c r="A2588"/>
      <c r="J2588"/>
      <c r="AA2588"/>
      <c r="AB2588"/>
      <c r="AC2588"/>
      <c r="AD2588"/>
      <c r="AE2588"/>
      <c r="AF2588"/>
      <c r="AG2588"/>
      <c r="AH2588"/>
      <c r="BB2588" s="2"/>
      <c r="BC2588" s="3"/>
      <c r="BD2588" s="3"/>
      <c r="BE2588" s="3"/>
      <c r="BF2588" s="3"/>
    </row>
    <row r="2589" spans="1:58" ht="41.45" customHeight="1">
      <c r="A2589"/>
      <c r="J2589"/>
      <c r="AA2589"/>
      <c r="AB2589"/>
      <c r="AC2589"/>
      <c r="AD2589"/>
      <c r="AE2589"/>
      <c r="AF2589"/>
      <c r="AG2589"/>
      <c r="AH2589"/>
      <c r="BB2589" s="2"/>
      <c r="BC2589" s="3"/>
      <c r="BD2589" s="3"/>
      <c r="BE2589" s="3"/>
      <c r="BF2589" s="3"/>
    </row>
    <row r="2590" spans="1:58" ht="41.45" customHeight="1">
      <c r="A2590"/>
      <c r="J2590"/>
      <c r="AA2590"/>
      <c r="AB2590"/>
      <c r="AC2590"/>
      <c r="AD2590"/>
      <c r="AE2590"/>
      <c r="AF2590"/>
      <c r="AG2590"/>
      <c r="AH2590"/>
      <c r="BB2590" s="2"/>
      <c r="BC2590" s="3"/>
      <c r="BD2590" s="3"/>
      <c r="BE2590" s="3"/>
      <c r="BF2590" s="3"/>
    </row>
    <row r="2591" spans="1:58" ht="41.45" customHeight="1">
      <c r="A2591"/>
      <c r="J2591"/>
      <c r="AA2591"/>
      <c r="AB2591"/>
      <c r="AC2591"/>
      <c r="AD2591"/>
      <c r="AE2591"/>
      <c r="AF2591"/>
      <c r="AG2591"/>
      <c r="AH2591"/>
      <c r="BB2591" s="2"/>
      <c r="BC2591" s="3"/>
      <c r="BD2591" s="3"/>
      <c r="BE2591" s="3"/>
      <c r="BF2591" s="3"/>
    </row>
    <row r="2592" spans="1:58" ht="41.45" customHeight="1">
      <c r="A2592"/>
      <c r="J2592"/>
      <c r="AA2592"/>
      <c r="AB2592"/>
      <c r="AC2592"/>
      <c r="AD2592"/>
      <c r="AE2592"/>
      <c r="AF2592"/>
      <c r="AG2592"/>
      <c r="AH2592"/>
      <c r="BB2592" s="2"/>
      <c r="BC2592" s="3"/>
      <c r="BD2592" s="3"/>
      <c r="BE2592" s="3"/>
      <c r="BF2592" s="3"/>
    </row>
    <row r="2593" spans="1:58" ht="41.45" customHeight="1">
      <c r="A2593"/>
      <c r="J2593"/>
      <c r="AA2593"/>
      <c r="AB2593"/>
      <c r="AC2593"/>
      <c r="AD2593"/>
      <c r="AE2593"/>
      <c r="AF2593"/>
      <c r="AG2593"/>
      <c r="AH2593"/>
      <c r="BB2593" s="2"/>
      <c r="BC2593" s="3"/>
      <c r="BD2593" s="3"/>
      <c r="BE2593" s="3"/>
      <c r="BF2593" s="3"/>
    </row>
    <row r="2594" spans="1:58" ht="41.45" customHeight="1">
      <c r="A2594"/>
      <c r="J2594"/>
      <c r="AA2594"/>
      <c r="AB2594"/>
      <c r="AC2594"/>
      <c r="AD2594"/>
      <c r="AE2594"/>
      <c r="AF2594"/>
      <c r="AG2594"/>
      <c r="AH2594"/>
      <c r="BB2594" s="2"/>
      <c r="BC2594" s="3"/>
      <c r="BD2594" s="3"/>
      <c r="BE2594" s="3"/>
      <c r="BF2594" s="3"/>
    </row>
    <row r="2595" spans="1:58" ht="41.45" customHeight="1">
      <c r="A2595"/>
      <c r="J2595"/>
      <c r="AA2595"/>
      <c r="AB2595"/>
      <c r="AC2595"/>
      <c r="AD2595"/>
      <c r="AE2595"/>
      <c r="AF2595"/>
      <c r="AG2595"/>
      <c r="AH2595"/>
      <c r="BB2595" s="2"/>
      <c r="BC2595" s="3"/>
      <c r="BD2595" s="3"/>
      <c r="BE2595" s="3"/>
      <c r="BF2595" s="3"/>
    </row>
    <row r="2596" spans="1:58" ht="41.45" customHeight="1">
      <c r="A2596"/>
      <c r="J2596"/>
      <c r="AA2596"/>
      <c r="AB2596"/>
      <c r="AC2596"/>
      <c r="AD2596"/>
      <c r="AE2596"/>
      <c r="AF2596"/>
      <c r="AG2596"/>
      <c r="AH2596"/>
      <c r="BB2596" s="2"/>
      <c r="BC2596" s="3"/>
      <c r="BD2596" s="3"/>
      <c r="BE2596" s="3"/>
      <c r="BF2596" s="3"/>
    </row>
    <row r="2597" spans="1:58" ht="41.45" customHeight="1">
      <c r="A2597"/>
      <c r="J2597"/>
      <c r="AA2597"/>
      <c r="AB2597"/>
      <c r="AC2597"/>
      <c r="AD2597"/>
      <c r="AE2597"/>
      <c r="AF2597"/>
      <c r="AG2597"/>
      <c r="AH2597"/>
      <c r="BB2597" s="2"/>
      <c r="BC2597" s="3"/>
      <c r="BD2597" s="3"/>
      <c r="BE2597" s="3"/>
      <c r="BF2597" s="3"/>
    </row>
    <row r="2598" spans="1:58" ht="41.45" customHeight="1">
      <c r="A2598"/>
      <c r="J2598"/>
      <c r="AA2598"/>
      <c r="AB2598"/>
      <c r="AC2598"/>
      <c r="AD2598"/>
      <c r="AE2598"/>
      <c r="AF2598"/>
      <c r="AG2598"/>
      <c r="AH2598"/>
      <c r="BB2598" s="2"/>
      <c r="BC2598" s="3"/>
      <c r="BD2598" s="3"/>
      <c r="BE2598" s="3"/>
      <c r="BF2598" s="3"/>
    </row>
    <row r="2599" spans="1:58" ht="41.45" customHeight="1">
      <c r="A2599"/>
      <c r="J2599"/>
      <c r="AA2599"/>
      <c r="AB2599"/>
      <c r="AC2599"/>
      <c r="AD2599"/>
      <c r="AE2599"/>
      <c r="AF2599"/>
      <c r="AG2599"/>
      <c r="AH2599"/>
      <c r="BB2599" s="2"/>
      <c r="BC2599" s="3"/>
      <c r="BD2599" s="3"/>
      <c r="BE2599" s="3"/>
      <c r="BF2599" s="3"/>
    </row>
    <row r="2600" spans="1:58" ht="41.45" customHeight="1">
      <c r="A2600"/>
      <c r="J2600"/>
      <c r="AA2600"/>
      <c r="AB2600"/>
      <c r="AC2600"/>
      <c r="AD2600"/>
      <c r="AE2600"/>
      <c r="AF2600"/>
      <c r="AG2600"/>
      <c r="AH2600"/>
      <c r="BB2600" s="2"/>
      <c r="BC2600" s="3"/>
      <c r="BD2600" s="3"/>
      <c r="BE2600" s="3"/>
      <c r="BF2600" s="3"/>
    </row>
    <row r="2601" spans="1:58" ht="41.45" customHeight="1">
      <c r="A2601"/>
      <c r="J2601"/>
      <c r="AA2601"/>
      <c r="AB2601"/>
      <c r="AC2601"/>
      <c r="AD2601"/>
      <c r="AE2601"/>
      <c r="AF2601"/>
      <c r="AG2601"/>
      <c r="AH2601"/>
      <c r="BB2601" s="2"/>
      <c r="BC2601" s="3"/>
      <c r="BD2601" s="3"/>
      <c r="BE2601" s="3"/>
      <c r="BF2601" s="3"/>
    </row>
    <row r="2602" spans="1:58" ht="41.45" customHeight="1">
      <c r="A2602"/>
      <c r="J2602"/>
      <c r="AA2602"/>
      <c r="AB2602"/>
      <c r="AC2602"/>
      <c r="AD2602"/>
      <c r="AE2602"/>
      <c r="AF2602"/>
      <c r="AG2602"/>
      <c r="AH2602"/>
      <c r="BB2602" s="2"/>
      <c r="BC2602" s="3"/>
      <c r="BD2602" s="3"/>
      <c r="BE2602" s="3"/>
      <c r="BF2602" s="3"/>
    </row>
    <row r="2603" spans="1:58" ht="41.45" customHeight="1">
      <c r="A2603"/>
      <c r="J2603"/>
      <c r="AA2603"/>
      <c r="AB2603"/>
      <c r="AC2603"/>
      <c r="AD2603"/>
      <c r="AE2603"/>
      <c r="AF2603"/>
      <c r="AG2603"/>
      <c r="AH2603"/>
      <c r="BB2603" s="2"/>
      <c r="BC2603" s="3"/>
      <c r="BD2603" s="3"/>
      <c r="BE2603" s="3"/>
      <c r="BF2603" s="3"/>
    </row>
    <row r="2604" spans="1:58" ht="41.45" customHeight="1">
      <c r="A2604"/>
      <c r="J2604"/>
      <c r="AA2604"/>
      <c r="AB2604"/>
      <c r="AC2604"/>
      <c r="AD2604"/>
      <c r="AE2604"/>
      <c r="AF2604"/>
      <c r="AG2604"/>
      <c r="AH2604"/>
      <c r="BB2604" s="2"/>
      <c r="BC2604" s="3"/>
      <c r="BD2604" s="3"/>
      <c r="BE2604" s="3"/>
      <c r="BF2604" s="3"/>
    </row>
    <row r="2605" spans="1:58" ht="41.45" customHeight="1">
      <c r="A2605"/>
      <c r="J2605"/>
      <c r="AA2605"/>
      <c r="AB2605"/>
      <c r="AC2605"/>
      <c r="AD2605"/>
      <c r="AE2605"/>
      <c r="AF2605"/>
      <c r="AG2605"/>
      <c r="AH2605"/>
      <c r="BB2605" s="2"/>
      <c r="BC2605" s="3"/>
      <c r="BD2605" s="3"/>
      <c r="BE2605" s="3"/>
      <c r="BF2605" s="3"/>
    </row>
    <row r="2606" spans="1:58" ht="41.45" customHeight="1">
      <c r="A2606"/>
      <c r="J2606"/>
      <c r="AA2606"/>
      <c r="AB2606"/>
      <c r="AC2606"/>
      <c r="AD2606"/>
      <c r="AE2606"/>
      <c r="AF2606"/>
      <c r="AG2606"/>
      <c r="AH2606"/>
      <c r="BB2606" s="2"/>
      <c r="BC2606" s="3"/>
      <c r="BD2606" s="3"/>
      <c r="BE2606" s="3"/>
      <c r="BF2606" s="3"/>
    </row>
    <row r="2607" spans="1:58" ht="41.45" customHeight="1">
      <c r="A2607"/>
      <c r="J2607"/>
      <c r="AA2607"/>
      <c r="AB2607"/>
      <c r="AC2607"/>
      <c r="AD2607"/>
      <c r="AE2607"/>
      <c r="AF2607"/>
      <c r="AG2607"/>
      <c r="AH2607"/>
      <c r="BB2607" s="2"/>
      <c r="BC2607" s="3"/>
      <c r="BD2607" s="3"/>
      <c r="BE2607" s="3"/>
      <c r="BF2607" s="3"/>
    </row>
    <row r="2608" spans="1:58" ht="41.45" customHeight="1">
      <c r="A2608"/>
      <c r="J2608"/>
      <c r="AA2608"/>
      <c r="AB2608"/>
      <c r="AC2608"/>
      <c r="AD2608"/>
      <c r="AE2608"/>
      <c r="AF2608"/>
      <c r="AG2608"/>
      <c r="AH2608"/>
      <c r="BB2608" s="2"/>
      <c r="BC2608" s="3"/>
      <c r="BD2608" s="3"/>
      <c r="BE2608" s="3"/>
      <c r="BF2608" s="3"/>
    </row>
    <row r="2609" spans="1:58" ht="41.45" customHeight="1">
      <c r="A2609"/>
      <c r="J2609"/>
      <c r="AA2609"/>
      <c r="AB2609"/>
      <c r="AC2609"/>
      <c r="AD2609"/>
      <c r="AE2609"/>
      <c r="AF2609"/>
      <c r="AG2609"/>
      <c r="AH2609"/>
      <c r="BB2609" s="2"/>
      <c r="BC2609" s="3"/>
      <c r="BD2609" s="3"/>
      <c r="BE2609" s="3"/>
      <c r="BF2609" s="3"/>
    </row>
    <row r="2610" spans="1:58" ht="41.45" customHeight="1">
      <c r="A2610"/>
      <c r="J2610"/>
      <c r="AA2610"/>
      <c r="AB2610"/>
      <c r="AC2610"/>
      <c r="AD2610"/>
      <c r="AE2610"/>
      <c r="AF2610"/>
      <c r="AG2610"/>
      <c r="AH2610"/>
      <c r="BB2610" s="2"/>
      <c r="BC2610" s="3"/>
      <c r="BD2610" s="3"/>
      <c r="BE2610" s="3"/>
      <c r="BF2610" s="3"/>
    </row>
    <row r="2611" spans="1:58" ht="41.45" customHeight="1">
      <c r="A2611"/>
      <c r="J2611"/>
      <c r="AA2611"/>
      <c r="AB2611"/>
      <c r="AC2611"/>
      <c r="AD2611"/>
      <c r="AE2611"/>
      <c r="AF2611"/>
      <c r="AG2611"/>
      <c r="AH2611"/>
      <c r="BB2611" s="2"/>
      <c r="BC2611" s="3"/>
      <c r="BD2611" s="3"/>
      <c r="BE2611" s="3"/>
      <c r="BF2611" s="3"/>
    </row>
    <row r="2612" spans="1:58" ht="41.45" customHeight="1">
      <c r="A2612"/>
      <c r="J2612"/>
      <c r="AA2612"/>
      <c r="AB2612"/>
      <c r="AC2612"/>
      <c r="AD2612"/>
      <c r="AE2612"/>
      <c r="AF2612"/>
      <c r="AG2612"/>
      <c r="AH2612"/>
      <c r="BB2612" s="2"/>
      <c r="BC2612" s="3"/>
      <c r="BD2612" s="3"/>
      <c r="BE2612" s="3"/>
      <c r="BF2612" s="3"/>
    </row>
    <row r="2613" spans="1:58" ht="41.45" customHeight="1">
      <c r="A2613"/>
      <c r="J2613"/>
      <c r="AA2613"/>
      <c r="AB2613"/>
      <c r="AC2613"/>
      <c r="AD2613"/>
      <c r="AE2613"/>
      <c r="AF2613"/>
      <c r="AG2613"/>
      <c r="AH2613"/>
      <c r="BB2613" s="2"/>
      <c r="BC2613" s="3"/>
      <c r="BD2613" s="3"/>
      <c r="BE2613" s="3"/>
      <c r="BF2613" s="3"/>
    </row>
    <row r="2614" spans="1:58" ht="41.45" customHeight="1">
      <c r="A2614"/>
      <c r="J2614"/>
      <c r="AA2614"/>
      <c r="AB2614"/>
      <c r="AC2614"/>
      <c r="AD2614"/>
      <c r="AE2614"/>
      <c r="AF2614"/>
      <c r="AG2614"/>
      <c r="AH2614"/>
      <c r="BB2614" s="2"/>
      <c r="BC2614" s="3"/>
      <c r="BD2614" s="3"/>
      <c r="BE2614" s="3"/>
      <c r="BF2614" s="3"/>
    </row>
    <row r="2615" spans="1:58" ht="41.45" customHeight="1">
      <c r="A2615"/>
      <c r="J2615"/>
      <c r="AA2615"/>
      <c r="AB2615"/>
      <c r="AC2615"/>
      <c r="AD2615"/>
      <c r="AE2615"/>
      <c r="AF2615"/>
      <c r="AG2615"/>
      <c r="AH2615"/>
      <c r="BB2615" s="2"/>
      <c r="BC2615" s="3"/>
      <c r="BD2615" s="3"/>
      <c r="BE2615" s="3"/>
      <c r="BF2615" s="3"/>
    </row>
    <row r="2616" spans="1:58" ht="41.45" customHeight="1">
      <c r="A2616"/>
      <c r="J2616"/>
      <c r="AA2616"/>
      <c r="AB2616"/>
      <c r="AC2616"/>
      <c r="AD2616"/>
      <c r="AE2616"/>
      <c r="AF2616"/>
      <c r="AG2616"/>
      <c r="AH2616"/>
      <c r="BB2616" s="2"/>
      <c r="BC2616" s="3"/>
      <c r="BD2616" s="3"/>
      <c r="BE2616" s="3"/>
      <c r="BF2616" s="3"/>
    </row>
    <row r="2617" spans="1:58" ht="41.45" customHeight="1">
      <c r="A2617"/>
      <c r="J2617"/>
      <c r="AA2617"/>
      <c r="AB2617"/>
      <c r="AC2617"/>
      <c r="AD2617"/>
      <c r="AE2617"/>
      <c r="AF2617"/>
      <c r="AG2617"/>
      <c r="AH2617"/>
      <c r="BB2617" s="2"/>
      <c r="BC2617" s="3"/>
      <c r="BD2617" s="3"/>
      <c r="BE2617" s="3"/>
      <c r="BF2617" s="3"/>
    </row>
    <row r="2618" spans="1:58" ht="41.45" customHeight="1">
      <c r="A2618"/>
      <c r="J2618"/>
      <c r="AA2618"/>
      <c r="AB2618"/>
      <c r="AC2618"/>
      <c r="AD2618"/>
      <c r="AE2618"/>
      <c r="AF2618"/>
      <c r="AG2618"/>
      <c r="AH2618"/>
      <c r="BB2618" s="2"/>
      <c r="BC2618" s="3"/>
      <c r="BD2618" s="3"/>
      <c r="BE2618" s="3"/>
      <c r="BF2618" s="3"/>
    </row>
    <row r="2619" spans="1:58" ht="41.45" customHeight="1">
      <c r="A2619"/>
      <c r="J2619"/>
      <c r="AA2619"/>
      <c r="AB2619"/>
      <c r="AC2619"/>
      <c r="AD2619"/>
      <c r="AE2619"/>
      <c r="AF2619"/>
      <c r="AG2619"/>
      <c r="AH2619"/>
      <c r="BB2619" s="2"/>
      <c r="BC2619" s="3"/>
      <c r="BD2619" s="3"/>
      <c r="BE2619" s="3"/>
      <c r="BF2619" s="3"/>
    </row>
    <row r="2620" spans="1:58" ht="41.45" customHeight="1">
      <c r="A2620"/>
      <c r="J2620"/>
      <c r="AA2620"/>
      <c r="AB2620"/>
      <c r="AC2620"/>
      <c r="AD2620"/>
      <c r="AE2620"/>
      <c r="AF2620"/>
      <c r="AG2620"/>
      <c r="AH2620"/>
      <c r="BB2620" s="2"/>
      <c r="BC2620" s="3"/>
      <c r="BD2620" s="3"/>
      <c r="BE2620" s="3"/>
      <c r="BF2620" s="3"/>
    </row>
    <row r="2621" spans="1:58" ht="41.45" customHeight="1">
      <c r="A2621"/>
      <c r="J2621"/>
      <c r="AA2621"/>
      <c r="AB2621"/>
      <c r="AC2621"/>
      <c r="AD2621"/>
      <c r="AE2621"/>
      <c r="AF2621"/>
      <c r="AG2621"/>
      <c r="AH2621"/>
      <c r="BB2621" s="2"/>
      <c r="BC2621" s="3"/>
      <c r="BD2621" s="3"/>
      <c r="BE2621" s="3"/>
      <c r="BF2621" s="3"/>
    </row>
    <row r="2622" spans="1:58" ht="41.45" customHeight="1">
      <c r="A2622"/>
      <c r="J2622"/>
      <c r="AA2622"/>
      <c r="AB2622"/>
      <c r="AC2622"/>
      <c r="AD2622"/>
      <c r="AE2622"/>
      <c r="AF2622"/>
      <c r="AG2622"/>
      <c r="AH2622"/>
      <c r="BB2622" s="2"/>
      <c r="BC2622" s="3"/>
      <c r="BD2622" s="3"/>
      <c r="BE2622" s="3"/>
      <c r="BF2622" s="3"/>
    </row>
    <row r="2623" spans="1:58" ht="41.45" customHeight="1">
      <c r="A2623"/>
      <c r="J2623"/>
      <c r="AA2623"/>
      <c r="AB2623"/>
      <c r="AC2623"/>
      <c r="AD2623"/>
      <c r="AE2623"/>
      <c r="AF2623"/>
      <c r="AG2623"/>
      <c r="AH2623"/>
      <c r="BB2623" s="2"/>
      <c r="BC2623" s="3"/>
      <c r="BD2623" s="3"/>
      <c r="BE2623" s="3"/>
      <c r="BF2623" s="3"/>
    </row>
    <row r="2624" spans="1:58" ht="41.45" customHeight="1">
      <c r="A2624"/>
      <c r="J2624"/>
      <c r="AA2624"/>
      <c r="AB2624"/>
      <c r="AC2624"/>
      <c r="AD2624"/>
      <c r="AE2624"/>
      <c r="AF2624"/>
      <c r="AG2624"/>
      <c r="AH2624"/>
      <c r="BB2624" s="2"/>
      <c r="BC2624" s="3"/>
      <c r="BD2624" s="3"/>
      <c r="BE2624" s="3"/>
      <c r="BF2624" s="3"/>
    </row>
    <row r="2625" spans="1:58" ht="41.45" customHeight="1">
      <c r="A2625"/>
      <c r="J2625"/>
      <c r="AA2625"/>
      <c r="AB2625"/>
      <c r="AC2625"/>
      <c r="AD2625"/>
      <c r="AE2625"/>
      <c r="AF2625"/>
      <c r="AG2625"/>
      <c r="AH2625"/>
      <c r="BB2625" s="2"/>
      <c r="BC2625" s="3"/>
      <c r="BD2625" s="3"/>
      <c r="BE2625" s="3"/>
      <c r="BF2625" s="3"/>
    </row>
    <row r="2626" spans="1:58" ht="41.45" customHeight="1">
      <c r="A2626"/>
      <c r="J2626"/>
      <c r="AA2626"/>
      <c r="AB2626"/>
      <c r="AC2626"/>
      <c r="AD2626"/>
      <c r="AE2626"/>
      <c r="AF2626"/>
      <c r="AG2626"/>
      <c r="AH2626"/>
      <c r="BB2626" s="2"/>
      <c r="BC2626" s="3"/>
      <c r="BD2626" s="3"/>
      <c r="BE2626" s="3"/>
      <c r="BF2626" s="3"/>
    </row>
    <row r="2627" spans="1:58" ht="41.45" customHeight="1">
      <c r="A2627"/>
      <c r="J2627"/>
      <c r="AA2627"/>
      <c r="AB2627"/>
      <c r="AC2627"/>
      <c r="AD2627"/>
      <c r="AE2627"/>
      <c r="AF2627"/>
      <c r="AG2627"/>
      <c r="AH2627"/>
      <c r="BB2627" s="2"/>
      <c r="BC2627" s="3"/>
      <c r="BD2627" s="3"/>
      <c r="BE2627" s="3"/>
      <c r="BF2627" s="3"/>
    </row>
    <row r="2628" spans="1:58" ht="41.45" customHeight="1">
      <c r="A2628"/>
      <c r="J2628"/>
      <c r="AA2628"/>
      <c r="AB2628"/>
      <c r="AC2628"/>
      <c r="AD2628"/>
      <c r="AE2628"/>
      <c r="AF2628"/>
      <c r="AG2628"/>
      <c r="AH2628"/>
      <c r="BB2628" s="2"/>
      <c r="BC2628" s="3"/>
      <c r="BD2628" s="3"/>
      <c r="BE2628" s="3"/>
      <c r="BF2628" s="3"/>
    </row>
    <row r="2629" spans="1:58" ht="41.45" customHeight="1">
      <c r="A2629"/>
      <c r="J2629"/>
      <c r="AA2629"/>
      <c r="AB2629"/>
      <c r="AC2629"/>
      <c r="AD2629"/>
      <c r="AE2629"/>
      <c r="AF2629"/>
      <c r="AG2629"/>
      <c r="AH2629"/>
      <c r="BB2629" s="2"/>
      <c r="BC2629" s="3"/>
      <c r="BD2629" s="3"/>
      <c r="BE2629" s="3"/>
      <c r="BF2629" s="3"/>
    </row>
    <row r="2630" spans="1:58" ht="41.45" customHeight="1">
      <c r="A2630"/>
      <c r="J2630"/>
      <c r="AA2630"/>
      <c r="AB2630"/>
      <c r="AC2630"/>
      <c r="AD2630"/>
      <c r="AE2630"/>
      <c r="AF2630"/>
      <c r="AG2630"/>
      <c r="AH2630"/>
      <c r="BB2630" s="2"/>
      <c r="BC2630" s="3"/>
      <c r="BD2630" s="3"/>
      <c r="BE2630" s="3"/>
      <c r="BF2630" s="3"/>
    </row>
    <row r="2631" spans="1:58" ht="41.45" customHeight="1">
      <c r="A2631"/>
      <c r="J2631"/>
      <c r="AA2631"/>
      <c r="AB2631"/>
      <c r="AC2631"/>
      <c r="AD2631"/>
      <c r="AE2631"/>
      <c r="AF2631"/>
      <c r="AG2631"/>
      <c r="AH2631"/>
      <c r="BB2631" s="2"/>
      <c r="BC2631" s="3"/>
      <c r="BD2631" s="3"/>
      <c r="BE2631" s="3"/>
      <c r="BF2631" s="3"/>
    </row>
    <row r="2632" spans="1:58" ht="41.45" customHeight="1">
      <c r="A2632"/>
      <c r="J2632"/>
      <c r="AA2632"/>
      <c r="AB2632"/>
      <c r="AC2632"/>
      <c r="AD2632"/>
      <c r="AE2632"/>
      <c r="AF2632"/>
      <c r="AG2632"/>
      <c r="AH2632"/>
      <c r="BB2632" s="2"/>
      <c r="BC2632" s="3"/>
      <c r="BD2632" s="3"/>
      <c r="BE2632" s="3"/>
      <c r="BF2632" s="3"/>
    </row>
    <row r="2633" spans="1:58" ht="41.45" customHeight="1">
      <c r="A2633"/>
      <c r="J2633"/>
      <c r="AA2633"/>
      <c r="AB2633"/>
      <c r="AC2633"/>
      <c r="AD2633"/>
      <c r="AE2633"/>
      <c r="AF2633"/>
      <c r="AG2633"/>
      <c r="AH2633"/>
      <c r="BB2633" s="2"/>
      <c r="BC2633" s="3"/>
      <c r="BD2633" s="3"/>
      <c r="BE2633" s="3"/>
      <c r="BF2633" s="3"/>
    </row>
    <row r="2634" spans="1:58" ht="41.45" customHeight="1">
      <c r="A2634"/>
      <c r="J2634"/>
      <c r="AA2634"/>
      <c r="AB2634"/>
      <c r="AC2634"/>
      <c r="AD2634"/>
      <c r="AE2634"/>
      <c r="AF2634"/>
      <c r="AG2634"/>
      <c r="AH2634"/>
      <c r="BB2634" s="2"/>
      <c r="BC2634" s="3"/>
      <c r="BD2634" s="3"/>
      <c r="BE2634" s="3"/>
      <c r="BF2634" s="3"/>
    </row>
    <row r="2635" spans="1:58" ht="41.45" customHeight="1">
      <c r="A2635"/>
      <c r="J2635"/>
      <c r="AA2635"/>
      <c r="AB2635"/>
      <c r="AC2635"/>
      <c r="AD2635"/>
      <c r="AE2635"/>
      <c r="AF2635"/>
      <c r="AG2635"/>
      <c r="AH2635"/>
      <c r="BB2635" s="2"/>
      <c r="BC2635" s="3"/>
      <c r="BD2635" s="3"/>
      <c r="BE2635" s="3"/>
      <c r="BF2635" s="3"/>
    </row>
    <row r="2636" spans="1:58" ht="41.45" customHeight="1">
      <c r="A2636"/>
      <c r="J2636"/>
      <c r="AA2636"/>
      <c r="AB2636"/>
      <c r="AC2636"/>
      <c r="AD2636"/>
      <c r="AE2636"/>
      <c r="AF2636"/>
      <c r="AG2636"/>
      <c r="AH2636"/>
      <c r="BB2636" s="2"/>
      <c r="BC2636" s="3"/>
      <c r="BD2636" s="3"/>
      <c r="BE2636" s="3"/>
      <c r="BF2636" s="3"/>
    </row>
    <row r="2637" spans="1:58" ht="41.45" customHeight="1">
      <c r="A2637"/>
      <c r="J2637"/>
      <c r="AA2637"/>
      <c r="AB2637"/>
      <c r="AC2637"/>
      <c r="AD2637"/>
      <c r="AE2637"/>
      <c r="AF2637"/>
      <c r="AG2637"/>
      <c r="AH2637"/>
      <c r="BB2637" s="2"/>
      <c r="BC2637" s="3"/>
      <c r="BD2637" s="3"/>
      <c r="BE2637" s="3"/>
      <c r="BF2637" s="3"/>
    </row>
    <row r="2638" spans="1:58" ht="41.45" customHeight="1">
      <c r="A2638"/>
      <c r="J2638"/>
      <c r="AA2638"/>
      <c r="AB2638"/>
      <c r="AC2638"/>
      <c r="AD2638"/>
      <c r="AE2638"/>
      <c r="AF2638"/>
      <c r="AG2638"/>
      <c r="AH2638"/>
      <c r="BB2638" s="2"/>
      <c r="BC2638" s="3"/>
      <c r="BD2638" s="3"/>
      <c r="BE2638" s="3"/>
      <c r="BF2638" s="3"/>
    </row>
    <row r="2639" spans="1:58" ht="41.45" customHeight="1">
      <c r="A2639"/>
      <c r="J2639"/>
      <c r="AA2639"/>
      <c r="AB2639"/>
      <c r="AC2639"/>
      <c r="AD2639"/>
      <c r="AE2639"/>
      <c r="AF2639"/>
      <c r="AG2639"/>
      <c r="AH2639"/>
      <c r="BB2639" s="2"/>
      <c r="BC2639" s="3"/>
      <c r="BD2639" s="3"/>
      <c r="BE2639" s="3"/>
      <c r="BF2639" s="3"/>
    </row>
    <row r="2640" spans="1:58" ht="41.45" customHeight="1">
      <c r="A2640"/>
      <c r="J2640"/>
      <c r="AA2640"/>
      <c r="AB2640"/>
      <c r="AC2640"/>
      <c r="AD2640"/>
      <c r="AE2640"/>
      <c r="AF2640"/>
      <c r="AG2640"/>
      <c r="AH2640"/>
      <c r="BB2640" s="2"/>
      <c r="BC2640" s="3"/>
      <c r="BD2640" s="3"/>
      <c r="BE2640" s="3"/>
      <c r="BF2640" s="3"/>
    </row>
    <row r="2641" spans="1:58" ht="41.45" customHeight="1">
      <c r="A2641"/>
      <c r="J2641"/>
      <c r="AA2641"/>
      <c r="AB2641"/>
      <c r="AC2641"/>
      <c r="AD2641"/>
      <c r="AE2641"/>
      <c r="AF2641"/>
      <c r="AG2641"/>
      <c r="AH2641"/>
      <c r="BB2641" s="2"/>
      <c r="BC2641" s="3"/>
      <c r="BD2641" s="3"/>
      <c r="BE2641" s="3"/>
      <c r="BF2641" s="3"/>
    </row>
    <row r="2642" spans="1:58" ht="41.45" customHeight="1">
      <c r="A2642"/>
      <c r="J2642"/>
      <c r="AA2642"/>
      <c r="AB2642"/>
      <c r="AC2642"/>
      <c r="AD2642"/>
      <c r="AE2642"/>
      <c r="AF2642"/>
      <c r="AG2642"/>
      <c r="AH2642"/>
      <c r="BB2642" s="2"/>
      <c r="BC2642" s="3"/>
      <c r="BD2642" s="3"/>
      <c r="BE2642" s="3"/>
      <c r="BF2642" s="3"/>
    </row>
    <row r="2643" spans="1:58" ht="41.45" customHeight="1">
      <c r="A2643"/>
      <c r="J2643"/>
      <c r="AA2643"/>
      <c r="AB2643"/>
      <c r="AC2643"/>
      <c r="AD2643"/>
      <c r="AE2643"/>
      <c r="AF2643"/>
      <c r="AG2643"/>
      <c r="AH2643"/>
      <c r="BB2643" s="2"/>
      <c r="BC2643" s="3"/>
      <c r="BD2643" s="3"/>
      <c r="BE2643" s="3"/>
      <c r="BF2643" s="3"/>
    </row>
    <row r="2644" spans="1:58" ht="41.45" customHeight="1">
      <c r="A2644"/>
      <c r="J2644"/>
      <c r="AA2644"/>
      <c r="AB2644"/>
      <c r="AC2644"/>
      <c r="AD2644"/>
      <c r="AE2644"/>
      <c r="AF2644"/>
      <c r="AG2644"/>
      <c r="AH2644"/>
      <c r="BB2644" s="2"/>
      <c r="BC2644" s="3"/>
      <c r="BD2644" s="3"/>
      <c r="BE2644" s="3"/>
      <c r="BF2644" s="3"/>
    </row>
    <row r="2645" spans="1:58" ht="41.45" customHeight="1">
      <c r="A2645"/>
      <c r="J2645"/>
      <c r="AA2645"/>
      <c r="AB2645"/>
      <c r="AC2645"/>
      <c r="AD2645"/>
      <c r="AE2645"/>
      <c r="AF2645"/>
      <c r="AG2645"/>
      <c r="AH2645"/>
      <c r="BB2645" s="2"/>
      <c r="BC2645" s="3"/>
      <c r="BD2645" s="3"/>
      <c r="BE2645" s="3"/>
      <c r="BF2645" s="3"/>
    </row>
    <row r="2646" spans="1:58" ht="41.45" customHeight="1">
      <c r="A2646"/>
      <c r="J2646"/>
      <c r="AA2646"/>
      <c r="AB2646"/>
      <c r="AC2646"/>
      <c r="AD2646"/>
      <c r="AE2646"/>
      <c r="AF2646"/>
      <c r="AG2646"/>
      <c r="AH2646"/>
      <c r="BB2646" s="2"/>
      <c r="BC2646" s="3"/>
      <c r="BD2646" s="3"/>
      <c r="BE2646" s="3"/>
      <c r="BF2646" s="3"/>
    </row>
    <row r="2647" spans="1:58" ht="41.45" customHeight="1">
      <c r="A2647"/>
      <c r="J2647"/>
      <c r="AA2647"/>
      <c r="AB2647"/>
      <c r="AC2647"/>
      <c r="AD2647"/>
      <c r="AE2647"/>
      <c r="AF2647"/>
      <c r="AG2647"/>
      <c r="AH2647"/>
      <c r="BB2647" s="2"/>
      <c r="BC2647" s="3"/>
      <c r="BD2647" s="3"/>
      <c r="BE2647" s="3"/>
      <c r="BF2647" s="3"/>
    </row>
    <row r="2648" spans="1:58" ht="41.45" customHeight="1">
      <c r="A2648"/>
      <c r="J2648"/>
      <c r="AA2648"/>
      <c r="AB2648"/>
      <c r="AC2648"/>
      <c r="AD2648"/>
      <c r="AE2648"/>
      <c r="AF2648"/>
      <c r="AG2648"/>
      <c r="AH2648"/>
      <c r="BB2648" s="2"/>
      <c r="BC2648" s="3"/>
      <c r="BD2648" s="3"/>
      <c r="BE2648" s="3"/>
      <c r="BF2648" s="3"/>
    </row>
    <row r="2649" spans="1:58" ht="41.45" customHeight="1">
      <c r="A2649"/>
      <c r="J2649"/>
      <c r="AA2649"/>
      <c r="AB2649"/>
      <c r="AC2649"/>
      <c r="AD2649"/>
      <c r="AE2649"/>
      <c r="AF2649"/>
      <c r="AG2649"/>
      <c r="AH2649"/>
      <c r="BB2649" s="2"/>
      <c r="BC2649" s="3"/>
      <c r="BD2649" s="3"/>
      <c r="BE2649" s="3"/>
      <c r="BF2649" s="3"/>
    </row>
    <row r="2650" spans="1:58" ht="41.45" customHeight="1">
      <c r="A2650"/>
      <c r="J2650"/>
      <c r="AA2650"/>
      <c r="AB2650"/>
      <c r="AC2650"/>
      <c r="AD2650"/>
      <c r="AE2650"/>
      <c r="AF2650"/>
      <c r="AG2650"/>
      <c r="AH2650"/>
      <c r="BB2650" s="2"/>
      <c r="BC2650" s="3"/>
      <c r="BD2650" s="3"/>
      <c r="BE2650" s="3"/>
      <c r="BF2650" s="3"/>
    </row>
    <row r="2651" spans="1:58" ht="41.45" customHeight="1">
      <c r="A2651"/>
      <c r="J2651"/>
      <c r="AA2651"/>
      <c r="AB2651"/>
      <c r="AC2651"/>
      <c r="AD2651"/>
      <c r="AE2651"/>
      <c r="AF2651"/>
      <c r="AG2651"/>
      <c r="AH2651"/>
      <c r="BB2651" s="2"/>
      <c r="BC2651" s="3"/>
      <c r="BD2651" s="3"/>
      <c r="BE2651" s="3"/>
      <c r="BF2651" s="3"/>
    </row>
    <row r="2652" spans="1:58" ht="41.45" customHeight="1">
      <c r="A2652"/>
      <c r="J2652"/>
      <c r="AA2652"/>
      <c r="AB2652"/>
      <c r="AC2652"/>
      <c r="AD2652"/>
      <c r="AE2652"/>
      <c r="AF2652"/>
      <c r="AG2652"/>
      <c r="AH2652"/>
      <c r="BB2652" s="2"/>
      <c r="BC2652" s="3"/>
      <c r="BD2652" s="3"/>
      <c r="BE2652" s="3"/>
      <c r="BF2652" s="3"/>
    </row>
    <row r="2653" spans="1:58" ht="41.45" customHeight="1">
      <c r="A2653"/>
      <c r="J2653"/>
      <c r="AA2653"/>
      <c r="AB2653"/>
      <c r="AC2653"/>
      <c r="AD2653"/>
      <c r="AE2653"/>
      <c r="AF2653"/>
      <c r="AG2653"/>
      <c r="AH2653"/>
      <c r="BB2653" s="2"/>
      <c r="BC2653" s="3"/>
      <c r="BD2653" s="3"/>
      <c r="BE2653" s="3"/>
      <c r="BF2653" s="3"/>
    </row>
    <row r="2654" spans="1:58" ht="41.45" customHeight="1">
      <c r="A2654"/>
      <c r="J2654"/>
      <c r="AA2654"/>
      <c r="AB2654"/>
      <c r="AC2654"/>
      <c r="AD2654"/>
      <c r="AE2654"/>
      <c r="AF2654"/>
      <c r="AG2654"/>
      <c r="AH2654"/>
      <c r="BB2654" s="2"/>
      <c r="BC2654" s="3"/>
      <c r="BD2654" s="3"/>
      <c r="BE2654" s="3"/>
      <c r="BF2654" s="3"/>
    </row>
    <row r="2655" spans="1:58" ht="41.45" customHeight="1">
      <c r="A2655"/>
      <c r="J2655"/>
      <c r="AA2655"/>
      <c r="AB2655"/>
      <c r="AC2655"/>
      <c r="AD2655"/>
      <c r="AE2655"/>
      <c r="AF2655"/>
      <c r="AG2655"/>
      <c r="AH2655"/>
      <c r="BB2655" s="2"/>
      <c r="BC2655" s="3"/>
      <c r="BD2655" s="3"/>
      <c r="BE2655" s="3"/>
      <c r="BF2655" s="3"/>
    </row>
    <row r="2656" spans="1:58" ht="41.45" customHeight="1">
      <c r="A2656"/>
      <c r="J2656"/>
      <c r="AA2656"/>
      <c r="AB2656"/>
      <c r="AC2656"/>
      <c r="AD2656"/>
      <c r="AE2656"/>
      <c r="AF2656"/>
      <c r="AG2656"/>
      <c r="AH2656"/>
      <c r="BB2656" s="2"/>
      <c r="BC2656" s="3"/>
      <c r="BD2656" s="3"/>
      <c r="BE2656" s="3"/>
      <c r="BF2656" s="3"/>
    </row>
    <row r="2657" spans="1:58" ht="41.45" customHeight="1">
      <c r="A2657"/>
      <c r="J2657"/>
      <c r="AA2657"/>
      <c r="AB2657"/>
      <c r="AC2657"/>
      <c r="AD2657"/>
      <c r="AE2657"/>
      <c r="AF2657"/>
      <c r="AG2657"/>
      <c r="AH2657"/>
      <c r="BB2657" s="2"/>
      <c r="BC2657" s="3"/>
      <c r="BD2657" s="3"/>
      <c r="BE2657" s="3"/>
      <c r="BF2657" s="3"/>
    </row>
    <row r="2658" spans="1:58" ht="41.45" customHeight="1">
      <c r="A2658"/>
      <c r="J2658"/>
      <c r="AA2658"/>
      <c r="AB2658"/>
      <c r="AC2658"/>
      <c r="AD2658"/>
      <c r="AE2658"/>
      <c r="AF2658"/>
      <c r="AG2658"/>
      <c r="AH2658"/>
      <c r="BB2658" s="2"/>
      <c r="BC2658" s="3"/>
      <c r="BD2658" s="3"/>
      <c r="BE2658" s="3"/>
      <c r="BF2658" s="3"/>
    </row>
    <row r="2659" spans="1:58" ht="41.45" customHeight="1">
      <c r="A2659"/>
      <c r="J2659"/>
      <c r="AA2659"/>
      <c r="AB2659"/>
      <c r="AC2659"/>
      <c r="AD2659"/>
      <c r="AE2659"/>
      <c r="AF2659"/>
      <c r="AG2659"/>
      <c r="AH2659"/>
      <c r="BB2659" s="2"/>
      <c r="BC2659" s="3"/>
      <c r="BD2659" s="3"/>
      <c r="BE2659" s="3"/>
      <c r="BF2659" s="3"/>
    </row>
    <row r="2660" spans="1:58" ht="41.45" customHeight="1">
      <c r="A2660"/>
      <c r="J2660"/>
      <c r="AA2660"/>
      <c r="AB2660"/>
      <c r="AC2660"/>
      <c r="AD2660"/>
      <c r="AE2660"/>
      <c r="AF2660"/>
      <c r="AG2660"/>
      <c r="AH2660"/>
      <c r="BB2660" s="2"/>
      <c r="BC2660" s="3"/>
      <c r="BD2660" s="3"/>
      <c r="BE2660" s="3"/>
      <c r="BF2660" s="3"/>
    </row>
    <row r="2661" spans="1:58" ht="41.45" customHeight="1">
      <c r="A2661"/>
      <c r="J2661"/>
      <c r="AA2661"/>
      <c r="AB2661"/>
      <c r="AC2661"/>
      <c r="AD2661"/>
      <c r="AE2661"/>
      <c r="AF2661"/>
      <c r="AG2661"/>
      <c r="AH2661"/>
      <c r="BB2661" s="2"/>
      <c r="BC2661" s="3"/>
      <c r="BD2661" s="3"/>
      <c r="BE2661" s="3"/>
      <c r="BF2661" s="3"/>
    </row>
    <row r="2662" spans="1:58" ht="41.45" customHeight="1">
      <c r="A2662"/>
      <c r="J2662"/>
      <c r="AA2662"/>
      <c r="AB2662"/>
      <c r="AC2662"/>
      <c r="AD2662"/>
      <c r="AE2662"/>
      <c r="AF2662"/>
      <c r="AG2662"/>
      <c r="AH2662"/>
      <c r="BB2662" s="2"/>
      <c r="BC2662" s="3"/>
      <c r="BD2662" s="3"/>
      <c r="BE2662" s="3"/>
      <c r="BF2662" s="3"/>
    </row>
    <row r="2663" spans="1:58" ht="41.45" customHeight="1">
      <c r="A2663"/>
      <c r="J2663"/>
      <c r="AA2663"/>
      <c r="AB2663"/>
      <c r="AC2663"/>
      <c r="AD2663"/>
      <c r="AE2663"/>
      <c r="AF2663"/>
      <c r="AG2663"/>
      <c r="AH2663"/>
      <c r="BB2663" s="2"/>
      <c r="BC2663" s="3"/>
      <c r="BD2663" s="3"/>
      <c r="BE2663" s="3"/>
      <c r="BF2663" s="3"/>
    </row>
    <row r="2664" spans="1:58" ht="41.45" customHeight="1">
      <c r="A2664"/>
      <c r="J2664"/>
      <c r="AA2664"/>
      <c r="AB2664"/>
      <c r="AC2664"/>
      <c r="AD2664"/>
      <c r="AE2664"/>
      <c r="AF2664"/>
      <c r="AG2664"/>
      <c r="AH2664"/>
      <c r="BB2664" s="2"/>
      <c r="BC2664" s="3"/>
      <c r="BD2664" s="3"/>
      <c r="BE2664" s="3"/>
      <c r="BF2664" s="3"/>
    </row>
    <row r="2665" spans="1:58" ht="41.45" customHeight="1">
      <c r="A2665"/>
      <c r="J2665"/>
      <c r="AA2665"/>
      <c r="AB2665"/>
      <c r="AC2665"/>
      <c r="AD2665"/>
      <c r="AE2665"/>
      <c r="AF2665"/>
      <c r="AG2665"/>
      <c r="AH2665"/>
      <c r="BB2665" s="2"/>
      <c r="BC2665" s="3"/>
      <c r="BD2665" s="3"/>
      <c r="BE2665" s="3"/>
      <c r="BF2665" s="3"/>
    </row>
    <row r="2666" spans="1:58" ht="41.45" customHeight="1">
      <c r="A2666"/>
      <c r="J2666"/>
      <c r="AA2666"/>
      <c r="AB2666"/>
      <c r="AC2666"/>
      <c r="AD2666"/>
      <c r="AE2666"/>
      <c r="AF2666"/>
      <c r="AG2666"/>
      <c r="AH2666"/>
      <c r="BB2666" s="2"/>
      <c r="BC2666" s="3"/>
      <c r="BD2666" s="3"/>
      <c r="BE2666" s="3"/>
      <c r="BF2666" s="3"/>
    </row>
    <row r="2667" spans="1:58" ht="41.45" customHeight="1">
      <c r="A2667"/>
      <c r="J2667"/>
      <c r="AA2667"/>
      <c r="AB2667"/>
      <c r="AC2667"/>
      <c r="AD2667"/>
      <c r="AE2667"/>
      <c r="AF2667"/>
      <c r="AG2667"/>
      <c r="AH2667"/>
      <c r="BB2667" s="2"/>
      <c r="BC2667" s="3"/>
      <c r="BD2667" s="3"/>
      <c r="BE2667" s="3"/>
      <c r="BF2667" s="3"/>
    </row>
    <row r="2668" spans="1:58" ht="41.45" customHeight="1">
      <c r="A2668"/>
      <c r="J2668"/>
      <c r="AA2668"/>
      <c r="AB2668"/>
      <c r="AC2668"/>
      <c r="AD2668"/>
      <c r="AE2668"/>
      <c r="AF2668"/>
      <c r="AG2668"/>
      <c r="AH2668"/>
      <c r="BB2668" s="2"/>
      <c r="BC2668" s="3"/>
      <c r="BD2668" s="3"/>
      <c r="BE2668" s="3"/>
      <c r="BF2668" s="3"/>
    </row>
    <row r="2669" spans="1:58" ht="41.45" customHeight="1">
      <c r="A2669"/>
      <c r="J2669"/>
      <c r="AA2669"/>
      <c r="AB2669"/>
      <c r="AC2669"/>
      <c r="AD2669"/>
      <c r="AE2669"/>
      <c r="AF2669"/>
      <c r="AG2669"/>
      <c r="AH2669"/>
      <c r="BB2669" s="2"/>
      <c r="BC2669" s="3"/>
      <c r="BD2669" s="3"/>
      <c r="BE2669" s="3"/>
      <c r="BF2669" s="3"/>
    </row>
    <row r="2670" spans="1:58" ht="41.45" customHeight="1">
      <c r="A2670"/>
      <c r="J2670"/>
      <c r="AA2670"/>
      <c r="AB2670"/>
      <c r="AC2670"/>
      <c r="AD2670"/>
      <c r="AE2670"/>
      <c r="AF2670"/>
      <c r="AG2670"/>
      <c r="AH2670"/>
      <c r="BB2670" s="2"/>
      <c r="BC2670" s="3"/>
      <c r="BD2670" s="3"/>
      <c r="BE2670" s="3"/>
      <c r="BF2670" s="3"/>
    </row>
    <row r="2671" spans="1:58" ht="41.45" customHeight="1">
      <c r="A2671"/>
      <c r="J2671"/>
      <c r="AA2671"/>
      <c r="AB2671"/>
      <c r="AC2671"/>
      <c r="AD2671"/>
      <c r="AE2671"/>
      <c r="AF2671"/>
      <c r="AG2671"/>
      <c r="AH2671"/>
      <c r="BB2671" s="2"/>
      <c r="BC2671" s="3"/>
      <c r="BD2671" s="3"/>
      <c r="BE2671" s="3"/>
      <c r="BF2671" s="3"/>
    </row>
    <row r="2672" spans="1:58" ht="41.45" customHeight="1">
      <c r="A2672"/>
      <c r="J2672"/>
      <c r="AA2672"/>
      <c r="AB2672"/>
      <c r="AC2672"/>
      <c r="AD2672"/>
      <c r="AE2672"/>
      <c r="AF2672"/>
      <c r="AG2672"/>
      <c r="AH2672"/>
      <c r="BB2672" s="2"/>
      <c r="BC2672" s="3"/>
      <c r="BD2672" s="3"/>
      <c r="BE2672" s="3"/>
      <c r="BF2672" s="3"/>
    </row>
    <row r="2673" spans="1:58" ht="41.45" customHeight="1">
      <c r="A2673"/>
      <c r="J2673"/>
      <c r="AA2673"/>
      <c r="AB2673"/>
      <c r="AC2673"/>
      <c r="AD2673"/>
      <c r="AE2673"/>
      <c r="AF2673"/>
      <c r="AG2673"/>
      <c r="AH2673"/>
      <c r="BB2673" s="2"/>
      <c r="BC2673" s="3"/>
      <c r="BD2673" s="3"/>
      <c r="BE2673" s="3"/>
      <c r="BF2673" s="3"/>
    </row>
    <row r="2674" spans="1:58" ht="41.45" customHeight="1">
      <c r="A2674"/>
      <c r="J2674"/>
      <c r="AA2674"/>
      <c r="AB2674"/>
      <c r="AC2674"/>
      <c r="AD2674"/>
      <c r="AE2674"/>
      <c r="AF2674"/>
      <c r="AG2674"/>
      <c r="AH2674"/>
      <c r="BB2674" s="2"/>
      <c r="BC2674" s="3"/>
      <c r="BD2674" s="3"/>
      <c r="BE2674" s="3"/>
      <c r="BF2674" s="3"/>
    </row>
    <row r="2675" spans="1:58" ht="41.45" customHeight="1">
      <c r="A2675"/>
      <c r="J2675"/>
      <c r="AA2675"/>
      <c r="AB2675"/>
      <c r="AC2675"/>
      <c r="AD2675"/>
      <c r="AE2675"/>
      <c r="AF2675"/>
      <c r="AG2675"/>
      <c r="AH2675"/>
      <c r="BB2675" s="2"/>
      <c r="BC2675" s="3"/>
      <c r="BD2675" s="3"/>
      <c r="BE2675" s="3"/>
      <c r="BF2675" s="3"/>
    </row>
    <row r="2676" spans="1:58" ht="41.45" customHeight="1">
      <c r="A2676"/>
      <c r="J2676"/>
      <c r="AA2676"/>
      <c r="AB2676"/>
      <c r="AC2676"/>
      <c r="AD2676"/>
      <c r="AE2676"/>
      <c r="AF2676"/>
      <c r="AG2676"/>
      <c r="AH2676"/>
      <c r="BB2676" s="2"/>
      <c r="BC2676" s="3"/>
      <c r="BD2676" s="3"/>
      <c r="BE2676" s="3"/>
      <c r="BF2676" s="3"/>
    </row>
    <row r="2677" spans="1:58" ht="41.45" customHeight="1">
      <c r="A2677"/>
      <c r="J2677"/>
      <c r="AA2677"/>
      <c r="AB2677"/>
      <c r="AC2677"/>
      <c r="AD2677"/>
      <c r="AE2677"/>
      <c r="AF2677"/>
      <c r="AG2677"/>
      <c r="AH2677"/>
      <c r="BB2677" s="2"/>
      <c r="BC2677" s="3"/>
      <c r="BD2677" s="3"/>
      <c r="BE2677" s="3"/>
      <c r="BF2677" s="3"/>
    </row>
    <row r="2678" spans="1:58" ht="41.45" customHeight="1">
      <c r="A2678"/>
      <c r="J2678"/>
      <c r="AA2678"/>
      <c r="AB2678"/>
      <c r="AC2678"/>
      <c r="AD2678"/>
      <c r="AE2678"/>
      <c r="AF2678"/>
      <c r="AG2678"/>
      <c r="AH2678"/>
      <c r="BB2678" s="2"/>
      <c r="BC2678" s="3"/>
      <c r="BD2678" s="3"/>
      <c r="BE2678" s="3"/>
      <c r="BF2678" s="3"/>
    </row>
    <row r="2679" spans="1:58" ht="41.45" customHeight="1">
      <c r="A2679"/>
      <c r="J2679"/>
      <c r="AA2679"/>
      <c r="AB2679"/>
      <c r="AC2679"/>
      <c r="AD2679"/>
      <c r="AE2679"/>
      <c r="AF2679"/>
      <c r="AG2679"/>
      <c r="AH2679"/>
      <c r="BB2679" s="2"/>
      <c r="BC2679" s="3"/>
      <c r="BD2679" s="3"/>
      <c r="BE2679" s="3"/>
      <c r="BF2679" s="3"/>
    </row>
    <row r="2680" spans="1:58" ht="41.45" customHeight="1">
      <c r="A2680"/>
      <c r="J2680"/>
      <c r="AA2680"/>
      <c r="AB2680"/>
      <c r="AC2680"/>
      <c r="AD2680"/>
      <c r="AE2680"/>
      <c r="AF2680"/>
      <c r="AG2680"/>
      <c r="AH2680"/>
      <c r="BB2680" s="2"/>
      <c r="BC2680" s="3"/>
      <c r="BD2680" s="3"/>
      <c r="BE2680" s="3"/>
      <c r="BF2680" s="3"/>
    </row>
    <row r="2681" spans="1:58" ht="41.45" customHeight="1">
      <c r="A2681"/>
      <c r="J2681"/>
      <c r="AA2681"/>
      <c r="AB2681"/>
      <c r="AC2681"/>
      <c r="AD2681"/>
      <c r="AE2681"/>
      <c r="AF2681"/>
      <c r="AG2681"/>
      <c r="AH2681"/>
      <c r="BB2681" s="2"/>
      <c r="BC2681" s="3"/>
      <c r="BD2681" s="3"/>
      <c r="BE2681" s="3"/>
      <c r="BF2681" s="3"/>
    </row>
    <row r="2682" spans="1:58" ht="41.45" customHeight="1">
      <c r="A2682"/>
      <c r="J2682"/>
      <c r="AA2682"/>
      <c r="AB2682"/>
      <c r="AC2682"/>
      <c r="AD2682"/>
      <c r="AE2682"/>
      <c r="AF2682"/>
      <c r="AG2682"/>
      <c r="AH2682"/>
      <c r="BB2682" s="2"/>
      <c r="BC2682" s="3"/>
      <c r="BD2682" s="3"/>
      <c r="BE2682" s="3"/>
      <c r="BF2682" s="3"/>
    </row>
    <row r="2683" spans="1:58" ht="41.45" customHeight="1">
      <c r="A2683"/>
      <c r="J2683"/>
      <c r="AA2683"/>
      <c r="AB2683"/>
      <c r="AC2683"/>
      <c r="AD2683"/>
      <c r="AE2683"/>
      <c r="AF2683"/>
      <c r="AG2683"/>
      <c r="AH2683"/>
      <c r="BB2683" s="2"/>
      <c r="BC2683" s="3"/>
      <c r="BD2683" s="3"/>
      <c r="BE2683" s="3"/>
      <c r="BF2683" s="3"/>
    </row>
    <row r="2684" spans="1:58" ht="41.45" customHeight="1">
      <c r="A2684"/>
      <c r="J2684"/>
      <c r="AA2684"/>
      <c r="AB2684"/>
      <c r="AC2684"/>
      <c r="AD2684"/>
      <c r="AE2684"/>
      <c r="AF2684"/>
      <c r="AG2684"/>
      <c r="AH2684"/>
      <c r="BB2684" s="2"/>
      <c r="BC2684" s="3"/>
      <c r="BD2684" s="3"/>
      <c r="BE2684" s="3"/>
      <c r="BF2684" s="3"/>
    </row>
    <row r="2685" spans="1:58" ht="41.45" customHeight="1">
      <c r="A2685"/>
      <c r="J2685"/>
      <c r="AA2685"/>
      <c r="AB2685"/>
      <c r="AC2685"/>
      <c r="AD2685"/>
      <c r="AE2685"/>
      <c r="AF2685"/>
      <c r="AG2685"/>
      <c r="AH2685"/>
      <c r="BB2685" s="2"/>
      <c r="BC2685" s="3"/>
      <c r="BD2685" s="3"/>
      <c r="BE2685" s="3"/>
      <c r="BF2685" s="3"/>
    </row>
    <row r="2686" spans="1:58" ht="41.45" customHeight="1">
      <c r="A2686"/>
      <c r="J2686"/>
      <c r="AA2686"/>
      <c r="AB2686"/>
      <c r="AC2686"/>
      <c r="AD2686"/>
      <c r="AE2686"/>
      <c r="AF2686"/>
      <c r="AG2686"/>
      <c r="AH2686"/>
      <c r="BB2686" s="2"/>
      <c r="BC2686" s="3"/>
      <c r="BD2686" s="3"/>
      <c r="BE2686" s="3"/>
      <c r="BF2686" s="3"/>
    </row>
    <row r="2687" spans="1:58" ht="41.45" customHeight="1">
      <c r="A2687"/>
      <c r="J2687"/>
      <c r="AA2687"/>
      <c r="AB2687"/>
      <c r="AC2687"/>
      <c r="AD2687"/>
      <c r="AE2687"/>
      <c r="AF2687"/>
      <c r="AG2687"/>
      <c r="AH2687"/>
      <c r="BB2687" s="2"/>
      <c r="BC2687" s="3"/>
      <c r="BD2687" s="3"/>
      <c r="BE2687" s="3"/>
      <c r="BF2687" s="3"/>
    </row>
    <row r="2688" spans="1:58" ht="41.45" customHeight="1">
      <c r="A2688"/>
      <c r="J2688"/>
      <c r="AA2688"/>
      <c r="AB2688"/>
      <c r="AC2688"/>
      <c r="AD2688"/>
      <c r="AE2688"/>
      <c r="AF2688"/>
      <c r="AG2688"/>
      <c r="AH2688"/>
      <c r="BB2688" s="2"/>
      <c r="BC2688" s="3"/>
      <c r="BD2688" s="3"/>
      <c r="BE2688" s="3"/>
      <c r="BF2688" s="3"/>
    </row>
    <row r="2689" spans="1:58" ht="41.45" customHeight="1">
      <c r="A2689"/>
      <c r="J2689"/>
      <c r="AA2689"/>
      <c r="AB2689"/>
      <c r="AC2689"/>
      <c r="AD2689"/>
      <c r="AE2689"/>
      <c r="AF2689"/>
      <c r="AG2689"/>
      <c r="AH2689"/>
      <c r="BB2689" s="2"/>
      <c r="BC2689" s="3"/>
      <c r="BD2689" s="3"/>
      <c r="BE2689" s="3"/>
      <c r="BF2689" s="3"/>
    </row>
    <row r="2690" spans="1:58" ht="41.45" customHeight="1">
      <c r="A2690"/>
      <c r="J2690"/>
      <c r="AA2690"/>
      <c r="AB2690"/>
      <c r="AC2690"/>
      <c r="AD2690"/>
      <c r="AE2690"/>
      <c r="AF2690"/>
      <c r="AG2690"/>
      <c r="AH2690"/>
      <c r="BB2690" s="2"/>
      <c r="BC2690" s="3"/>
      <c r="BD2690" s="3"/>
      <c r="BE2690" s="3"/>
      <c r="BF2690" s="3"/>
    </row>
    <row r="2691" spans="1:58" ht="41.45" customHeight="1">
      <c r="A2691"/>
      <c r="J2691"/>
      <c r="AA2691"/>
      <c r="AB2691"/>
      <c r="AC2691"/>
      <c r="AD2691"/>
      <c r="AE2691"/>
      <c r="AF2691"/>
      <c r="AG2691"/>
      <c r="AH2691"/>
      <c r="BB2691" s="2"/>
      <c r="BC2691" s="3"/>
      <c r="BD2691" s="3"/>
      <c r="BE2691" s="3"/>
      <c r="BF2691" s="3"/>
    </row>
    <row r="2692" spans="1:58" ht="41.45" customHeight="1">
      <c r="A2692"/>
      <c r="J2692"/>
      <c r="AA2692"/>
      <c r="AB2692"/>
      <c r="AC2692"/>
      <c r="AD2692"/>
      <c r="AE2692"/>
      <c r="AF2692"/>
      <c r="AG2692"/>
      <c r="AH2692"/>
      <c r="BB2692" s="2"/>
      <c r="BC2692" s="3"/>
      <c r="BD2692" s="3"/>
      <c r="BE2692" s="3"/>
      <c r="BF2692" s="3"/>
    </row>
    <row r="2693" spans="1:58" ht="41.45" customHeight="1">
      <c r="A2693"/>
      <c r="J2693"/>
      <c r="AA2693"/>
      <c r="AB2693"/>
      <c r="AC2693"/>
      <c r="AD2693"/>
      <c r="AE2693"/>
      <c r="AF2693"/>
      <c r="AG2693"/>
      <c r="AH2693"/>
      <c r="BB2693" s="2"/>
      <c r="BC2693" s="3"/>
      <c r="BD2693" s="3"/>
      <c r="BE2693" s="3"/>
      <c r="BF2693" s="3"/>
    </row>
    <row r="2694" spans="1:58" ht="41.45" customHeight="1">
      <c r="A2694"/>
      <c r="J2694"/>
      <c r="AA2694"/>
      <c r="AB2694"/>
      <c r="AC2694"/>
      <c r="AD2694"/>
      <c r="AE2694"/>
      <c r="AF2694"/>
      <c r="AG2694"/>
      <c r="AH2694"/>
      <c r="BB2694" s="2"/>
      <c r="BC2694" s="3"/>
      <c r="BD2694" s="3"/>
      <c r="BE2694" s="3"/>
      <c r="BF2694" s="3"/>
    </row>
    <row r="2695" spans="1:58" ht="41.45" customHeight="1">
      <c r="A2695"/>
      <c r="J2695"/>
      <c r="AA2695"/>
      <c r="AB2695"/>
      <c r="AC2695"/>
      <c r="AD2695"/>
      <c r="AE2695"/>
      <c r="AF2695"/>
      <c r="AG2695"/>
      <c r="AH2695"/>
      <c r="BB2695" s="2"/>
      <c r="BC2695" s="3"/>
      <c r="BD2695" s="3"/>
      <c r="BE2695" s="3"/>
      <c r="BF2695" s="3"/>
    </row>
    <row r="2696" spans="1:58" ht="41.45" customHeight="1">
      <c r="A2696"/>
      <c r="J2696"/>
      <c r="AA2696"/>
      <c r="AB2696"/>
      <c r="AC2696"/>
      <c r="AD2696"/>
      <c r="AE2696"/>
      <c r="AF2696"/>
      <c r="AG2696"/>
      <c r="AH2696"/>
      <c r="BB2696" s="2"/>
      <c r="BC2696" s="3"/>
      <c r="BD2696" s="3"/>
      <c r="BE2696" s="3"/>
      <c r="BF2696" s="3"/>
    </row>
    <row r="2697" spans="1:58" ht="41.45" customHeight="1">
      <c r="A2697"/>
      <c r="J2697"/>
      <c r="AA2697"/>
      <c r="AB2697"/>
      <c r="AC2697"/>
      <c r="AD2697"/>
      <c r="AE2697"/>
      <c r="AF2697"/>
      <c r="AG2697"/>
      <c r="AH2697"/>
      <c r="BB2697" s="2"/>
      <c r="BC2697" s="3"/>
      <c r="BD2697" s="3"/>
      <c r="BE2697" s="3"/>
      <c r="BF2697" s="3"/>
    </row>
    <row r="2698" spans="1:58" ht="41.45" customHeight="1">
      <c r="A2698"/>
      <c r="J2698"/>
      <c r="AA2698"/>
      <c r="AB2698"/>
      <c r="AC2698"/>
      <c r="AD2698"/>
      <c r="AE2698"/>
      <c r="AF2698"/>
      <c r="AG2698"/>
      <c r="AH2698"/>
      <c r="BB2698" s="2"/>
      <c r="BC2698" s="3"/>
      <c r="BD2698" s="3"/>
      <c r="BE2698" s="3"/>
      <c r="BF2698" s="3"/>
    </row>
    <row r="2699" spans="1:58" ht="41.45" customHeight="1">
      <c r="A2699"/>
      <c r="J2699"/>
      <c r="AA2699"/>
      <c r="AB2699"/>
      <c r="AC2699"/>
      <c r="AD2699"/>
      <c r="AE2699"/>
      <c r="AF2699"/>
      <c r="AG2699"/>
      <c r="AH2699"/>
      <c r="BB2699" s="2"/>
      <c r="BC2699" s="3"/>
      <c r="BD2699" s="3"/>
      <c r="BE2699" s="3"/>
      <c r="BF2699" s="3"/>
    </row>
    <row r="2700" spans="1:58" ht="41.45" customHeight="1">
      <c r="A2700"/>
      <c r="J2700"/>
      <c r="AA2700"/>
      <c r="AB2700"/>
      <c r="AC2700"/>
      <c r="AD2700"/>
      <c r="AE2700"/>
      <c r="AF2700"/>
      <c r="AG2700"/>
      <c r="AH2700"/>
      <c r="BB2700" s="2"/>
      <c r="BC2700" s="3"/>
      <c r="BD2700" s="3"/>
      <c r="BE2700" s="3"/>
      <c r="BF2700" s="3"/>
    </row>
    <row r="2701" spans="1:58" ht="41.45" customHeight="1">
      <c r="A2701"/>
      <c r="J2701"/>
      <c r="AA2701"/>
      <c r="AB2701"/>
      <c r="AC2701"/>
      <c r="AD2701"/>
      <c r="AE2701"/>
      <c r="AF2701"/>
      <c r="AG2701"/>
      <c r="AH2701"/>
      <c r="BB2701" s="2"/>
      <c r="BC2701" s="3"/>
      <c r="BD2701" s="3"/>
      <c r="BE2701" s="3"/>
      <c r="BF2701" s="3"/>
    </row>
    <row r="2702" spans="1:58" ht="41.45" customHeight="1">
      <c r="A2702"/>
      <c r="J2702"/>
      <c r="AA2702"/>
      <c r="AB2702"/>
      <c r="AC2702"/>
      <c r="AD2702"/>
      <c r="AE2702"/>
      <c r="AF2702"/>
      <c r="AG2702"/>
      <c r="AH2702"/>
      <c r="BB2702" s="2"/>
      <c r="BC2702" s="3"/>
      <c r="BD2702" s="3"/>
      <c r="BE2702" s="3"/>
      <c r="BF2702" s="3"/>
    </row>
    <row r="2703" spans="1:58" ht="41.45" customHeight="1">
      <c r="A2703"/>
      <c r="J2703"/>
      <c r="AA2703"/>
      <c r="AB2703"/>
      <c r="AC2703"/>
      <c r="AD2703"/>
      <c r="AE2703"/>
      <c r="AF2703"/>
      <c r="AG2703"/>
      <c r="AH2703"/>
      <c r="BB2703" s="2"/>
      <c r="BC2703" s="3"/>
      <c r="BD2703" s="3"/>
      <c r="BE2703" s="3"/>
      <c r="BF2703" s="3"/>
    </row>
    <row r="2704" spans="1:58" ht="41.45" customHeight="1">
      <c r="A2704"/>
      <c r="J2704"/>
      <c r="AA2704"/>
      <c r="AB2704"/>
      <c r="AC2704"/>
      <c r="AD2704"/>
      <c r="AE2704"/>
      <c r="AF2704"/>
      <c r="AG2704"/>
      <c r="AH2704"/>
      <c r="BB2704" s="2"/>
      <c r="BC2704" s="3"/>
      <c r="BD2704" s="3"/>
      <c r="BE2704" s="3"/>
      <c r="BF2704" s="3"/>
    </row>
    <row r="2705" spans="1:58" ht="41.45" customHeight="1">
      <c r="A2705"/>
      <c r="J2705"/>
      <c r="AA2705"/>
      <c r="AB2705"/>
      <c r="AC2705"/>
      <c r="AD2705"/>
      <c r="AE2705"/>
      <c r="AF2705"/>
      <c r="AG2705"/>
      <c r="AH2705"/>
      <c r="BB2705" s="2"/>
      <c r="BC2705" s="3"/>
      <c r="BD2705" s="3"/>
      <c r="BE2705" s="3"/>
      <c r="BF2705" s="3"/>
    </row>
    <row r="2706" spans="1:58" ht="41.45" customHeight="1">
      <c r="A2706"/>
      <c r="J2706"/>
      <c r="AA2706"/>
      <c r="AB2706"/>
      <c r="AC2706"/>
      <c r="AD2706"/>
      <c r="AE2706"/>
      <c r="AF2706"/>
      <c r="AG2706"/>
      <c r="AH2706"/>
      <c r="BB2706" s="2"/>
      <c r="BC2706" s="3"/>
      <c r="BD2706" s="3"/>
      <c r="BE2706" s="3"/>
      <c r="BF2706" s="3"/>
    </row>
    <row r="2707" spans="1:58" ht="41.45" customHeight="1">
      <c r="A2707"/>
      <c r="J2707"/>
      <c r="AA2707"/>
      <c r="AB2707"/>
      <c r="AC2707"/>
      <c r="AD2707"/>
      <c r="AE2707"/>
      <c r="AF2707"/>
      <c r="AG2707"/>
      <c r="AH2707"/>
      <c r="BB2707" s="2"/>
      <c r="BC2707" s="3"/>
      <c r="BD2707" s="3"/>
      <c r="BE2707" s="3"/>
      <c r="BF2707" s="3"/>
    </row>
    <row r="2708" spans="1:58" ht="41.45" customHeight="1">
      <c r="A2708"/>
      <c r="J2708"/>
      <c r="AA2708"/>
      <c r="AB2708"/>
      <c r="AC2708"/>
      <c r="AD2708"/>
      <c r="AE2708"/>
      <c r="AF2708"/>
      <c r="AG2708"/>
      <c r="AH2708"/>
      <c r="BB2708" s="2"/>
      <c r="BC2708" s="3"/>
      <c r="BD2708" s="3"/>
      <c r="BE2708" s="3"/>
      <c r="BF2708" s="3"/>
    </row>
    <row r="2709" spans="1:58" ht="41.45" customHeight="1">
      <c r="A2709"/>
      <c r="J2709"/>
      <c r="AA2709"/>
      <c r="AB2709"/>
      <c r="AC2709"/>
      <c r="AD2709"/>
      <c r="AE2709"/>
      <c r="AF2709"/>
      <c r="AG2709"/>
      <c r="AH2709"/>
      <c r="BB2709" s="2"/>
      <c r="BC2709" s="3"/>
      <c r="BD2709" s="3"/>
      <c r="BE2709" s="3"/>
      <c r="BF2709" s="3"/>
    </row>
    <row r="2710" spans="1:58" ht="41.45" customHeight="1">
      <c r="A2710"/>
      <c r="J2710"/>
      <c r="AA2710"/>
      <c r="AB2710"/>
      <c r="AC2710"/>
      <c r="AD2710"/>
      <c r="AE2710"/>
      <c r="AF2710"/>
      <c r="AG2710"/>
      <c r="AH2710"/>
      <c r="BB2710" s="2"/>
      <c r="BC2710" s="3"/>
      <c r="BD2710" s="3"/>
      <c r="BE2710" s="3"/>
      <c r="BF2710" s="3"/>
    </row>
    <row r="2711" spans="1:58" ht="41.45" customHeight="1">
      <c r="A2711"/>
      <c r="J2711"/>
      <c r="AA2711"/>
      <c r="AB2711"/>
      <c r="AC2711"/>
      <c r="AD2711"/>
      <c r="AE2711"/>
      <c r="AF2711"/>
      <c r="AG2711"/>
      <c r="AH2711"/>
      <c r="BB2711" s="2"/>
      <c r="BC2711" s="3"/>
      <c r="BD2711" s="3"/>
      <c r="BE2711" s="3"/>
      <c r="BF2711" s="3"/>
    </row>
    <row r="2712" spans="1:58" ht="41.45" customHeight="1">
      <c r="A2712"/>
      <c r="J2712"/>
      <c r="AA2712"/>
      <c r="AB2712"/>
      <c r="AC2712"/>
      <c r="AD2712"/>
      <c r="AE2712"/>
      <c r="AF2712"/>
      <c r="AG2712"/>
      <c r="AH2712"/>
      <c r="BB2712" s="2"/>
      <c r="BC2712" s="3"/>
      <c r="BD2712" s="3"/>
      <c r="BE2712" s="3"/>
      <c r="BF2712" s="3"/>
    </row>
    <row r="2713" spans="1:58" ht="41.45" customHeight="1">
      <c r="A2713"/>
      <c r="J2713"/>
      <c r="AA2713"/>
      <c r="AB2713"/>
      <c r="AC2713"/>
      <c r="AD2713"/>
      <c r="AE2713"/>
      <c r="AF2713"/>
      <c r="AG2713"/>
      <c r="AH2713"/>
      <c r="BB2713" s="2"/>
      <c r="BC2713" s="3"/>
      <c r="BD2713" s="3"/>
      <c r="BE2713" s="3"/>
      <c r="BF2713" s="3"/>
    </row>
    <row r="2714" spans="1:58" ht="41.45" customHeight="1">
      <c r="A2714"/>
      <c r="J2714"/>
      <c r="AA2714"/>
      <c r="AB2714"/>
      <c r="AC2714"/>
      <c r="AD2714"/>
      <c r="AE2714"/>
      <c r="AF2714"/>
      <c r="AG2714"/>
      <c r="AH2714"/>
      <c r="BB2714" s="2"/>
      <c r="BC2714" s="3"/>
      <c r="BD2714" s="3"/>
      <c r="BE2714" s="3"/>
      <c r="BF2714" s="3"/>
    </row>
    <row r="2715" spans="1:58" ht="41.45" customHeight="1">
      <c r="A2715"/>
      <c r="J2715"/>
      <c r="AA2715"/>
      <c r="AB2715"/>
      <c r="AC2715"/>
      <c r="AD2715"/>
      <c r="AE2715"/>
      <c r="AF2715"/>
      <c r="AG2715"/>
      <c r="AH2715"/>
      <c r="BB2715" s="2"/>
      <c r="BC2715" s="3"/>
      <c r="BD2715" s="3"/>
      <c r="BE2715" s="3"/>
      <c r="BF2715" s="3"/>
    </row>
    <row r="2716" spans="1:58" ht="41.45" customHeight="1">
      <c r="A2716"/>
      <c r="J2716"/>
      <c r="AA2716"/>
      <c r="AB2716"/>
      <c r="AC2716"/>
      <c r="AD2716"/>
      <c r="AE2716"/>
      <c r="AF2716"/>
      <c r="AG2716"/>
      <c r="AH2716"/>
      <c r="BB2716" s="2"/>
      <c r="BC2716" s="3"/>
      <c r="BD2716" s="3"/>
      <c r="BE2716" s="3"/>
      <c r="BF2716" s="3"/>
    </row>
    <row r="2717" spans="1:58" ht="41.45" customHeight="1">
      <c r="A2717"/>
      <c r="J2717"/>
      <c r="AA2717"/>
      <c r="AB2717"/>
      <c r="AC2717"/>
      <c r="AD2717"/>
      <c r="AE2717"/>
      <c r="AF2717"/>
      <c r="AG2717"/>
      <c r="AH2717"/>
      <c r="BB2717" s="2"/>
      <c r="BC2717" s="3"/>
      <c r="BD2717" s="3"/>
      <c r="BE2717" s="3"/>
      <c r="BF2717" s="3"/>
    </row>
    <row r="2718" spans="1:58" ht="41.45" customHeight="1">
      <c r="A2718"/>
      <c r="J2718"/>
      <c r="AA2718"/>
      <c r="AB2718"/>
      <c r="AC2718"/>
      <c r="AD2718"/>
      <c r="AE2718"/>
      <c r="AF2718"/>
      <c r="AG2718"/>
      <c r="AH2718"/>
      <c r="BB2718" s="2"/>
      <c r="BC2718" s="3"/>
      <c r="BD2718" s="3"/>
      <c r="BE2718" s="3"/>
      <c r="BF2718" s="3"/>
    </row>
    <row r="2719" spans="1:58" ht="41.45" customHeight="1">
      <c r="A2719"/>
      <c r="J2719"/>
      <c r="AA2719"/>
      <c r="AB2719"/>
      <c r="AC2719"/>
      <c r="AD2719"/>
      <c r="AE2719"/>
      <c r="AF2719"/>
      <c r="AG2719"/>
      <c r="AH2719"/>
      <c r="BB2719" s="2"/>
      <c r="BC2719" s="3"/>
      <c r="BD2719" s="3"/>
      <c r="BE2719" s="3"/>
      <c r="BF2719" s="3"/>
    </row>
    <row r="2720" spans="1:58" ht="41.45" customHeight="1">
      <c r="A2720"/>
      <c r="J2720"/>
      <c r="AA2720"/>
      <c r="AB2720"/>
      <c r="AC2720"/>
      <c r="AD2720"/>
      <c r="AE2720"/>
      <c r="AF2720"/>
      <c r="AG2720"/>
      <c r="AH2720"/>
      <c r="BB2720" s="2"/>
      <c r="BC2720" s="3"/>
      <c r="BD2720" s="3"/>
      <c r="BE2720" s="3"/>
      <c r="BF2720" s="3"/>
    </row>
    <row r="2721" spans="1:58" ht="41.45" customHeight="1">
      <c r="A2721"/>
      <c r="J2721"/>
      <c r="AA2721"/>
      <c r="AB2721"/>
      <c r="AC2721"/>
      <c r="AD2721"/>
      <c r="AE2721"/>
      <c r="AF2721"/>
      <c r="AG2721"/>
      <c r="AH2721"/>
      <c r="BB2721" s="2"/>
      <c r="BC2721" s="3"/>
      <c r="BD2721" s="3"/>
      <c r="BE2721" s="3"/>
      <c r="BF2721" s="3"/>
    </row>
    <row r="2722" spans="1:58" ht="41.45" customHeight="1">
      <c r="A2722"/>
      <c r="J2722"/>
      <c r="AA2722"/>
      <c r="AB2722"/>
      <c r="AC2722"/>
      <c r="AD2722"/>
      <c r="AE2722"/>
      <c r="AF2722"/>
      <c r="AG2722"/>
      <c r="AH2722"/>
      <c r="BB2722" s="2"/>
      <c r="BC2722" s="3"/>
      <c r="BD2722" s="3"/>
      <c r="BE2722" s="3"/>
      <c r="BF2722" s="3"/>
    </row>
    <row r="2723" spans="1:58" ht="41.45" customHeight="1">
      <c r="A2723"/>
      <c r="J2723"/>
      <c r="AA2723"/>
      <c r="AB2723"/>
      <c r="AC2723"/>
      <c r="AD2723"/>
      <c r="AE2723"/>
      <c r="AF2723"/>
      <c r="AG2723"/>
      <c r="AH2723"/>
      <c r="BB2723" s="2"/>
      <c r="BC2723" s="3"/>
      <c r="BD2723" s="3"/>
      <c r="BE2723" s="3"/>
      <c r="BF2723" s="3"/>
    </row>
    <row r="2724" spans="1:58" ht="41.45" customHeight="1">
      <c r="A2724"/>
      <c r="J2724"/>
      <c r="AA2724"/>
      <c r="AB2724"/>
      <c r="AC2724"/>
      <c r="AD2724"/>
      <c r="AE2724"/>
      <c r="AF2724"/>
      <c r="AG2724"/>
      <c r="AH2724"/>
      <c r="BB2724" s="2"/>
      <c r="BC2724" s="3"/>
      <c r="BD2724" s="3"/>
      <c r="BE2724" s="3"/>
      <c r="BF2724" s="3"/>
    </row>
    <row r="2725" spans="1:58" ht="41.45" customHeight="1">
      <c r="A2725"/>
      <c r="J2725"/>
      <c r="AA2725"/>
      <c r="AB2725"/>
      <c r="AC2725"/>
      <c r="AD2725"/>
      <c r="AE2725"/>
      <c r="AF2725"/>
      <c r="AG2725"/>
      <c r="AH2725"/>
      <c r="BB2725" s="2"/>
      <c r="BC2725" s="3"/>
      <c r="BD2725" s="3"/>
      <c r="BE2725" s="3"/>
      <c r="BF2725" s="3"/>
    </row>
    <row r="2726" spans="1:58" ht="41.45" customHeight="1">
      <c r="A2726"/>
      <c r="J2726"/>
      <c r="AA2726"/>
      <c r="AB2726"/>
      <c r="AC2726"/>
      <c r="AD2726"/>
      <c r="AE2726"/>
      <c r="AF2726"/>
      <c r="AG2726"/>
      <c r="AH2726"/>
      <c r="BB2726" s="2"/>
      <c r="BC2726" s="3"/>
      <c r="BD2726" s="3"/>
      <c r="BE2726" s="3"/>
      <c r="BF2726" s="3"/>
    </row>
    <row r="2727" spans="1:58" ht="41.45" customHeight="1">
      <c r="A2727"/>
      <c r="J2727"/>
      <c r="AA2727"/>
      <c r="AB2727"/>
      <c r="AC2727"/>
      <c r="AD2727"/>
      <c r="AE2727"/>
      <c r="AF2727"/>
      <c r="AG2727"/>
      <c r="AH2727"/>
      <c r="BB2727" s="2"/>
      <c r="BC2727" s="3"/>
      <c r="BD2727" s="3"/>
      <c r="BE2727" s="3"/>
      <c r="BF2727" s="3"/>
    </row>
    <row r="2728" spans="1:58" ht="41.45" customHeight="1">
      <c r="A2728"/>
      <c r="J2728"/>
      <c r="AA2728"/>
      <c r="AB2728"/>
      <c r="AC2728"/>
      <c r="AD2728"/>
      <c r="AE2728"/>
      <c r="AF2728"/>
      <c r="AG2728"/>
      <c r="AH2728"/>
      <c r="BB2728" s="2"/>
      <c r="BC2728" s="3"/>
      <c r="BD2728" s="3"/>
      <c r="BE2728" s="3"/>
      <c r="BF2728" s="3"/>
    </row>
    <row r="2729" spans="1:58" ht="41.45" customHeight="1">
      <c r="A2729"/>
      <c r="J2729"/>
      <c r="AA2729"/>
      <c r="AB2729"/>
      <c r="AC2729"/>
      <c r="AD2729"/>
      <c r="AE2729"/>
      <c r="AF2729"/>
      <c r="AG2729"/>
      <c r="AH2729"/>
      <c r="BB2729" s="2"/>
      <c r="BC2729" s="3"/>
      <c r="BD2729" s="3"/>
      <c r="BE2729" s="3"/>
      <c r="BF2729" s="3"/>
    </row>
    <row r="2730" spans="1:58" ht="41.45" customHeight="1">
      <c r="A2730"/>
      <c r="J2730"/>
      <c r="AA2730"/>
      <c r="AB2730"/>
      <c r="AC2730"/>
      <c r="AD2730"/>
      <c r="AE2730"/>
      <c r="AF2730"/>
      <c r="AG2730"/>
      <c r="AH2730"/>
      <c r="BB2730" s="2"/>
      <c r="BC2730" s="3"/>
      <c r="BD2730" s="3"/>
      <c r="BE2730" s="3"/>
      <c r="BF2730" s="3"/>
    </row>
    <row r="2731" spans="1:58" ht="41.45" customHeight="1">
      <c r="A2731"/>
      <c r="J2731"/>
      <c r="AA2731"/>
      <c r="AB2731"/>
      <c r="AC2731"/>
      <c r="AD2731"/>
      <c r="AE2731"/>
      <c r="AF2731"/>
      <c r="AG2731"/>
      <c r="AH2731"/>
      <c r="BB2731" s="2"/>
      <c r="BC2731" s="3"/>
      <c r="BD2731" s="3"/>
      <c r="BE2731" s="3"/>
      <c r="BF2731" s="3"/>
    </row>
    <row r="2732" spans="1:58" ht="41.45" customHeight="1">
      <c r="A2732"/>
      <c r="J2732"/>
      <c r="AA2732"/>
      <c r="AB2732"/>
      <c r="AC2732"/>
      <c r="AD2732"/>
      <c r="AE2732"/>
      <c r="AF2732"/>
      <c r="AG2732"/>
      <c r="AH2732"/>
      <c r="BB2732" s="2"/>
      <c r="BC2732" s="3"/>
      <c r="BD2732" s="3"/>
      <c r="BE2732" s="3"/>
      <c r="BF2732" s="3"/>
    </row>
    <row r="2733" spans="1:58" ht="41.45" customHeight="1">
      <c r="A2733"/>
      <c r="J2733"/>
      <c r="AA2733"/>
      <c r="AB2733"/>
      <c r="AC2733"/>
      <c r="AD2733"/>
      <c r="AE2733"/>
      <c r="AF2733"/>
      <c r="AG2733"/>
      <c r="AH2733"/>
      <c r="BB2733" s="2"/>
      <c r="BC2733" s="3"/>
      <c r="BD2733" s="3"/>
      <c r="BE2733" s="3"/>
      <c r="BF2733" s="3"/>
    </row>
    <row r="2734" spans="1:58" ht="41.45" customHeight="1">
      <c r="A2734"/>
      <c r="J2734"/>
      <c r="AA2734"/>
      <c r="AB2734"/>
      <c r="AC2734"/>
      <c r="AD2734"/>
      <c r="AE2734"/>
      <c r="AF2734"/>
      <c r="AG2734"/>
      <c r="AH2734"/>
      <c r="BB2734" s="2"/>
      <c r="BC2734" s="3"/>
      <c r="BD2734" s="3"/>
      <c r="BE2734" s="3"/>
      <c r="BF2734" s="3"/>
    </row>
    <row r="2735" spans="1:58" ht="41.45" customHeight="1">
      <c r="A2735"/>
      <c r="J2735"/>
      <c r="AA2735"/>
      <c r="AB2735"/>
      <c r="AC2735"/>
      <c r="AD2735"/>
      <c r="AE2735"/>
      <c r="AF2735"/>
      <c r="AG2735"/>
      <c r="AH2735"/>
      <c r="BB2735" s="2"/>
      <c r="BC2735" s="3"/>
      <c r="BD2735" s="3"/>
      <c r="BE2735" s="3"/>
      <c r="BF2735" s="3"/>
    </row>
    <row r="2736" spans="1:58" ht="41.45" customHeight="1">
      <c r="A2736"/>
      <c r="J2736"/>
      <c r="AA2736"/>
      <c r="AB2736"/>
      <c r="AC2736"/>
      <c r="AD2736"/>
      <c r="AE2736"/>
      <c r="AF2736"/>
      <c r="AG2736"/>
      <c r="AH2736"/>
      <c r="BB2736" s="2"/>
      <c r="BC2736" s="3"/>
      <c r="BD2736" s="3"/>
      <c r="BE2736" s="3"/>
      <c r="BF2736" s="3"/>
    </row>
    <row r="2737" spans="1:58" ht="41.45" customHeight="1">
      <c r="A2737"/>
      <c r="J2737"/>
      <c r="AA2737"/>
      <c r="AB2737"/>
      <c r="AC2737"/>
      <c r="AD2737"/>
      <c r="AE2737"/>
      <c r="AF2737"/>
      <c r="AG2737"/>
      <c r="AH2737"/>
      <c r="BB2737" s="2"/>
      <c r="BC2737" s="3"/>
      <c r="BD2737" s="3"/>
      <c r="BE2737" s="3"/>
      <c r="BF2737" s="3"/>
    </row>
    <row r="2738" spans="1:58" ht="41.45" customHeight="1">
      <c r="A2738"/>
      <c r="J2738"/>
      <c r="AA2738"/>
      <c r="AB2738"/>
      <c r="AC2738"/>
      <c r="AD2738"/>
      <c r="AE2738"/>
      <c r="AF2738"/>
      <c r="AG2738"/>
      <c r="AH2738"/>
      <c r="BB2738" s="2"/>
      <c r="BC2738" s="3"/>
      <c r="BD2738" s="3"/>
      <c r="BE2738" s="3"/>
      <c r="BF2738" s="3"/>
    </row>
    <row r="2739" spans="1:58" ht="41.45" customHeight="1">
      <c r="A2739"/>
      <c r="J2739"/>
      <c r="AA2739"/>
      <c r="AB2739"/>
      <c r="AC2739"/>
      <c r="AD2739"/>
      <c r="AE2739"/>
      <c r="AF2739"/>
      <c r="AG2739"/>
      <c r="AH2739"/>
      <c r="BB2739" s="2"/>
      <c r="BC2739" s="3"/>
      <c r="BD2739" s="3"/>
      <c r="BE2739" s="3"/>
      <c r="BF2739" s="3"/>
    </row>
    <row r="2740" spans="1:58" ht="41.45" customHeight="1">
      <c r="A2740"/>
      <c r="J2740"/>
      <c r="AA2740"/>
      <c r="AB2740"/>
      <c r="AC2740"/>
      <c r="AD2740"/>
      <c r="AE2740"/>
      <c r="AF2740"/>
      <c r="AG2740"/>
      <c r="AH2740"/>
      <c r="BB2740" s="2"/>
      <c r="BC2740" s="3"/>
      <c r="BD2740" s="3"/>
      <c r="BE2740" s="3"/>
      <c r="BF2740" s="3"/>
    </row>
    <row r="2741" spans="1:58" ht="41.45" customHeight="1">
      <c r="A2741"/>
      <c r="J2741"/>
      <c r="AA2741"/>
      <c r="AB2741"/>
      <c r="AC2741"/>
      <c r="AD2741"/>
      <c r="AE2741"/>
      <c r="AF2741"/>
      <c r="AG2741"/>
      <c r="AH2741"/>
      <c r="BB2741" s="2"/>
      <c r="BC2741" s="3"/>
      <c r="BD2741" s="3"/>
      <c r="BE2741" s="3"/>
      <c r="BF2741" s="3"/>
    </row>
    <row r="2742" spans="1:58" ht="41.45" customHeight="1">
      <c r="A2742"/>
      <c r="J2742"/>
      <c r="AA2742"/>
      <c r="AB2742"/>
      <c r="AC2742"/>
      <c r="AD2742"/>
      <c r="AE2742"/>
      <c r="AF2742"/>
      <c r="AG2742"/>
      <c r="AH2742"/>
      <c r="BB2742" s="2"/>
      <c r="BC2742" s="3"/>
      <c r="BD2742" s="3"/>
      <c r="BE2742" s="3"/>
      <c r="BF2742" s="3"/>
    </row>
    <row r="2743" spans="1:58" ht="41.45" customHeight="1">
      <c r="A2743"/>
      <c r="J2743"/>
      <c r="AA2743"/>
      <c r="AB2743"/>
      <c r="AC2743"/>
      <c r="AD2743"/>
      <c r="AE2743"/>
      <c r="AF2743"/>
      <c r="AG2743"/>
      <c r="AH2743"/>
      <c r="BB2743" s="2"/>
      <c r="BC2743" s="3"/>
      <c r="BD2743" s="3"/>
      <c r="BE2743" s="3"/>
      <c r="BF2743" s="3"/>
    </row>
    <row r="2744" spans="1:58" ht="41.45" customHeight="1">
      <c r="A2744"/>
      <c r="J2744"/>
      <c r="AA2744"/>
      <c r="AB2744"/>
      <c r="AC2744"/>
      <c r="AD2744"/>
      <c r="AE2744"/>
      <c r="AF2744"/>
      <c r="AG2744"/>
      <c r="AH2744"/>
      <c r="BB2744" s="2"/>
      <c r="BC2744" s="3"/>
      <c r="BD2744" s="3"/>
      <c r="BE2744" s="3"/>
      <c r="BF2744" s="3"/>
    </row>
    <row r="2745" spans="1:58" ht="41.45" customHeight="1">
      <c r="A2745"/>
      <c r="J2745"/>
      <c r="AA2745"/>
      <c r="AB2745"/>
      <c r="AC2745"/>
      <c r="AD2745"/>
      <c r="AE2745"/>
      <c r="AF2745"/>
      <c r="AG2745"/>
      <c r="AH2745"/>
      <c r="BB2745" s="2"/>
      <c r="BC2745" s="3"/>
      <c r="BD2745" s="3"/>
      <c r="BE2745" s="3"/>
      <c r="BF2745" s="3"/>
    </row>
    <row r="2746" spans="1:58" ht="41.45" customHeight="1">
      <c r="A2746"/>
      <c r="J2746"/>
      <c r="AA2746"/>
      <c r="AB2746"/>
      <c r="AC2746"/>
      <c r="AD2746"/>
      <c r="AE2746"/>
      <c r="AF2746"/>
      <c r="AG2746"/>
      <c r="AH2746"/>
      <c r="BB2746" s="2"/>
      <c r="BC2746" s="3"/>
      <c r="BD2746" s="3"/>
      <c r="BE2746" s="3"/>
      <c r="BF2746" s="3"/>
    </row>
    <row r="2747" spans="1:58" ht="41.45" customHeight="1">
      <c r="A2747"/>
      <c r="J2747"/>
      <c r="AA2747"/>
      <c r="AB2747"/>
      <c r="AC2747"/>
      <c r="AD2747"/>
      <c r="AE2747"/>
      <c r="AF2747"/>
      <c r="AG2747"/>
      <c r="AH2747"/>
      <c r="BB2747" s="2"/>
      <c r="BC2747" s="3"/>
      <c r="BD2747" s="3"/>
      <c r="BE2747" s="3"/>
      <c r="BF2747" s="3"/>
    </row>
    <row r="2748" spans="1:58" ht="41.45" customHeight="1">
      <c r="A2748"/>
      <c r="J2748"/>
      <c r="AA2748"/>
      <c r="AB2748"/>
      <c r="AC2748"/>
      <c r="AD2748"/>
      <c r="AE2748"/>
      <c r="AF2748"/>
      <c r="AG2748"/>
      <c r="AH2748"/>
      <c r="BB2748" s="2"/>
      <c r="BC2748" s="3"/>
      <c r="BD2748" s="3"/>
      <c r="BE2748" s="3"/>
      <c r="BF2748" s="3"/>
    </row>
    <row r="2749" spans="1:58" ht="41.45" customHeight="1">
      <c r="A2749"/>
      <c r="J2749"/>
      <c r="AA2749"/>
      <c r="AB2749"/>
      <c r="AC2749"/>
      <c r="AD2749"/>
      <c r="AE2749"/>
      <c r="AF2749"/>
      <c r="AG2749"/>
      <c r="AH2749"/>
      <c r="BB2749" s="2"/>
      <c r="BC2749" s="3"/>
      <c r="BD2749" s="3"/>
      <c r="BE2749" s="3"/>
      <c r="BF2749" s="3"/>
    </row>
    <row r="2750" spans="1:58" ht="41.45" customHeight="1">
      <c r="A2750"/>
      <c r="J2750"/>
      <c r="AA2750"/>
      <c r="AB2750"/>
      <c r="AC2750"/>
      <c r="AD2750"/>
      <c r="AE2750"/>
      <c r="AF2750"/>
      <c r="AG2750"/>
      <c r="AH2750"/>
      <c r="BB2750" s="2"/>
      <c r="BC2750" s="3"/>
      <c r="BD2750" s="3"/>
      <c r="BE2750" s="3"/>
      <c r="BF2750" s="3"/>
    </row>
    <row r="2751" spans="1:58" ht="41.45" customHeight="1">
      <c r="A2751"/>
      <c r="J2751"/>
      <c r="AA2751"/>
      <c r="AB2751"/>
      <c r="AC2751"/>
      <c r="AD2751"/>
      <c r="AE2751"/>
      <c r="AF2751"/>
      <c r="AG2751"/>
      <c r="AH2751"/>
      <c r="BB2751" s="2"/>
      <c r="BC2751" s="3"/>
      <c r="BD2751" s="3"/>
      <c r="BE2751" s="3"/>
      <c r="BF2751" s="3"/>
    </row>
    <row r="2752" spans="1:58" ht="41.45" customHeight="1">
      <c r="A2752"/>
      <c r="J2752"/>
      <c r="AA2752"/>
      <c r="AB2752"/>
      <c r="AC2752"/>
      <c r="AD2752"/>
      <c r="AE2752"/>
      <c r="AF2752"/>
      <c r="AG2752"/>
      <c r="AH2752"/>
      <c r="BB2752" s="2"/>
      <c r="BC2752" s="3"/>
      <c r="BD2752" s="3"/>
      <c r="BE2752" s="3"/>
      <c r="BF2752" s="3"/>
    </row>
    <row r="2753" spans="1:58" ht="41.45" customHeight="1">
      <c r="A2753"/>
      <c r="J2753"/>
      <c r="AA2753"/>
      <c r="AB2753"/>
      <c r="AC2753"/>
      <c r="AD2753"/>
      <c r="AE2753"/>
      <c r="AF2753"/>
      <c r="AG2753"/>
      <c r="AH2753"/>
      <c r="BB2753" s="2"/>
      <c r="BC2753" s="3"/>
      <c r="BD2753" s="3"/>
      <c r="BE2753" s="3"/>
      <c r="BF2753" s="3"/>
    </row>
    <row r="2754" spans="1:58" ht="41.45" customHeight="1">
      <c r="A2754"/>
      <c r="J2754"/>
      <c r="AA2754"/>
      <c r="AB2754"/>
      <c r="AC2754"/>
      <c r="AD2754"/>
      <c r="AE2754"/>
      <c r="AF2754"/>
      <c r="AG2754"/>
      <c r="AH2754"/>
      <c r="BB2754" s="2"/>
      <c r="BC2754" s="3"/>
      <c r="BD2754" s="3"/>
      <c r="BE2754" s="3"/>
      <c r="BF2754" s="3"/>
    </row>
    <row r="2755" spans="1:58" ht="41.45" customHeight="1">
      <c r="A2755"/>
      <c r="J2755"/>
      <c r="AA2755"/>
      <c r="AB2755"/>
      <c r="AC2755"/>
      <c r="AD2755"/>
      <c r="AE2755"/>
      <c r="AF2755"/>
      <c r="AG2755"/>
      <c r="AH2755"/>
      <c r="BB2755" s="2"/>
      <c r="BC2755" s="3"/>
      <c r="BD2755" s="3"/>
      <c r="BE2755" s="3"/>
      <c r="BF2755" s="3"/>
    </row>
    <row r="2756" spans="1:58" ht="41.45" customHeight="1">
      <c r="A2756"/>
      <c r="J2756"/>
      <c r="AA2756"/>
      <c r="AB2756"/>
      <c r="AC2756"/>
      <c r="AD2756"/>
      <c r="AE2756"/>
      <c r="AF2756"/>
      <c r="AG2756"/>
      <c r="AH2756"/>
      <c r="BB2756" s="2"/>
      <c r="BC2756" s="3"/>
      <c r="BD2756" s="3"/>
      <c r="BE2756" s="3"/>
      <c r="BF2756" s="3"/>
    </row>
    <row r="2757" spans="1:58" ht="41.45" customHeight="1">
      <c r="A2757"/>
      <c r="J2757"/>
      <c r="AA2757"/>
      <c r="AB2757"/>
      <c r="AC2757"/>
      <c r="AD2757"/>
      <c r="AE2757"/>
      <c r="AF2757"/>
      <c r="AG2757"/>
      <c r="AH2757"/>
      <c r="BB2757" s="2"/>
      <c r="BC2757" s="3"/>
      <c r="BD2757" s="3"/>
      <c r="BE2757" s="3"/>
      <c r="BF2757" s="3"/>
    </row>
    <row r="2758" spans="1:58" ht="41.45" customHeight="1">
      <c r="A2758"/>
      <c r="J2758"/>
      <c r="AA2758"/>
      <c r="AB2758"/>
      <c r="AC2758"/>
      <c r="AD2758"/>
      <c r="AE2758"/>
      <c r="AF2758"/>
      <c r="AG2758"/>
      <c r="AH2758"/>
      <c r="BB2758" s="2"/>
      <c r="BC2758" s="3"/>
      <c r="BD2758" s="3"/>
      <c r="BE2758" s="3"/>
      <c r="BF2758" s="3"/>
    </row>
    <row r="2759" spans="1:58" ht="41.45" customHeight="1">
      <c r="A2759"/>
      <c r="J2759"/>
      <c r="AA2759"/>
      <c r="AB2759"/>
      <c r="AC2759"/>
      <c r="AD2759"/>
      <c r="AE2759"/>
      <c r="AF2759"/>
      <c r="AG2759"/>
      <c r="AH2759"/>
      <c r="BB2759" s="2"/>
      <c r="BC2759" s="3"/>
      <c r="BD2759" s="3"/>
      <c r="BE2759" s="3"/>
      <c r="BF2759" s="3"/>
    </row>
    <row r="2760" spans="1:58" ht="41.45" customHeight="1">
      <c r="A2760"/>
      <c r="J2760"/>
      <c r="AA2760"/>
      <c r="AB2760"/>
      <c r="AC2760"/>
      <c r="AD2760"/>
      <c r="AE2760"/>
      <c r="AF2760"/>
      <c r="AG2760"/>
      <c r="AH2760"/>
      <c r="BB2760" s="2"/>
      <c r="BC2760" s="3"/>
      <c r="BD2760" s="3"/>
      <c r="BE2760" s="3"/>
      <c r="BF2760" s="3"/>
    </row>
    <row r="2761" spans="1:58" ht="41.45" customHeight="1">
      <c r="A2761"/>
      <c r="J2761"/>
      <c r="AA2761"/>
      <c r="AB2761"/>
      <c r="AC2761"/>
      <c r="AD2761"/>
      <c r="AE2761"/>
      <c r="AF2761"/>
      <c r="AG2761"/>
      <c r="AH2761"/>
      <c r="BB2761" s="2"/>
      <c r="BC2761" s="3"/>
      <c r="BD2761" s="3"/>
      <c r="BE2761" s="3"/>
      <c r="BF2761" s="3"/>
    </row>
    <row r="2762" spans="1:58" ht="41.45" customHeight="1">
      <c r="A2762"/>
      <c r="J2762"/>
      <c r="AA2762"/>
      <c r="AB2762"/>
      <c r="AC2762"/>
      <c r="AD2762"/>
      <c r="AE2762"/>
      <c r="AF2762"/>
      <c r="AG2762"/>
      <c r="AH2762"/>
      <c r="BB2762" s="2"/>
      <c r="BC2762" s="3"/>
      <c r="BD2762" s="3"/>
      <c r="BE2762" s="3"/>
      <c r="BF2762" s="3"/>
    </row>
    <row r="2763" spans="1:58" ht="41.45" customHeight="1">
      <c r="A2763"/>
      <c r="J2763"/>
      <c r="AA2763"/>
      <c r="AB2763"/>
      <c r="AC2763"/>
      <c r="AD2763"/>
      <c r="AE2763"/>
      <c r="AF2763"/>
      <c r="AG2763"/>
      <c r="AH2763"/>
      <c r="BB2763" s="2"/>
      <c r="BC2763" s="3"/>
      <c r="BD2763" s="3"/>
      <c r="BE2763" s="3"/>
      <c r="BF2763" s="3"/>
    </row>
    <row r="2764" spans="1:58" ht="41.45" customHeight="1">
      <c r="A2764"/>
      <c r="J2764"/>
      <c r="AA2764"/>
      <c r="AB2764"/>
      <c r="AC2764"/>
      <c r="AD2764"/>
      <c r="AE2764"/>
      <c r="AF2764"/>
      <c r="AG2764"/>
      <c r="AH2764"/>
      <c r="BB2764" s="2"/>
      <c r="BC2764" s="3"/>
      <c r="BD2764" s="3"/>
      <c r="BE2764" s="3"/>
      <c r="BF2764" s="3"/>
    </row>
    <row r="2765" spans="1:58" ht="41.45" customHeight="1">
      <c r="A2765"/>
      <c r="J2765"/>
      <c r="AA2765"/>
      <c r="AB2765"/>
      <c r="AC2765"/>
      <c r="AD2765"/>
      <c r="AE2765"/>
      <c r="AF2765"/>
      <c r="AG2765"/>
      <c r="AH2765"/>
      <c r="BB2765" s="2"/>
      <c r="BC2765" s="3"/>
      <c r="BD2765" s="3"/>
      <c r="BE2765" s="3"/>
      <c r="BF2765" s="3"/>
    </row>
    <row r="2766" spans="1:58" ht="41.45" customHeight="1">
      <c r="A2766"/>
      <c r="J2766"/>
      <c r="AA2766"/>
      <c r="AB2766"/>
      <c r="AC2766"/>
      <c r="AD2766"/>
      <c r="AE2766"/>
      <c r="AF2766"/>
      <c r="AG2766"/>
      <c r="AH2766"/>
      <c r="BB2766" s="2"/>
      <c r="BC2766" s="3"/>
      <c r="BD2766" s="3"/>
      <c r="BE2766" s="3"/>
      <c r="BF2766" s="3"/>
    </row>
    <row r="2767" spans="1:58" ht="41.45" customHeight="1">
      <c r="A2767"/>
      <c r="J2767"/>
      <c r="AA2767"/>
      <c r="AB2767"/>
      <c r="AC2767"/>
      <c r="AD2767"/>
      <c r="AE2767"/>
      <c r="AF2767"/>
      <c r="AG2767"/>
      <c r="AH2767"/>
      <c r="BB2767" s="2"/>
      <c r="BC2767" s="3"/>
      <c r="BD2767" s="3"/>
      <c r="BE2767" s="3"/>
      <c r="BF2767" s="3"/>
    </row>
    <row r="2768" spans="1:58" ht="41.45" customHeight="1">
      <c r="A2768"/>
      <c r="J2768"/>
      <c r="AA2768"/>
      <c r="AB2768"/>
      <c r="AC2768"/>
      <c r="AD2768"/>
      <c r="AE2768"/>
      <c r="AF2768"/>
      <c r="AG2768"/>
      <c r="AH2768"/>
      <c r="BB2768" s="2"/>
      <c r="BC2768" s="3"/>
      <c r="BD2768" s="3"/>
      <c r="BE2768" s="3"/>
      <c r="BF2768" s="3"/>
    </row>
    <row r="2769" spans="1:58" ht="41.45" customHeight="1">
      <c r="A2769"/>
      <c r="J2769"/>
      <c r="AA2769"/>
      <c r="AB2769"/>
      <c r="AC2769"/>
      <c r="AD2769"/>
      <c r="AE2769"/>
      <c r="AF2769"/>
      <c r="AG2769"/>
      <c r="AH2769"/>
      <c r="BB2769" s="2"/>
      <c r="BC2769" s="3"/>
      <c r="BD2769" s="3"/>
      <c r="BE2769" s="3"/>
      <c r="BF2769" s="3"/>
    </row>
    <row r="2770" spans="1:58" ht="41.45" customHeight="1">
      <c r="A2770"/>
      <c r="J2770"/>
      <c r="AA2770"/>
      <c r="AB2770"/>
      <c r="AC2770"/>
      <c r="AD2770"/>
      <c r="AE2770"/>
      <c r="AF2770"/>
      <c r="AG2770"/>
      <c r="AH2770"/>
      <c r="BB2770" s="2"/>
      <c r="BC2770" s="3"/>
      <c r="BD2770" s="3"/>
      <c r="BE2770" s="3"/>
      <c r="BF2770" s="3"/>
    </row>
    <row r="2771" spans="1:58" ht="41.45" customHeight="1">
      <c r="A2771"/>
      <c r="J2771"/>
      <c r="AA2771"/>
      <c r="AB2771"/>
      <c r="AC2771"/>
      <c r="AD2771"/>
      <c r="AE2771"/>
      <c r="AF2771"/>
      <c r="AG2771"/>
      <c r="AH2771"/>
      <c r="BB2771" s="2"/>
      <c r="BC2771" s="3"/>
      <c r="BD2771" s="3"/>
      <c r="BE2771" s="3"/>
      <c r="BF2771" s="3"/>
    </row>
    <row r="2772" spans="1:58" ht="41.45" customHeight="1">
      <c r="A2772"/>
      <c r="J2772"/>
      <c r="AA2772"/>
      <c r="AB2772"/>
      <c r="AC2772"/>
      <c r="AD2772"/>
      <c r="AE2772"/>
      <c r="AF2772"/>
      <c r="AG2772"/>
      <c r="AH2772"/>
      <c r="BB2772" s="2"/>
      <c r="BC2772" s="3"/>
      <c r="BD2772" s="3"/>
      <c r="BE2772" s="3"/>
      <c r="BF2772" s="3"/>
    </row>
    <row r="2773" spans="1:58" ht="41.45" customHeight="1">
      <c r="A2773"/>
      <c r="J2773"/>
      <c r="AA2773"/>
      <c r="AB2773"/>
      <c r="AC2773"/>
      <c r="AD2773"/>
      <c r="AE2773"/>
      <c r="AF2773"/>
      <c r="AG2773"/>
      <c r="AH2773"/>
      <c r="BB2773" s="2"/>
      <c r="BC2773" s="3"/>
      <c r="BD2773" s="3"/>
      <c r="BE2773" s="3"/>
      <c r="BF2773" s="3"/>
    </row>
    <row r="2774" spans="1:58" ht="41.45" customHeight="1">
      <c r="A2774"/>
      <c r="J2774"/>
      <c r="AA2774"/>
      <c r="AB2774"/>
      <c r="AC2774"/>
      <c r="AD2774"/>
      <c r="AE2774"/>
      <c r="AF2774"/>
      <c r="AG2774"/>
      <c r="AH2774"/>
      <c r="BB2774" s="2"/>
      <c r="BC2774" s="3"/>
      <c r="BD2774" s="3"/>
      <c r="BE2774" s="3"/>
      <c r="BF2774" s="3"/>
    </row>
    <row r="2775" spans="1:58" ht="41.45" customHeight="1">
      <c r="A2775"/>
      <c r="J2775"/>
      <c r="AA2775"/>
      <c r="AB2775"/>
      <c r="AC2775"/>
      <c r="AD2775"/>
      <c r="AE2775"/>
      <c r="AF2775"/>
      <c r="AG2775"/>
      <c r="AH2775"/>
      <c r="BB2775" s="2"/>
      <c r="BC2775" s="3"/>
      <c r="BD2775" s="3"/>
      <c r="BE2775" s="3"/>
      <c r="BF2775" s="3"/>
    </row>
    <row r="2776" spans="1:58" ht="41.45" customHeight="1">
      <c r="A2776"/>
      <c r="J2776"/>
      <c r="AA2776"/>
      <c r="AB2776"/>
      <c r="AC2776"/>
      <c r="AD2776"/>
      <c r="AE2776"/>
      <c r="AF2776"/>
      <c r="AG2776"/>
      <c r="AH2776"/>
      <c r="BB2776" s="2"/>
      <c r="BC2776" s="3"/>
      <c r="BD2776" s="3"/>
      <c r="BE2776" s="3"/>
      <c r="BF2776" s="3"/>
    </row>
    <row r="2777" spans="1:58" ht="41.45" customHeight="1">
      <c r="A2777"/>
      <c r="J2777"/>
      <c r="AA2777"/>
      <c r="AB2777"/>
      <c r="AC2777"/>
      <c r="AD2777"/>
      <c r="AE2777"/>
      <c r="AF2777"/>
      <c r="AG2777"/>
      <c r="AH2777"/>
      <c r="BB2777" s="2"/>
      <c r="BC2777" s="3"/>
      <c r="BD2777" s="3"/>
      <c r="BE2777" s="3"/>
      <c r="BF2777" s="3"/>
    </row>
    <row r="2778" spans="1:58" ht="41.45" customHeight="1">
      <c r="A2778"/>
      <c r="J2778"/>
      <c r="AA2778"/>
      <c r="AB2778"/>
      <c r="AC2778"/>
      <c r="AD2778"/>
      <c r="AE2778"/>
      <c r="AF2778"/>
      <c r="AG2778"/>
      <c r="AH2778"/>
      <c r="BB2778" s="2"/>
      <c r="BC2778" s="3"/>
      <c r="BD2778" s="3"/>
      <c r="BE2778" s="3"/>
      <c r="BF2778" s="3"/>
    </row>
    <row r="2779" spans="1:58" ht="41.45" customHeight="1">
      <c r="A2779"/>
      <c r="J2779"/>
      <c r="AA2779"/>
      <c r="AB2779"/>
      <c r="AC2779"/>
      <c r="AD2779"/>
      <c r="AE2779"/>
      <c r="AF2779"/>
      <c r="AG2779"/>
      <c r="AH2779"/>
      <c r="BB2779" s="2"/>
      <c r="BC2779" s="3"/>
      <c r="BD2779" s="3"/>
      <c r="BE2779" s="3"/>
      <c r="BF2779" s="3"/>
    </row>
    <row r="2780" spans="1:58" ht="41.45" customHeight="1">
      <c r="A2780"/>
      <c r="J2780"/>
      <c r="AA2780"/>
      <c r="AB2780"/>
      <c r="AC2780"/>
      <c r="AD2780"/>
      <c r="AE2780"/>
      <c r="AF2780"/>
      <c r="AG2780"/>
      <c r="AH2780"/>
      <c r="BB2780" s="2"/>
      <c r="BC2780" s="3"/>
      <c r="BD2780" s="3"/>
      <c r="BE2780" s="3"/>
      <c r="BF2780" s="3"/>
    </row>
    <row r="2781" spans="1:58" ht="41.45" customHeight="1">
      <c r="A2781"/>
      <c r="J2781"/>
      <c r="AA2781"/>
      <c r="AB2781"/>
      <c r="AC2781"/>
      <c r="AD2781"/>
      <c r="AE2781"/>
      <c r="AF2781"/>
      <c r="AG2781"/>
      <c r="AH2781"/>
      <c r="BB2781" s="2"/>
      <c r="BC2781" s="3"/>
      <c r="BD2781" s="3"/>
      <c r="BE2781" s="3"/>
      <c r="BF2781" s="3"/>
    </row>
    <row r="2782" spans="1:58" ht="41.45" customHeight="1">
      <c r="A2782"/>
      <c r="J2782"/>
      <c r="AA2782"/>
      <c r="AB2782"/>
      <c r="AC2782"/>
      <c r="AD2782"/>
      <c r="AE2782"/>
      <c r="AF2782"/>
      <c r="AG2782"/>
      <c r="AH2782"/>
      <c r="BB2782" s="2"/>
      <c r="BC2782" s="3"/>
      <c r="BD2782" s="3"/>
      <c r="BE2782" s="3"/>
      <c r="BF2782" s="3"/>
    </row>
    <row r="2783" spans="1:58" ht="41.45" customHeight="1">
      <c r="A2783"/>
      <c r="J2783"/>
      <c r="AA2783"/>
      <c r="AB2783"/>
      <c r="AC2783"/>
      <c r="AD2783"/>
      <c r="AE2783"/>
      <c r="AF2783"/>
      <c r="AG2783"/>
      <c r="AH2783"/>
      <c r="BB2783" s="2"/>
      <c r="BC2783" s="3"/>
      <c r="BD2783" s="3"/>
      <c r="BE2783" s="3"/>
      <c r="BF2783" s="3"/>
    </row>
    <row r="2784" spans="1:58" ht="41.45" customHeight="1">
      <c r="A2784"/>
      <c r="J2784"/>
      <c r="AA2784"/>
      <c r="AB2784"/>
      <c r="AC2784"/>
      <c r="AD2784"/>
      <c r="AE2784"/>
      <c r="AF2784"/>
      <c r="AG2784"/>
      <c r="AH2784"/>
      <c r="BB2784" s="2"/>
      <c r="BC2784" s="3"/>
      <c r="BD2784" s="3"/>
      <c r="BE2784" s="3"/>
      <c r="BF2784" s="3"/>
    </row>
    <row r="2785" spans="1:58" ht="41.45" customHeight="1">
      <c r="A2785"/>
      <c r="J2785"/>
      <c r="AA2785"/>
      <c r="AB2785"/>
      <c r="AC2785"/>
      <c r="AD2785"/>
      <c r="AE2785"/>
      <c r="AF2785"/>
      <c r="AG2785"/>
      <c r="AH2785"/>
      <c r="BB2785" s="2"/>
      <c r="BC2785" s="3"/>
      <c r="BD2785" s="3"/>
      <c r="BE2785" s="3"/>
      <c r="BF2785" s="3"/>
    </row>
    <row r="2786" spans="1:58" ht="41.45" customHeight="1">
      <c r="A2786"/>
      <c r="J2786"/>
      <c r="AA2786"/>
      <c r="AB2786"/>
      <c r="AC2786"/>
      <c r="AD2786"/>
      <c r="AE2786"/>
      <c r="AF2786"/>
      <c r="AG2786"/>
      <c r="AH2786"/>
      <c r="BB2786" s="2"/>
      <c r="BC2786" s="3"/>
      <c r="BD2786" s="3"/>
      <c r="BE2786" s="3"/>
      <c r="BF2786" s="3"/>
    </row>
    <row r="2787" spans="1:58" ht="41.45" customHeight="1">
      <c r="A2787"/>
      <c r="J2787"/>
      <c r="AA2787"/>
      <c r="AB2787"/>
      <c r="AC2787"/>
      <c r="AD2787"/>
      <c r="AE2787"/>
      <c r="AF2787"/>
      <c r="AG2787"/>
      <c r="AH2787"/>
      <c r="BB2787" s="2"/>
      <c r="BC2787" s="3"/>
      <c r="BD2787" s="3"/>
      <c r="BE2787" s="3"/>
      <c r="BF2787" s="3"/>
    </row>
    <row r="2788" spans="1:58" ht="41.45" customHeight="1">
      <c r="A2788"/>
      <c r="J2788"/>
      <c r="AA2788"/>
      <c r="AB2788"/>
      <c r="AC2788"/>
      <c r="AD2788"/>
      <c r="AE2788"/>
      <c r="AF2788"/>
      <c r="AG2788"/>
      <c r="AH2788"/>
      <c r="BB2788" s="2"/>
      <c r="BC2788" s="3"/>
      <c r="BD2788" s="3"/>
      <c r="BE2788" s="3"/>
      <c r="BF2788" s="3"/>
    </row>
    <row r="2789" spans="1:58" ht="41.45" customHeight="1">
      <c r="A2789"/>
      <c r="J2789"/>
      <c r="AA2789"/>
      <c r="AB2789"/>
      <c r="AC2789"/>
      <c r="AD2789"/>
      <c r="AE2789"/>
      <c r="AF2789"/>
      <c r="AG2789"/>
      <c r="AH2789"/>
      <c r="BB2789" s="2"/>
      <c r="BC2789" s="3"/>
      <c r="BD2789" s="3"/>
      <c r="BE2789" s="3"/>
      <c r="BF2789" s="3"/>
    </row>
    <row r="2790" spans="1:58" ht="41.45" customHeight="1">
      <c r="A2790"/>
      <c r="J2790"/>
      <c r="AA2790"/>
      <c r="AB2790"/>
      <c r="AC2790"/>
      <c r="AD2790"/>
      <c r="AE2790"/>
      <c r="AF2790"/>
      <c r="AG2790"/>
      <c r="AH2790"/>
      <c r="BB2790" s="2"/>
      <c r="BC2790" s="3"/>
      <c r="BD2790" s="3"/>
      <c r="BE2790" s="3"/>
      <c r="BF2790" s="3"/>
    </row>
    <row r="2791" spans="1:58" ht="41.45" customHeight="1">
      <c r="A2791"/>
      <c r="J2791"/>
      <c r="AA2791"/>
      <c r="AB2791"/>
      <c r="AC2791"/>
      <c r="AD2791"/>
      <c r="AE2791"/>
      <c r="AF2791"/>
      <c r="AG2791"/>
      <c r="AH2791"/>
      <c r="BB2791" s="2"/>
      <c r="BC2791" s="3"/>
      <c r="BD2791" s="3"/>
      <c r="BE2791" s="3"/>
      <c r="BF2791" s="3"/>
    </row>
    <row r="2792" spans="1:58" ht="41.45" customHeight="1">
      <c r="A2792"/>
      <c r="J2792"/>
      <c r="AA2792"/>
      <c r="AB2792"/>
      <c r="AC2792"/>
      <c r="AD2792"/>
      <c r="AE2792"/>
      <c r="AF2792"/>
      <c r="AG2792"/>
      <c r="AH2792"/>
      <c r="BB2792" s="2"/>
      <c r="BC2792" s="3"/>
      <c r="BD2792" s="3"/>
      <c r="BE2792" s="3"/>
      <c r="BF2792" s="3"/>
    </row>
    <row r="2793" spans="1:58" ht="41.45" customHeight="1">
      <c r="A2793"/>
      <c r="J2793"/>
      <c r="AA2793"/>
      <c r="AB2793"/>
      <c r="AC2793"/>
      <c r="AD2793"/>
      <c r="AE2793"/>
      <c r="AF2793"/>
      <c r="AG2793"/>
      <c r="AH2793"/>
      <c r="BB2793" s="2"/>
      <c r="BC2793" s="3"/>
      <c r="BD2793" s="3"/>
      <c r="BE2793" s="3"/>
      <c r="BF2793" s="3"/>
    </row>
    <row r="2794" spans="1:58" ht="41.45" customHeight="1">
      <c r="A2794"/>
      <c r="J2794"/>
      <c r="AA2794"/>
      <c r="AB2794"/>
      <c r="AC2794"/>
      <c r="AD2794"/>
      <c r="AE2794"/>
      <c r="AF2794"/>
      <c r="AG2794"/>
      <c r="AH2794"/>
      <c r="BB2794" s="2"/>
      <c r="BC2794" s="3"/>
      <c r="BD2794" s="3"/>
      <c r="BE2794" s="3"/>
      <c r="BF2794" s="3"/>
    </row>
    <row r="2795" spans="1:58" ht="41.45" customHeight="1">
      <c r="A2795"/>
      <c r="J2795"/>
      <c r="AA2795"/>
      <c r="AB2795"/>
      <c r="AC2795"/>
      <c r="AD2795"/>
      <c r="AE2795"/>
      <c r="AF2795"/>
      <c r="AG2795"/>
      <c r="AH2795"/>
      <c r="BB2795" s="2"/>
      <c r="BC2795" s="3"/>
      <c r="BD2795" s="3"/>
      <c r="BE2795" s="3"/>
      <c r="BF2795" s="3"/>
    </row>
    <row r="2796" spans="1:58" ht="41.45" customHeight="1">
      <c r="A2796"/>
      <c r="J2796"/>
      <c r="AA2796"/>
      <c r="AB2796"/>
      <c r="AC2796"/>
      <c r="AD2796"/>
      <c r="AE2796"/>
      <c r="AF2796"/>
      <c r="AG2796"/>
      <c r="AH2796"/>
      <c r="BB2796" s="2"/>
      <c r="BC2796" s="3"/>
      <c r="BD2796" s="3"/>
      <c r="BE2796" s="3"/>
      <c r="BF2796" s="3"/>
    </row>
    <row r="2797" spans="1:58" ht="41.45" customHeight="1">
      <c r="A2797"/>
      <c r="J2797"/>
      <c r="AA2797"/>
      <c r="AB2797"/>
      <c r="AC2797"/>
      <c r="AD2797"/>
      <c r="AE2797"/>
      <c r="AF2797"/>
      <c r="AG2797"/>
      <c r="AH2797"/>
      <c r="BB2797" s="2"/>
      <c r="BC2797" s="3"/>
      <c r="BD2797" s="3"/>
      <c r="BE2797" s="3"/>
      <c r="BF2797" s="3"/>
    </row>
    <row r="2798" spans="1:58" ht="41.45" customHeight="1">
      <c r="A2798"/>
      <c r="J2798"/>
      <c r="AA2798"/>
      <c r="AB2798"/>
      <c r="AC2798"/>
      <c r="AD2798"/>
      <c r="AE2798"/>
      <c r="AF2798"/>
      <c r="AG2798"/>
      <c r="AH2798"/>
      <c r="BB2798" s="2"/>
      <c r="BC2798" s="3"/>
      <c r="BD2798" s="3"/>
      <c r="BE2798" s="3"/>
      <c r="BF2798" s="3"/>
    </row>
    <row r="2799" spans="1:58" ht="41.45" customHeight="1">
      <c r="A2799"/>
      <c r="J2799"/>
      <c r="AA2799"/>
      <c r="AB2799"/>
      <c r="AC2799"/>
      <c r="AD2799"/>
      <c r="AE2799"/>
      <c r="AF2799"/>
      <c r="AG2799"/>
      <c r="AH2799"/>
      <c r="BB2799" s="2"/>
      <c r="BC2799" s="3"/>
      <c r="BD2799" s="3"/>
      <c r="BE2799" s="3"/>
      <c r="BF2799" s="3"/>
    </row>
    <row r="2800" spans="1:58" ht="41.45" customHeight="1">
      <c r="A2800"/>
      <c r="J2800"/>
      <c r="AA2800"/>
      <c r="AB2800"/>
      <c r="AC2800"/>
      <c r="AD2800"/>
      <c r="AE2800"/>
      <c r="AF2800"/>
      <c r="AG2800"/>
      <c r="AH2800"/>
      <c r="BB2800" s="2"/>
      <c r="BC2800" s="3"/>
      <c r="BD2800" s="3"/>
      <c r="BE2800" s="3"/>
      <c r="BF2800" s="3"/>
    </row>
    <row r="2801" spans="1:58" ht="41.45" customHeight="1">
      <c r="A2801"/>
      <c r="J2801"/>
      <c r="AA2801"/>
      <c r="AB2801"/>
      <c r="AC2801"/>
      <c r="AD2801"/>
      <c r="AE2801"/>
      <c r="AF2801"/>
      <c r="AG2801"/>
      <c r="AH2801"/>
      <c r="BB2801" s="2"/>
      <c r="BC2801" s="3"/>
      <c r="BD2801" s="3"/>
      <c r="BE2801" s="3"/>
      <c r="BF2801" s="3"/>
    </row>
    <row r="2802" spans="1:58" ht="41.45" customHeight="1">
      <c r="A2802"/>
      <c r="J2802"/>
      <c r="AA2802"/>
      <c r="AB2802"/>
      <c r="AC2802"/>
      <c r="AD2802"/>
      <c r="AE2802"/>
      <c r="AF2802"/>
      <c r="AG2802"/>
      <c r="AH2802"/>
      <c r="BB2802" s="2"/>
      <c r="BC2802" s="3"/>
      <c r="BD2802" s="3"/>
      <c r="BE2802" s="3"/>
      <c r="BF2802" s="3"/>
    </row>
    <row r="2803" spans="1:58" ht="41.45" customHeight="1">
      <c r="A2803"/>
      <c r="J2803"/>
      <c r="AA2803"/>
      <c r="AB2803"/>
      <c r="AC2803"/>
      <c r="AD2803"/>
      <c r="AE2803"/>
      <c r="AF2803"/>
      <c r="AG2803"/>
      <c r="AH2803"/>
      <c r="BB2803" s="2"/>
      <c r="BC2803" s="3"/>
      <c r="BD2803" s="3"/>
      <c r="BE2803" s="3"/>
      <c r="BF2803" s="3"/>
    </row>
    <row r="2804" spans="1:58" ht="41.45" customHeight="1">
      <c r="A2804"/>
      <c r="J2804"/>
      <c r="AA2804"/>
      <c r="AB2804"/>
      <c r="AC2804"/>
      <c r="AD2804"/>
      <c r="AE2804"/>
      <c r="AF2804"/>
      <c r="AG2804"/>
      <c r="AH2804"/>
      <c r="BB2804" s="2"/>
      <c r="BC2804" s="3"/>
      <c r="BD2804" s="3"/>
      <c r="BE2804" s="3"/>
      <c r="BF2804" s="3"/>
    </row>
    <row r="2805" spans="1:58" ht="41.45" customHeight="1">
      <c r="A2805"/>
      <c r="J2805"/>
      <c r="AA2805"/>
      <c r="AB2805"/>
      <c r="AC2805"/>
      <c r="AD2805"/>
      <c r="AE2805"/>
      <c r="AF2805"/>
      <c r="AG2805"/>
      <c r="AH2805"/>
      <c r="BB2805" s="2"/>
      <c r="BC2805" s="3"/>
      <c r="BD2805" s="3"/>
      <c r="BE2805" s="3"/>
      <c r="BF2805" s="3"/>
    </row>
    <row r="2806" spans="1:58" ht="41.45" customHeight="1">
      <c r="A2806"/>
      <c r="J2806"/>
      <c r="AA2806"/>
      <c r="AB2806"/>
      <c r="AC2806"/>
      <c r="AD2806"/>
      <c r="AE2806"/>
      <c r="AF2806"/>
      <c r="AG2806"/>
      <c r="AH2806"/>
      <c r="BB2806" s="2"/>
      <c r="BC2806" s="3"/>
      <c r="BD2806" s="3"/>
      <c r="BE2806" s="3"/>
      <c r="BF2806" s="3"/>
    </row>
    <row r="2807" spans="1:58" ht="41.45" customHeight="1">
      <c r="A2807"/>
      <c r="J2807"/>
      <c r="AA2807"/>
      <c r="AB2807"/>
      <c r="AC2807"/>
      <c r="AD2807"/>
      <c r="AE2807"/>
      <c r="AF2807"/>
      <c r="AG2807"/>
      <c r="AH2807"/>
      <c r="BB2807" s="2"/>
      <c r="BC2807" s="3"/>
      <c r="BD2807" s="3"/>
      <c r="BE2807" s="3"/>
      <c r="BF2807" s="3"/>
    </row>
    <row r="2808" spans="1:58" ht="41.45" customHeight="1">
      <c r="A2808"/>
      <c r="J2808"/>
      <c r="AA2808"/>
      <c r="AB2808"/>
      <c r="AC2808"/>
      <c r="AD2808"/>
      <c r="AE2808"/>
      <c r="AF2808"/>
      <c r="AG2808"/>
      <c r="AH2808"/>
      <c r="BB2808" s="2"/>
      <c r="BC2808" s="3"/>
      <c r="BD2808" s="3"/>
      <c r="BE2808" s="3"/>
      <c r="BF2808" s="3"/>
    </row>
    <row r="2809" spans="1:58" ht="41.45" customHeight="1">
      <c r="A2809"/>
      <c r="J2809"/>
      <c r="AA2809"/>
      <c r="AB2809"/>
      <c r="AC2809"/>
      <c r="AD2809"/>
      <c r="AE2809"/>
      <c r="AF2809"/>
      <c r="AG2809"/>
      <c r="AH2809"/>
      <c r="BB2809" s="2"/>
      <c r="BC2809" s="3"/>
      <c r="BD2809" s="3"/>
      <c r="BE2809" s="3"/>
      <c r="BF2809" s="3"/>
    </row>
    <row r="2810" spans="1:58" ht="41.45" customHeight="1">
      <c r="A2810"/>
      <c r="J2810"/>
      <c r="AA2810"/>
      <c r="AB2810"/>
      <c r="AC2810"/>
      <c r="AD2810"/>
      <c r="AE2810"/>
      <c r="AF2810"/>
      <c r="AG2810"/>
      <c r="AH2810"/>
      <c r="BB2810" s="2"/>
      <c r="BC2810" s="3"/>
      <c r="BD2810" s="3"/>
      <c r="BE2810" s="3"/>
      <c r="BF2810" s="3"/>
    </row>
    <row r="2811" spans="1:58" ht="41.45" customHeight="1">
      <c r="A2811"/>
      <c r="J2811"/>
      <c r="AA2811"/>
      <c r="AB2811"/>
      <c r="AC2811"/>
      <c r="AD2811"/>
      <c r="AE2811"/>
      <c r="AF2811"/>
      <c r="AG2811"/>
      <c r="AH2811"/>
      <c r="BB2811" s="2"/>
      <c r="BC2811" s="3"/>
      <c r="BD2811" s="3"/>
      <c r="BE2811" s="3"/>
      <c r="BF2811" s="3"/>
    </row>
    <row r="2812" spans="1:58" ht="41.45" customHeight="1">
      <c r="A2812"/>
      <c r="J2812"/>
      <c r="AA2812"/>
      <c r="AB2812"/>
      <c r="AC2812"/>
      <c r="AD2812"/>
      <c r="AE2812"/>
      <c r="AF2812"/>
      <c r="AG2812"/>
      <c r="AH2812"/>
      <c r="BB2812" s="2"/>
      <c r="BC2812" s="3"/>
      <c r="BD2812" s="3"/>
      <c r="BE2812" s="3"/>
      <c r="BF2812" s="3"/>
    </row>
    <row r="2813" spans="1:58" ht="41.45" customHeight="1">
      <c r="A2813"/>
      <c r="J2813"/>
      <c r="AA2813"/>
      <c r="AB2813"/>
      <c r="AC2813"/>
      <c r="AD2813"/>
      <c r="AE2813"/>
      <c r="AF2813"/>
      <c r="AG2813"/>
      <c r="AH2813"/>
      <c r="BB2813" s="2"/>
      <c r="BC2813" s="3"/>
      <c r="BD2813" s="3"/>
      <c r="BE2813" s="3"/>
      <c r="BF2813" s="3"/>
    </row>
    <row r="2814" spans="1:58" ht="41.45" customHeight="1">
      <c r="A2814"/>
      <c r="J2814"/>
      <c r="AA2814"/>
      <c r="AB2814"/>
      <c r="AC2814"/>
      <c r="AD2814"/>
      <c r="AE2814"/>
      <c r="AF2814"/>
      <c r="AG2814"/>
      <c r="AH2814"/>
      <c r="BB2814" s="2"/>
      <c r="BC2814" s="3"/>
      <c r="BD2814" s="3"/>
      <c r="BE2814" s="3"/>
      <c r="BF2814" s="3"/>
    </row>
    <row r="2815" spans="1:58" ht="41.45" customHeight="1">
      <c r="A2815"/>
      <c r="J2815"/>
      <c r="AA2815"/>
      <c r="AB2815"/>
      <c r="AC2815"/>
      <c r="AD2815"/>
      <c r="AE2815"/>
      <c r="AF2815"/>
      <c r="AG2815"/>
      <c r="AH2815"/>
      <c r="BB2815" s="2"/>
      <c r="BC2815" s="3"/>
      <c r="BD2815" s="3"/>
      <c r="BE2815" s="3"/>
      <c r="BF2815" s="3"/>
    </row>
    <row r="2816" spans="1:58" ht="41.45" customHeight="1">
      <c r="A2816"/>
      <c r="J2816"/>
      <c r="AA2816"/>
      <c r="AB2816"/>
      <c r="AC2816"/>
      <c r="AD2816"/>
      <c r="AE2816"/>
      <c r="AF2816"/>
      <c r="AG2816"/>
      <c r="AH2816"/>
      <c r="BB2816" s="2"/>
      <c r="BC2816" s="3"/>
      <c r="BD2816" s="3"/>
      <c r="BE2816" s="3"/>
      <c r="BF2816" s="3"/>
    </row>
    <row r="2817" spans="1:58" ht="41.45" customHeight="1">
      <c r="A2817"/>
      <c r="J2817"/>
      <c r="AA2817"/>
      <c r="AB2817"/>
      <c r="AC2817"/>
      <c r="AD2817"/>
      <c r="AE2817"/>
      <c r="AF2817"/>
      <c r="AG2817"/>
      <c r="AH2817"/>
      <c r="BB2817" s="2"/>
      <c r="BC2817" s="3"/>
      <c r="BD2817" s="3"/>
      <c r="BE2817" s="3"/>
      <c r="BF2817" s="3"/>
    </row>
    <row r="2818" spans="1:58" ht="41.45" customHeight="1">
      <c r="A2818"/>
      <c r="J2818"/>
      <c r="AA2818"/>
      <c r="AB2818"/>
      <c r="AC2818"/>
      <c r="AD2818"/>
      <c r="AE2818"/>
      <c r="AF2818"/>
      <c r="AG2818"/>
      <c r="AH2818"/>
      <c r="BB2818" s="2"/>
      <c r="BC2818" s="3"/>
      <c r="BD2818" s="3"/>
      <c r="BE2818" s="3"/>
      <c r="BF2818" s="3"/>
    </row>
    <row r="2819" spans="1:58" ht="41.45" customHeight="1">
      <c r="A2819"/>
      <c r="J2819"/>
      <c r="AA2819"/>
      <c r="AB2819"/>
      <c r="AC2819"/>
      <c r="AD2819"/>
      <c r="AE2819"/>
      <c r="AF2819"/>
      <c r="AG2819"/>
      <c r="AH2819"/>
      <c r="BB2819" s="2"/>
      <c r="BC2819" s="3"/>
      <c r="BD2819" s="3"/>
      <c r="BE2819" s="3"/>
      <c r="BF2819" s="3"/>
    </row>
    <row r="2820" spans="1:58" ht="41.45" customHeight="1">
      <c r="A2820"/>
      <c r="J2820"/>
      <c r="AA2820"/>
      <c r="AB2820"/>
      <c r="AC2820"/>
      <c r="AD2820"/>
      <c r="AE2820"/>
      <c r="AF2820"/>
      <c r="AG2820"/>
      <c r="AH2820"/>
      <c r="BB2820" s="2"/>
      <c r="BC2820" s="3"/>
      <c r="BD2820" s="3"/>
      <c r="BE2820" s="3"/>
      <c r="BF2820" s="3"/>
    </row>
    <row r="2821" spans="1:58" ht="41.45" customHeight="1">
      <c r="A2821"/>
      <c r="J2821"/>
      <c r="AA2821"/>
      <c r="AB2821"/>
      <c r="AC2821"/>
      <c r="AD2821"/>
      <c r="AE2821"/>
      <c r="AF2821"/>
      <c r="AG2821"/>
      <c r="AH2821"/>
      <c r="BB2821" s="2"/>
      <c r="BC2821" s="3"/>
      <c r="BD2821" s="3"/>
      <c r="BE2821" s="3"/>
      <c r="BF2821" s="3"/>
    </row>
    <row r="2822" spans="1:58" ht="41.45" customHeight="1">
      <c r="A2822"/>
      <c r="J2822"/>
      <c r="AA2822"/>
      <c r="AB2822"/>
      <c r="AC2822"/>
      <c r="AD2822"/>
      <c r="AE2822"/>
      <c r="AF2822"/>
      <c r="AG2822"/>
      <c r="AH2822"/>
      <c r="BB2822" s="2"/>
      <c r="BC2822" s="3"/>
      <c r="BD2822" s="3"/>
      <c r="BE2822" s="3"/>
      <c r="BF2822" s="3"/>
    </row>
    <row r="2823" spans="1:58" ht="41.45" customHeight="1">
      <c r="A2823"/>
      <c r="J2823"/>
      <c r="AA2823"/>
      <c r="AB2823"/>
      <c r="AC2823"/>
      <c r="AD2823"/>
      <c r="AE2823"/>
      <c r="AF2823"/>
      <c r="AG2823"/>
      <c r="AH2823"/>
      <c r="BB2823" s="2"/>
      <c r="BC2823" s="3"/>
      <c r="BD2823" s="3"/>
      <c r="BE2823" s="3"/>
      <c r="BF2823" s="3"/>
    </row>
    <row r="2824" spans="1:58" ht="41.45" customHeight="1">
      <c r="A2824"/>
      <c r="J2824"/>
      <c r="AA2824"/>
      <c r="AB2824"/>
      <c r="AC2824"/>
      <c r="AD2824"/>
      <c r="AE2824"/>
      <c r="AF2824"/>
      <c r="AG2824"/>
      <c r="AH2824"/>
      <c r="BB2824" s="2"/>
      <c r="BC2824" s="3"/>
      <c r="BD2824" s="3"/>
      <c r="BE2824" s="3"/>
      <c r="BF2824" s="3"/>
    </row>
    <row r="2825" spans="1:58" ht="41.45" customHeight="1">
      <c r="A2825"/>
      <c r="J2825"/>
      <c r="AA2825"/>
      <c r="AB2825"/>
      <c r="AC2825"/>
      <c r="AD2825"/>
      <c r="AE2825"/>
      <c r="AF2825"/>
      <c r="AG2825"/>
      <c r="AH2825"/>
      <c r="BB2825" s="2"/>
      <c r="BC2825" s="3"/>
      <c r="BD2825" s="3"/>
      <c r="BE2825" s="3"/>
      <c r="BF2825" s="3"/>
    </row>
    <row r="2826" spans="1:58" ht="41.45" customHeight="1">
      <c r="A2826"/>
      <c r="J2826"/>
      <c r="AA2826"/>
      <c r="AB2826"/>
      <c r="AC2826"/>
      <c r="AD2826"/>
      <c r="AE2826"/>
      <c r="AF2826"/>
      <c r="AG2826"/>
      <c r="AH2826"/>
      <c r="BB2826" s="2"/>
      <c r="BC2826" s="3"/>
      <c r="BD2826" s="3"/>
      <c r="BE2826" s="3"/>
      <c r="BF2826" s="3"/>
    </row>
    <row r="2827" spans="1:58" ht="41.45" customHeight="1">
      <c r="A2827"/>
      <c r="J2827"/>
      <c r="AA2827"/>
      <c r="AB2827"/>
      <c r="AC2827"/>
      <c r="AD2827"/>
      <c r="AE2827"/>
      <c r="AF2827"/>
      <c r="AG2827"/>
      <c r="AH2827"/>
      <c r="BB2827" s="2"/>
      <c r="BC2827" s="3"/>
      <c r="BD2827" s="3"/>
      <c r="BE2827" s="3"/>
      <c r="BF2827" s="3"/>
    </row>
    <row r="2828" spans="1:58" ht="41.45" customHeight="1">
      <c r="A2828"/>
      <c r="J2828"/>
      <c r="AA2828"/>
      <c r="AB2828"/>
      <c r="AC2828"/>
      <c r="AD2828"/>
      <c r="AE2828"/>
      <c r="AF2828"/>
      <c r="AG2828"/>
      <c r="AH2828"/>
      <c r="BB2828" s="2"/>
      <c r="BC2828" s="3"/>
      <c r="BD2828" s="3"/>
      <c r="BE2828" s="3"/>
      <c r="BF2828" s="3"/>
    </row>
    <row r="2829" spans="1:58" ht="41.45" customHeight="1">
      <c r="A2829"/>
      <c r="J2829"/>
      <c r="AA2829"/>
      <c r="AB2829"/>
      <c r="AC2829"/>
      <c r="AD2829"/>
      <c r="AE2829"/>
      <c r="AF2829"/>
      <c r="AG2829"/>
      <c r="AH2829"/>
      <c r="BB2829" s="2"/>
      <c r="BC2829" s="3"/>
      <c r="BD2829" s="3"/>
      <c r="BE2829" s="3"/>
      <c r="BF2829" s="3"/>
    </row>
    <row r="2830" spans="1:58" ht="41.45" customHeight="1">
      <c r="A2830"/>
      <c r="J2830"/>
      <c r="AA2830"/>
      <c r="AB2830"/>
      <c r="AC2830"/>
      <c r="AD2830"/>
      <c r="AE2830"/>
      <c r="AF2830"/>
      <c r="AG2830"/>
      <c r="AH2830"/>
      <c r="BB2830" s="2"/>
      <c r="BC2830" s="3"/>
      <c r="BD2830" s="3"/>
      <c r="BE2830" s="3"/>
      <c r="BF2830" s="3"/>
    </row>
    <row r="2831" spans="1:58" ht="41.45" customHeight="1">
      <c r="A2831"/>
      <c r="J2831"/>
      <c r="AA2831"/>
      <c r="AB2831"/>
      <c r="AC2831"/>
      <c r="AD2831"/>
      <c r="AE2831"/>
      <c r="AF2831"/>
      <c r="AG2831"/>
      <c r="AH2831"/>
      <c r="BB2831" s="2"/>
      <c r="BC2831" s="3"/>
      <c r="BD2831" s="3"/>
      <c r="BE2831" s="3"/>
      <c r="BF2831" s="3"/>
    </row>
    <row r="2832" spans="1:58" ht="41.45" customHeight="1">
      <c r="A2832"/>
      <c r="J2832"/>
      <c r="AA2832"/>
      <c r="AB2832"/>
      <c r="AC2832"/>
      <c r="AD2832"/>
      <c r="AE2832"/>
      <c r="AF2832"/>
      <c r="AG2832"/>
      <c r="AH2832"/>
      <c r="BB2832" s="2"/>
      <c r="BC2832" s="3"/>
      <c r="BD2832" s="3"/>
      <c r="BE2832" s="3"/>
      <c r="BF2832" s="3"/>
    </row>
    <row r="2833" spans="1:58" ht="41.45" customHeight="1">
      <c r="A2833"/>
      <c r="J2833"/>
      <c r="AA2833"/>
      <c r="AB2833"/>
      <c r="AC2833"/>
      <c r="AD2833"/>
      <c r="AE2833"/>
      <c r="AF2833"/>
      <c r="AG2833"/>
      <c r="AH2833"/>
      <c r="BB2833" s="2"/>
      <c r="BC2833" s="3"/>
      <c r="BD2833" s="3"/>
      <c r="BE2833" s="3"/>
      <c r="BF2833" s="3"/>
    </row>
    <row r="2834" spans="1:58" ht="41.45" customHeight="1">
      <c r="A2834"/>
      <c r="J2834"/>
      <c r="AA2834"/>
      <c r="AB2834"/>
      <c r="AC2834"/>
      <c r="AD2834"/>
      <c r="AE2834"/>
      <c r="AF2834"/>
      <c r="AG2834"/>
      <c r="AH2834"/>
      <c r="BB2834" s="2"/>
      <c r="BC2834" s="3"/>
      <c r="BD2834" s="3"/>
      <c r="BE2834" s="3"/>
      <c r="BF2834" s="3"/>
    </row>
    <row r="2835" spans="1:58" ht="41.45" customHeight="1">
      <c r="A2835"/>
      <c r="J2835"/>
      <c r="AA2835"/>
      <c r="AB2835"/>
      <c r="AC2835"/>
      <c r="AD2835"/>
      <c r="AE2835"/>
      <c r="AF2835"/>
      <c r="AG2835"/>
      <c r="AH2835"/>
      <c r="BB2835" s="2"/>
      <c r="BC2835" s="3"/>
      <c r="BD2835" s="3"/>
      <c r="BE2835" s="3"/>
      <c r="BF2835" s="3"/>
    </row>
    <row r="2836" spans="1:58" ht="41.45" customHeight="1">
      <c r="A2836"/>
      <c r="J2836"/>
      <c r="AA2836"/>
      <c r="AB2836"/>
      <c r="AC2836"/>
      <c r="AD2836"/>
      <c r="AE2836"/>
      <c r="AF2836"/>
      <c r="AG2836"/>
      <c r="AH2836"/>
      <c r="BB2836" s="2"/>
      <c r="BC2836" s="3"/>
      <c r="BD2836" s="3"/>
      <c r="BE2836" s="3"/>
      <c r="BF2836" s="3"/>
    </row>
    <row r="2837" spans="1:58" ht="41.45" customHeight="1">
      <c r="A2837"/>
      <c r="J2837"/>
      <c r="AA2837"/>
      <c r="AB2837"/>
      <c r="AC2837"/>
      <c r="AD2837"/>
      <c r="AE2837"/>
      <c r="AF2837"/>
      <c r="AG2837"/>
      <c r="AH2837"/>
      <c r="BB2837" s="2"/>
      <c r="BC2837" s="3"/>
      <c r="BD2837" s="3"/>
      <c r="BE2837" s="3"/>
      <c r="BF2837" s="3"/>
    </row>
    <row r="2838" spans="1:58" ht="41.45" customHeight="1">
      <c r="A2838"/>
      <c r="J2838"/>
      <c r="AA2838"/>
      <c r="AB2838"/>
      <c r="AC2838"/>
      <c r="AD2838"/>
      <c r="AE2838"/>
      <c r="AF2838"/>
      <c r="AG2838"/>
      <c r="AH2838"/>
      <c r="BB2838" s="2"/>
      <c r="BC2838" s="3"/>
      <c r="BD2838" s="3"/>
      <c r="BE2838" s="3"/>
      <c r="BF2838" s="3"/>
    </row>
    <row r="2839" spans="1:58" ht="41.45" customHeight="1">
      <c r="A2839"/>
      <c r="J2839"/>
      <c r="AA2839"/>
      <c r="AB2839"/>
      <c r="AC2839"/>
      <c r="AD2839"/>
      <c r="AE2839"/>
      <c r="AF2839"/>
      <c r="AG2839"/>
      <c r="AH2839"/>
      <c r="BB2839" s="2"/>
      <c r="BC2839" s="3"/>
      <c r="BD2839" s="3"/>
      <c r="BE2839" s="3"/>
      <c r="BF2839" s="3"/>
    </row>
    <row r="2840" spans="1:58" ht="41.45" customHeight="1">
      <c r="A2840"/>
      <c r="J2840"/>
      <c r="AA2840"/>
      <c r="AB2840"/>
      <c r="AC2840"/>
      <c r="AD2840"/>
      <c r="AE2840"/>
      <c r="AF2840"/>
      <c r="AG2840"/>
      <c r="AH2840"/>
      <c r="BB2840" s="2"/>
      <c r="BC2840" s="3"/>
      <c r="BD2840" s="3"/>
      <c r="BE2840" s="3"/>
      <c r="BF2840" s="3"/>
    </row>
    <row r="2841" spans="1:58" ht="41.45" customHeight="1">
      <c r="A2841"/>
      <c r="J2841"/>
      <c r="AA2841"/>
      <c r="AB2841"/>
      <c r="AC2841"/>
      <c r="AD2841"/>
      <c r="AE2841"/>
      <c r="AF2841"/>
      <c r="AG2841"/>
      <c r="AH2841"/>
      <c r="BB2841" s="2"/>
      <c r="BC2841" s="3"/>
      <c r="BD2841" s="3"/>
      <c r="BE2841" s="3"/>
      <c r="BF2841" s="3"/>
    </row>
    <row r="2842" spans="1:58" ht="41.45" customHeight="1">
      <c r="A2842"/>
      <c r="J2842"/>
      <c r="AA2842"/>
      <c r="AB2842"/>
      <c r="AC2842"/>
      <c r="AD2842"/>
      <c r="AE2842"/>
      <c r="AF2842"/>
      <c r="AG2842"/>
      <c r="AH2842"/>
      <c r="BB2842" s="2"/>
      <c r="BC2842" s="3"/>
      <c r="BD2842" s="3"/>
      <c r="BE2842" s="3"/>
      <c r="BF2842" s="3"/>
    </row>
    <row r="2843" spans="1:58" ht="41.45" customHeight="1">
      <c r="A2843"/>
      <c r="J2843"/>
      <c r="AA2843"/>
      <c r="AB2843"/>
      <c r="AC2843"/>
      <c r="AD2843"/>
      <c r="AE2843"/>
      <c r="AF2843"/>
      <c r="AG2843"/>
      <c r="AH2843"/>
      <c r="BB2843" s="2"/>
      <c r="BC2843" s="3"/>
      <c r="BD2843" s="3"/>
      <c r="BE2843" s="3"/>
      <c r="BF2843" s="3"/>
    </row>
    <row r="2844" spans="1:58" ht="41.45" customHeight="1">
      <c r="A2844"/>
      <c r="J2844"/>
      <c r="AA2844"/>
      <c r="AB2844"/>
      <c r="AC2844"/>
      <c r="AD2844"/>
      <c r="AE2844"/>
      <c r="AF2844"/>
      <c r="AG2844"/>
      <c r="AH2844"/>
      <c r="BB2844" s="2"/>
      <c r="BC2844" s="3"/>
      <c r="BD2844" s="3"/>
      <c r="BE2844" s="3"/>
      <c r="BF2844" s="3"/>
    </row>
    <row r="2845" spans="1:58" ht="41.45" customHeight="1">
      <c r="A2845"/>
      <c r="J2845"/>
      <c r="AA2845"/>
      <c r="AB2845"/>
      <c r="AC2845"/>
      <c r="AD2845"/>
      <c r="AE2845"/>
      <c r="AF2845"/>
      <c r="AG2845"/>
      <c r="AH2845"/>
      <c r="BB2845" s="2"/>
      <c r="BC2845" s="3"/>
      <c r="BD2845" s="3"/>
      <c r="BE2845" s="3"/>
      <c r="BF2845" s="3"/>
    </row>
    <row r="2846" spans="1:58" ht="41.45" customHeight="1">
      <c r="A2846"/>
      <c r="J2846"/>
      <c r="AA2846"/>
      <c r="AB2846"/>
      <c r="AC2846"/>
      <c r="AD2846"/>
      <c r="AE2846"/>
      <c r="AF2846"/>
      <c r="AG2846"/>
      <c r="AH2846"/>
      <c r="BB2846" s="2"/>
      <c r="BC2846" s="3"/>
      <c r="BD2846" s="3"/>
      <c r="BE2846" s="3"/>
      <c r="BF2846" s="3"/>
    </row>
    <row r="2847" spans="1:58" ht="41.45" customHeight="1">
      <c r="A2847"/>
      <c r="J2847"/>
      <c r="AA2847"/>
      <c r="AB2847"/>
      <c r="AC2847"/>
      <c r="AD2847"/>
      <c r="AE2847"/>
      <c r="AF2847"/>
      <c r="AG2847"/>
      <c r="AH2847"/>
      <c r="BB2847" s="2"/>
      <c r="BC2847" s="3"/>
      <c r="BD2847" s="3"/>
      <c r="BE2847" s="3"/>
      <c r="BF2847" s="3"/>
    </row>
    <row r="2848" spans="1:58" ht="41.45" customHeight="1">
      <c r="A2848"/>
      <c r="J2848"/>
      <c r="AA2848"/>
      <c r="AB2848"/>
      <c r="AC2848"/>
      <c r="AD2848"/>
      <c r="AE2848"/>
      <c r="AF2848"/>
      <c r="AG2848"/>
      <c r="AH2848"/>
      <c r="BB2848" s="2"/>
      <c r="BC2848" s="3"/>
      <c r="BD2848" s="3"/>
      <c r="BE2848" s="3"/>
      <c r="BF2848" s="3"/>
    </row>
    <row r="2849" spans="1:58" ht="41.45" customHeight="1">
      <c r="A2849"/>
      <c r="J2849"/>
      <c r="AA2849"/>
      <c r="AB2849"/>
      <c r="AC2849"/>
      <c r="AD2849"/>
      <c r="AE2849"/>
      <c r="AF2849"/>
      <c r="AG2849"/>
      <c r="AH2849"/>
      <c r="BB2849" s="2"/>
      <c r="BC2849" s="3"/>
      <c r="BD2849" s="3"/>
      <c r="BE2849" s="3"/>
      <c r="BF2849" s="3"/>
    </row>
    <row r="2850" spans="1:58" ht="41.45" customHeight="1">
      <c r="A2850"/>
      <c r="J2850"/>
      <c r="AA2850"/>
      <c r="AB2850"/>
      <c r="AC2850"/>
      <c r="AD2850"/>
      <c r="AE2850"/>
      <c r="AF2850"/>
      <c r="AG2850"/>
      <c r="AH2850"/>
      <c r="BB2850" s="2"/>
      <c r="BC2850" s="3"/>
      <c r="BD2850" s="3"/>
      <c r="BE2850" s="3"/>
      <c r="BF2850" s="3"/>
    </row>
    <row r="2851" spans="1:58" ht="41.45" customHeight="1">
      <c r="A2851"/>
      <c r="J2851"/>
      <c r="AA2851"/>
      <c r="AB2851"/>
      <c r="AC2851"/>
      <c r="AD2851"/>
      <c r="AE2851"/>
      <c r="AF2851"/>
      <c r="AG2851"/>
      <c r="AH2851"/>
      <c r="BB2851" s="2"/>
      <c r="BC2851" s="3"/>
      <c r="BD2851" s="3"/>
      <c r="BE2851" s="3"/>
      <c r="BF2851" s="3"/>
    </row>
    <row r="2852" spans="1:58" ht="41.45" customHeight="1">
      <c r="A2852"/>
      <c r="J2852"/>
      <c r="AA2852"/>
      <c r="AB2852"/>
      <c r="AC2852"/>
      <c r="AD2852"/>
      <c r="AE2852"/>
      <c r="AF2852"/>
      <c r="AG2852"/>
      <c r="AH2852"/>
      <c r="BB2852" s="2"/>
      <c r="BC2852" s="3"/>
      <c r="BD2852" s="3"/>
      <c r="BE2852" s="3"/>
      <c r="BF2852" s="3"/>
    </row>
    <row r="2853" spans="1:58" ht="41.45" customHeight="1">
      <c r="A2853"/>
      <c r="J2853"/>
      <c r="AA2853"/>
      <c r="AB2853"/>
      <c r="AC2853"/>
      <c r="AD2853"/>
      <c r="AE2853"/>
      <c r="AF2853"/>
      <c r="AG2853"/>
      <c r="AH2853"/>
      <c r="BB2853" s="2"/>
      <c r="BC2853" s="3"/>
      <c r="BD2853" s="3"/>
      <c r="BE2853" s="3"/>
      <c r="BF2853" s="3"/>
    </row>
    <row r="2854" spans="1:58" ht="41.45" customHeight="1">
      <c r="A2854"/>
      <c r="J2854"/>
      <c r="AA2854"/>
      <c r="AB2854"/>
      <c r="AC2854"/>
      <c r="AD2854"/>
      <c r="AE2854"/>
      <c r="AF2854"/>
      <c r="AG2854"/>
      <c r="AH2854"/>
      <c r="BB2854" s="2"/>
      <c r="BC2854" s="3"/>
      <c r="BD2854" s="3"/>
      <c r="BE2854" s="3"/>
      <c r="BF2854" s="3"/>
    </row>
    <row r="2855" spans="1:58" ht="41.45" customHeight="1">
      <c r="A2855"/>
      <c r="J2855"/>
      <c r="AA2855"/>
      <c r="AB2855"/>
      <c r="AC2855"/>
      <c r="AD2855"/>
      <c r="AE2855"/>
      <c r="AF2855"/>
      <c r="AG2855"/>
      <c r="AH2855"/>
      <c r="BB2855" s="2"/>
      <c r="BC2855" s="3"/>
      <c r="BD2855" s="3"/>
      <c r="BE2855" s="3"/>
      <c r="BF2855" s="3"/>
    </row>
    <row r="2856" spans="1:58" ht="41.45" customHeight="1">
      <c r="A2856"/>
      <c r="J2856"/>
      <c r="AA2856"/>
      <c r="AB2856"/>
      <c r="AC2856"/>
      <c r="AD2856"/>
      <c r="AE2856"/>
      <c r="AF2856"/>
      <c r="AG2856"/>
      <c r="AH2856"/>
      <c r="BB2856" s="2"/>
      <c r="BC2856" s="3"/>
      <c r="BD2856" s="3"/>
      <c r="BE2856" s="3"/>
      <c r="BF2856" s="3"/>
    </row>
    <row r="2857" spans="1:58" ht="41.45" customHeight="1">
      <c r="A2857"/>
      <c r="J2857"/>
      <c r="AA2857"/>
      <c r="AB2857"/>
      <c r="AC2857"/>
      <c r="AD2857"/>
      <c r="AE2857"/>
      <c r="AF2857"/>
      <c r="AG2857"/>
      <c r="AH2857"/>
      <c r="BB2857" s="2"/>
      <c r="BC2857" s="3"/>
      <c r="BD2857" s="3"/>
      <c r="BE2857" s="3"/>
      <c r="BF2857" s="3"/>
    </row>
    <row r="2858" spans="1:58" ht="41.45" customHeight="1">
      <c r="A2858"/>
      <c r="J2858"/>
      <c r="AA2858"/>
      <c r="AB2858"/>
      <c r="AC2858"/>
      <c r="AD2858"/>
      <c r="AE2858"/>
      <c r="AF2858"/>
      <c r="AG2858"/>
      <c r="AH2858"/>
      <c r="BB2858" s="2"/>
      <c r="BC2858" s="3"/>
      <c r="BD2858" s="3"/>
      <c r="BE2858" s="3"/>
      <c r="BF2858" s="3"/>
    </row>
    <row r="2859" spans="1:58" ht="41.45" customHeight="1">
      <c r="A2859"/>
      <c r="J2859"/>
      <c r="AA2859"/>
      <c r="AB2859"/>
      <c r="AC2859"/>
      <c r="AD2859"/>
      <c r="AE2859"/>
      <c r="AF2859"/>
      <c r="AG2859"/>
      <c r="AH2859"/>
      <c r="BB2859" s="2"/>
      <c r="BC2859" s="3"/>
      <c r="BD2859" s="3"/>
      <c r="BE2859" s="3"/>
      <c r="BF2859" s="3"/>
    </row>
    <row r="2860" spans="1:58" ht="41.45" customHeight="1">
      <c r="A2860"/>
      <c r="J2860"/>
      <c r="AA2860"/>
      <c r="AB2860"/>
      <c r="AC2860"/>
      <c r="AD2860"/>
      <c r="AE2860"/>
      <c r="AF2860"/>
      <c r="AG2860"/>
      <c r="AH2860"/>
      <c r="BB2860" s="2"/>
      <c r="BC2860" s="3"/>
      <c r="BD2860" s="3"/>
      <c r="BE2860" s="3"/>
      <c r="BF2860" s="3"/>
    </row>
    <row r="2861" spans="1:58" ht="41.45" customHeight="1">
      <c r="A2861"/>
      <c r="J2861"/>
      <c r="AA2861"/>
      <c r="AB2861"/>
      <c r="AC2861"/>
      <c r="AD2861"/>
      <c r="AE2861"/>
      <c r="AF2861"/>
      <c r="AG2861"/>
      <c r="AH2861"/>
      <c r="BB2861" s="2"/>
      <c r="BC2861" s="3"/>
      <c r="BD2861" s="3"/>
      <c r="BE2861" s="3"/>
      <c r="BF2861" s="3"/>
    </row>
    <row r="2862" spans="1:58" ht="41.45" customHeight="1">
      <c r="A2862"/>
      <c r="J2862"/>
      <c r="AA2862"/>
      <c r="AB2862"/>
      <c r="AC2862"/>
      <c r="AD2862"/>
      <c r="AE2862"/>
      <c r="AF2862"/>
      <c r="AG2862"/>
      <c r="AH2862"/>
      <c r="BB2862" s="2"/>
      <c r="BC2862" s="3"/>
      <c r="BD2862" s="3"/>
      <c r="BE2862" s="3"/>
      <c r="BF2862" s="3"/>
    </row>
    <row r="2863" spans="1:58" ht="41.45" customHeight="1">
      <c r="A2863"/>
      <c r="J2863"/>
      <c r="AA2863"/>
      <c r="AB2863"/>
      <c r="AC2863"/>
      <c r="AD2863"/>
      <c r="AE2863"/>
      <c r="AF2863"/>
      <c r="AG2863"/>
      <c r="AH2863"/>
      <c r="BB2863" s="2"/>
      <c r="BC2863" s="3"/>
      <c r="BD2863" s="3"/>
      <c r="BE2863" s="3"/>
      <c r="BF2863" s="3"/>
    </row>
    <row r="2864" spans="1:58" ht="41.45" customHeight="1">
      <c r="A2864"/>
      <c r="J2864"/>
      <c r="AA2864"/>
      <c r="AB2864"/>
      <c r="AC2864"/>
      <c r="AD2864"/>
      <c r="AE2864"/>
      <c r="AF2864"/>
      <c r="AG2864"/>
      <c r="AH2864"/>
      <c r="BB2864" s="2"/>
      <c r="BC2864" s="3"/>
      <c r="BD2864" s="3"/>
      <c r="BE2864" s="3"/>
      <c r="BF2864" s="3"/>
    </row>
    <row r="2865" spans="1:58" ht="41.45" customHeight="1">
      <c r="A2865"/>
      <c r="J2865"/>
      <c r="AA2865"/>
      <c r="AB2865"/>
      <c r="AC2865"/>
      <c r="AD2865"/>
      <c r="AE2865"/>
      <c r="AF2865"/>
      <c r="AG2865"/>
      <c r="AH2865"/>
      <c r="BB2865" s="2"/>
      <c r="BC2865" s="3"/>
      <c r="BD2865" s="3"/>
      <c r="BE2865" s="3"/>
      <c r="BF2865" s="3"/>
    </row>
    <row r="2866" spans="1:58" ht="41.45" customHeight="1">
      <c r="A2866"/>
      <c r="J2866"/>
      <c r="AA2866"/>
      <c r="AB2866"/>
      <c r="AC2866"/>
      <c r="AD2866"/>
      <c r="AE2866"/>
      <c r="AF2866"/>
      <c r="AG2866"/>
      <c r="AH2866"/>
      <c r="BB2866" s="2"/>
      <c r="BC2866" s="3"/>
      <c r="BD2866" s="3"/>
      <c r="BE2866" s="3"/>
      <c r="BF2866" s="3"/>
    </row>
    <row r="2867" spans="1:58" ht="41.45" customHeight="1">
      <c r="A2867"/>
      <c r="J2867"/>
      <c r="AA2867"/>
      <c r="AB2867"/>
      <c r="AC2867"/>
      <c r="AD2867"/>
      <c r="AE2867"/>
      <c r="AF2867"/>
      <c r="AG2867"/>
      <c r="AH2867"/>
      <c r="BB2867" s="2"/>
      <c r="BC2867" s="3"/>
      <c r="BD2867" s="3"/>
      <c r="BE2867" s="3"/>
      <c r="BF2867" s="3"/>
    </row>
    <row r="2868" spans="1:58" ht="41.45" customHeight="1">
      <c r="A2868"/>
      <c r="J2868"/>
      <c r="AA2868"/>
      <c r="AB2868"/>
      <c r="AC2868"/>
      <c r="AD2868"/>
      <c r="AE2868"/>
      <c r="AF2868"/>
      <c r="AG2868"/>
      <c r="AH2868"/>
      <c r="BB2868" s="2"/>
      <c r="BC2868" s="3"/>
      <c r="BD2868" s="3"/>
      <c r="BE2868" s="3"/>
      <c r="BF2868" s="3"/>
    </row>
    <row r="2869" spans="1:58" ht="41.45" customHeight="1">
      <c r="A2869"/>
      <c r="J2869"/>
      <c r="AA2869"/>
      <c r="AB2869"/>
      <c r="AC2869"/>
      <c r="AD2869"/>
      <c r="AE2869"/>
      <c r="AF2869"/>
      <c r="AG2869"/>
      <c r="AH2869"/>
      <c r="BB2869" s="2"/>
      <c r="BC2869" s="3"/>
      <c r="BD2869" s="3"/>
      <c r="BE2869" s="3"/>
      <c r="BF2869" s="3"/>
    </row>
    <row r="2870" spans="1:58" ht="41.45" customHeight="1">
      <c r="A2870"/>
      <c r="J2870"/>
      <c r="AA2870"/>
      <c r="AB2870"/>
      <c r="AC2870"/>
      <c r="AD2870"/>
      <c r="AE2870"/>
      <c r="AF2870"/>
      <c r="AG2870"/>
      <c r="AH2870"/>
      <c r="BB2870" s="2"/>
      <c r="BC2870" s="3"/>
      <c r="BD2870" s="3"/>
      <c r="BE2870" s="3"/>
      <c r="BF2870" s="3"/>
    </row>
    <row r="2871" spans="1:58" ht="41.45" customHeight="1">
      <c r="A2871"/>
      <c r="J2871"/>
      <c r="AA2871"/>
      <c r="AB2871"/>
      <c r="AC2871"/>
      <c r="AD2871"/>
      <c r="AE2871"/>
      <c r="AF2871"/>
      <c r="AG2871"/>
      <c r="AH2871"/>
      <c r="BB2871" s="2"/>
      <c r="BC2871" s="3"/>
      <c r="BD2871" s="3"/>
      <c r="BE2871" s="3"/>
      <c r="BF2871" s="3"/>
    </row>
    <row r="2872" spans="1:58" ht="41.45" customHeight="1">
      <c r="A2872"/>
      <c r="J2872"/>
      <c r="AA2872"/>
      <c r="AB2872"/>
      <c r="AC2872"/>
      <c r="AD2872"/>
      <c r="AE2872"/>
      <c r="AF2872"/>
      <c r="AG2872"/>
      <c r="AH2872"/>
      <c r="BB2872" s="2"/>
      <c r="BC2872" s="3"/>
      <c r="BD2872" s="3"/>
      <c r="BE2872" s="3"/>
      <c r="BF2872" s="3"/>
    </row>
    <row r="2873" spans="1:58" ht="41.45" customHeight="1">
      <c r="A2873"/>
      <c r="J2873"/>
      <c r="AA2873"/>
      <c r="AB2873"/>
      <c r="AC2873"/>
      <c r="AD2873"/>
      <c r="AE2873"/>
      <c r="AF2873"/>
      <c r="AG2873"/>
      <c r="AH2873"/>
      <c r="BB2873" s="2"/>
      <c r="BC2873" s="3"/>
      <c r="BD2873" s="3"/>
      <c r="BE2873" s="3"/>
      <c r="BF2873" s="3"/>
    </row>
    <row r="2874" spans="1:58" ht="41.45" customHeight="1">
      <c r="A2874"/>
      <c r="J2874"/>
      <c r="AA2874"/>
      <c r="AB2874"/>
      <c r="AC2874"/>
      <c r="AD2874"/>
      <c r="AE2874"/>
      <c r="AF2874"/>
      <c r="AG2874"/>
      <c r="AH2874"/>
      <c r="BB2874" s="2"/>
      <c r="BC2874" s="3"/>
      <c r="BD2874" s="3"/>
      <c r="BE2874" s="3"/>
      <c r="BF2874" s="3"/>
    </row>
    <row r="2875" spans="1:58" ht="41.45" customHeight="1">
      <c r="A2875"/>
      <c r="J2875"/>
      <c r="AA2875"/>
      <c r="AB2875"/>
      <c r="AC2875"/>
      <c r="AD2875"/>
      <c r="AE2875"/>
      <c r="AF2875"/>
      <c r="AG2875"/>
      <c r="AH2875"/>
      <c r="BB2875" s="2"/>
      <c r="BC2875" s="3"/>
      <c r="BD2875" s="3"/>
      <c r="BE2875" s="3"/>
      <c r="BF2875" s="3"/>
    </row>
    <row r="2876" spans="1:58" ht="41.45" customHeight="1">
      <c r="A2876"/>
      <c r="J2876"/>
      <c r="AA2876"/>
      <c r="AB2876"/>
      <c r="AC2876"/>
      <c r="AD2876"/>
      <c r="AE2876"/>
      <c r="AF2876"/>
      <c r="AG2876"/>
      <c r="AH2876"/>
      <c r="BB2876" s="2"/>
      <c r="BC2876" s="3"/>
      <c r="BD2876" s="3"/>
      <c r="BE2876" s="3"/>
      <c r="BF2876" s="3"/>
    </row>
    <row r="2877" spans="1:58" ht="41.45" customHeight="1">
      <c r="A2877"/>
      <c r="J2877"/>
      <c r="AA2877"/>
      <c r="AB2877"/>
      <c r="AC2877"/>
      <c r="AD2877"/>
      <c r="AE2877"/>
      <c r="AF2877"/>
      <c r="AG2877"/>
      <c r="AH2877"/>
      <c r="BB2877" s="2"/>
      <c r="BC2877" s="3"/>
      <c r="BD2877" s="3"/>
      <c r="BE2877" s="3"/>
      <c r="BF2877" s="3"/>
    </row>
    <row r="2878" spans="1:58" ht="41.45" customHeight="1">
      <c r="A2878"/>
      <c r="J2878"/>
      <c r="AA2878"/>
      <c r="AB2878"/>
      <c r="AC2878"/>
      <c r="AD2878"/>
      <c r="AE2878"/>
      <c r="AF2878"/>
      <c r="AG2878"/>
      <c r="AH2878"/>
      <c r="BB2878" s="2"/>
      <c r="BC2878" s="3"/>
      <c r="BD2878" s="3"/>
      <c r="BE2878" s="3"/>
      <c r="BF2878" s="3"/>
    </row>
    <row r="2879" spans="1:58" ht="41.45" customHeight="1">
      <c r="A2879"/>
      <c r="J2879"/>
      <c r="AA2879"/>
      <c r="AB2879"/>
      <c r="AC2879"/>
      <c r="AD2879"/>
      <c r="AE2879"/>
      <c r="AF2879"/>
      <c r="AG2879"/>
      <c r="AH2879"/>
      <c r="BB2879" s="2"/>
      <c r="BC2879" s="3"/>
      <c r="BD2879" s="3"/>
      <c r="BE2879" s="3"/>
      <c r="BF2879" s="3"/>
    </row>
    <row r="2880" spans="1:58" ht="41.45" customHeight="1">
      <c r="A2880"/>
      <c r="J2880"/>
      <c r="AA2880"/>
      <c r="AB2880"/>
      <c r="AC2880"/>
      <c r="AD2880"/>
      <c r="AE2880"/>
      <c r="AF2880"/>
      <c r="AG2880"/>
      <c r="AH2880"/>
      <c r="BB2880" s="2"/>
      <c r="BC2880" s="3"/>
      <c r="BD2880" s="3"/>
      <c r="BE2880" s="3"/>
      <c r="BF2880" s="3"/>
    </row>
    <row r="2881" spans="1:58" ht="41.45" customHeight="1">
      <c r="A2881"/>
      <c r="J2881"/>
      <c r="AA2881"/>
      <c r="AB2881"/>
      <c r="AC2881"/>
      <c r="AD2881"/>
      <c r="AE2881"/>
      <c r="AF2881"/>
      <c r="AG2881"/>
      <c r="AH2881"/>
      <c r="BB2881" s="2"/>
      <c r="BC2881" s="3"/>
      <c r="BD2881" s="3"/>
      <c r="BE2881" s="3"/>
      <c r="BF2881" s="3"/>
    </row>
    <row r="2882" spans="1:58" ht="41.45" customHeight="1">
      <c r="A2882"/>
      <c r="J2882"/>
      <c r="AA2882"/>
      <c r="AB2882"/>
      <c r="AC2882"/>
      <c r="AD2882"/>
      <c r="AE2882"/>
      <c r="AF2882"/>
      <c r="AG2882"/>
      <c r="AH2882"/>
      <c r="BB2882" s="2"/>
      <c r="BC2882" s="3"/>
      <c r="BD2882" s="3"/>
      <c r="BE2882" s="3"/>
      <c r="BF2882" s="3"/>
    </row>
    <row r="2883" spans="1:58" ht="41.45" customHeight="1">
      <c r="A2883"/>
      <c r="J2883"/>
      <c r="AA2883"/>
      <c r="AB2883"/>
      <c r="AC2883"/>
      <c r="AD2883"/>
      <c r="AE2883"/>
      <c r="AF2883"/>
      <c r="AG2883"/>
      <c r="AH2883"/>
      <c r="BB2883" s="2"/>
      <c r="BC2883" s="3"/>
      <c r="BD2883" s="3"/>
      <c r="BE2883" s="3"/>
      <c r="BF2883" s="3"/>
    </row>
    <row r="2884" spans="1:58" ht="41.45" customHeight="1">
      <c r="A2884"/>
      <c r="J2884"/>
      <c r="AA2884"/>
      <c r="AB2884"/>
      <c r="AC2884"/>
      <c r="AD2884"/>
      <c r="AE2884"/>
      <c r="AF2884"/>
      <c r="AG2884"/>
      <c r="AH2884"/>
      <c r="BB2884" s="2"/>
      <c r="BC2884" s="3"/>
      <c r="BD2884" s="3"/>
      <c r="BE2884" s="3"/>
      <c r="BF2884" s="3"/>
    </row>
    <row r="2885" spans="1:58" ht="41.45" customHeight="1">
      <c r="A2885"/>
      <c r="J2885"/>
      <c r="AA2885"/>
      <c r="AB2885"/>
      <c r="AC2885"/>
      <c r="AD2885"/>
      <c r="AE2885"/>
      <c r="AF2885"/>
      <c r="AG2885"/>
      <c r="AH2885"/>
      <c r="BB2885" s="2"/>
      <c r="BC2885" s="3"/>
      <c r="BD2885" s="3"/>
      <c r="BE2885" s="3"/>
      <c r="BF2885" s="3"/>
    </row>
    <row r="2886" spans="1:58" ht="41.45" customHeight="1">
      <c r="A2886"/>
      <c r="J2886"/>
      <c r="AA2886"/>
      <c r="AB2886"/>
      <c r="AC2886"/>
      <c r="AD2886"/>
      <c r="AE2886"/>
      <c r="AF2886"/>
      <c r="AG2886"/>
      <c r="AH2886"/>
      <c r="BB2886" s="2"/>
      <c r="BC2886" s="3"/>
      <c r="BD2886" s="3"/>
      <c r="BE2886" s="3"/>
      <c r="BF2886" s="3"/>
    </row>
    <row r="2887" spans="1:58" ht="41.45" customHeight="1">
      <c r="A2887"/>
      <c r="J2887"/>
      <c r="AA2887"/>
      <c r="AB2887"/>
      <c r="AC2887"/>
      <c r="AD2887"/>
      <c r="AE2887"/>
      <c r="AF2887"/>
      <c r="AG2887"/>
      <c r="AH2887"/>
      <c r="BB2887" s="2"/>
      <c r="BC2887" s="3"/>
      <c r="BD2887" s="3"/>
      <c r="BE2887" s="3"/>
      <c r="BF2887" s="3"/>
    </row>
    <row r="2888" spans="1:58" ht="41.45" customHeight="1">
      <c r="A2888"/>
      <c r="J2888"/>
      <c r="AA2888"/>
      <c r="AB2888"/>
      <c r="AC2888"/>
      <c r="AD2888"/>
      <c r="AE2888"/>
      <c r="AF2888"/>
      <c r="AG2888"/>
      <c r="AH2888"/>
      <c r="BB2888" s="2"/>
      <c r="BC2888" s="3"/>
      <c r="BD2888" s="3"/>
      <c r="BE2888" s="3"/>
      <c r="BF2888" s="3"/>
    </row>
    <row r="2889" spans="1:58" ht="41.45" customHeight="1">
      <c r="A2889"/>
      <c r="J2889"/>
      <c r="AA2889"/>
      <c r="AB2889"/>
      <c r="AC2889"/>
      <c r="AD2889"/>
      <c r="AE2889"/>
      <c r="AF2889"/>
      <c r="AG2889"/>
      <c r="AH2889"/>
      <c r="BB2889" s="2"/>
      <c r="BC2889" s="3"/>
      <c r="BD2889" s="3"/>
      <c r="BE2889" s="3"/>
      <c r="BF2889" s="3"/>
    </row>
    <row r="2890" spans="1:58" ht="41.45" customHeight="1">
      <c r="A2890"/>
      <c r="J2890"/>
      <c r="AA2890"/>
      <c r="AB2890"/>
      <c r="AC2890"/>
      <c r="AD2890"/>
      <c r="AE2890"/>
      <c r="AF2890"/>
      <c r="AG2890"/>
      <c r="AH2890"/>
      <c r="BB2890" s="2"/>
      <c r="BC2890" s="3"/>
      <c r="BD2890" s="3"/>
      <c r="BE2890" s="3"/>
      <c r="BF2890" s="3"/>
    </row>
    <row r="2891" spans="1:58" ht="41.45" customHeight="1">
      <c r="A2891"/>
      <c r="J2891"/>
      <c r="AA2891"/>
      <c r="AB2891"/>
      <c r="AC2891"/>
      <c r="AD2891"/>
      <c r="AE2891"/>
      <c r="AF2891"/>
      <c r="AG2891"/>
      <c r="AH2891"/>
      <c r="BB2891" s="2"/>
      <c r="BC2891" s="3"/>
      <c r="BD2891" s="3"/>
      <c r="BE2891" s="3"/>
      <c r="BF2891" s="3"/>
    </row>
    <row r="2892" spans="1:58" ht="41.45" customHeight="1">
      <c r="A2892"/>
      <c r="J2892"/>
      <c r="AA2892"/>
      <c r="AB2892"/>
      <c r="AC2892"/>
      <c r="AD2892"/>
      <c r="AE2892"/>
      <c r="AF2892"/>
      <c r="AG2892"/>
      <c r="AH2892"/>
      <c r="BB2892" s="2"/>
      <c r="BC2892" s="3"/>
      <c r="BD2892" s="3"/>
      <c r="BE2892" s="3"/>
      <c r="BF2892" s="3"/>
    </row>
    <row r="2893" spans="1:58" ht="41.45" customHeight="1">
      <c r="A2893"/>
      <c r="J2893"/>
      <c r="AA2893"/>
      <c r="AB2893"/>
      <c r="AC2893"/>
      <c r="AD2893"/>
      <c r="AE2893"/>
      <c r="AF2893"/>
      <c r="AG2893"/>
      <c r="AH2893"/>
      <c r="BB2893" s="2"/>
      <c r="BC2893" s="3"/>
      <c r="BD2893" s="3"/>
      <c r="BE2893" s="3"/>
      <c r="BF2893" s="3"/>
    </row>
    <row r="2894" spans="1:58" ht="41.45" customHeight="1">
      <c r="A2894"/>
      <c r="J2894"/>
      <c r="AA2894"/>
      <c r="AB2894"/>
      <c r="AC2894"/>
      <c r="AD2894"/>
      <c r="AE2894"/>
      <c r="AF2894"/>
      <c r="AG2894"/>
      <c r="AH2894"/>
      <c r="BB2894" s="2"/>
      <c r="BC2894" s="3"/>
      <c r="BD2894" s="3"/>
      <c r="BE2894" s="3"/>
      <c r="BF2894" s="3"/>
    </row>
    <row r="2895" spans="1:58" ht="41.45" customHeight="1">
      <c r="A2895"/>
      <c r="J2895"/>
      <c r="AA2895"/>
      <c r="AB2895"/>
      <c r="AC2895"/>
      <c r="AD2895"/>
      <c r="AE2895"/>
      <c r="AF2895"/>
      <c r="AG2895"/>
      <c r="AH2895"/>
      <c r="BB2895" s="2"/>
      <c r="BC2895" s="3"/>
      <c r="BD2895" s="3"/>
      <c r="BE2895" s="3"/>
      <c r="BF2895" s="3"/>
    </row>
    <row r="2896" spans="1:58" ht="41.45" customHeight="1">
      <c r="A2896"/>
      <c r="J2896"/>
      <c r="AA2896"/>
      <c r="AB2896"/>
      <c r="AC2896"/>
      <c r="AD2896"/>
      <c r="AE2896"/>
      <c r="AF2896"/>
      <c r="AG2896"/>
      <c r="AH2896"/>
      <c r="BB2896" s="2"/>
      <c r="BC2896" s="3"/>
      <c r="BD2896" s="3"/>
      <c r="BE2896" s="3"/>
      <c r="BF2896" s="3"/>
    </row>
    <row r="2897" spans="1:58" ht="41.45" customHeight="1">
      <c r="A2897"/>
      <c r="J2897"/>
      <c r="AA2897"/>
      <c r="AB2897"/>
      <c r="AC2897"/>
      <c r="AD2897"/>
      <c r="AE2897"/>
      <c r="AF2897"/>
      <c r="AG2897"/>
      <c r="AH2897"/>
      <c r="BB2897" s="2"/>
      <c r="BC2897" s="3"/>
      <c r="BD2897" s="3"/>
      <c r="BE2897" s="3"/>
      <c r="BF2897" s="3"/>
    </row>
    <row r="2898" spans="1:58" ht="41.45" customHeight="1">
      <c r="A2898"/>
      <c r="J2898"/>
      <c r="AA2898"/>
      <c r="AB2898"/>
      <c r="AC2898"/>
      <c r="AD2898"/>
      <c r="AE2898"/>
      <c r="AF2898"/>
      <c r="AG2898"/>
      <c r="AH2898"/>
      <c r="BB2898" s="2"/>
      <c r="BC2898" s="3"/>
      <c r="BD2898" s="3"/>
      <c r="BE2898" s="3"/>
      <c r="BF2898" s="3"/>
    </row>
    <row r="2899" spans="1:58" ht="41.45" customHeight="1">
      <c r="A2899"/>
      <c r="J2899"/>
      <c r="AA2899"/>
      <c r="AB2899"/>
      <c r="AC2899"/>
      <c r="AD2899"/>
      <c r="AE2899"/>
      <c r="AF2899"/>
      <c r="AG2899"/>
      <c r="AH2899"/>
      <c r="BB2899" s="2"/>
      <c r="BC2899" s="3"/>
      <c r="BD2899" s="3"/>
      <c r="BE2899" s="3"/>
      <c r="BF2899" s="3"/>
    </row>
    <row r="2900" spans="1:58" ht="41.45" customHeight="1">
      <c r="A2900"/>
      <c r="J2900"/>
      <c r="AA2900"/>
      <c r="AB2900"/>
      <c r="AC2900"/>
      <c r="AD2900"/>
      <c r="AE2900"/>
      <c r="AF2900"/>
      <c r="AG2900"/>
      <c r="AH2900"/>
      <c r="BB2900" s="2"/>
      <c r="BC2900" s="3"/>
      <c r="BD2900" s="3"/>
      <c r="BE2900" s="3"/>
      <c r="BF2900" s="3"/>
    </row>
    <row r="2901" spans="1:58" ht="41.45" customHeight="1">
      <c r="A2901"/>
      <c r="J2901"/>
      <c r="AA2901"/>
      <c r="AB2901"/>
      <c r="AC2901"/>
      <c r="AD2901"/>
      <c r="AE2901"/>
      <c r="AF2901"/>
      <c r="AG2901"/>
      <c r="AH2901"/>
      <c r="BB2901" s="2"/>
      <c r="BC2901" s="3"/>
      <c r="BD2901" s="3"/>
      <c r="BE2901" s="3"/>
      <c r="BF2901" s="3"/>
    </row>
    <row r="2902" spans="1:58" ht="41.45" customHeight="1">
      <c r="A2902"/>
      <c r="J2902"/>
      <c r="AA2902"/>
      <c r="AB2902"/>
      <c r="AC2902"/>
      <c r="AD2902"/>
      <c r="AE2902"/>
      <c r="AF2902"/>
      <c r="AG2902"/>
      <c r="AH2902"/>
      <c r="BB2902" s="2"/>
      <c r="BC2902" s="3"/>
      <c r="BD2902" s="3"/>
      <c r="BE2902" s="3"/>
      <c r="BF2902" s="3"/>
    </row>
    <row r="2903" spans="1:58" ht="41.45" customHeight="1">
      <c r="A2903"/>
      <c r="J2903"/>
      <c r="AA2903"/>
      <c r="AB2903"/>
      <c r="AC2903"/>
      <c r="AD2903"/>
      <c r="AE2903"/>
      <c r="AF2903"/>
      <c r="AG2903"/>
      <c r="AH2903"/>
      <c r="BB2903" s="2"/>
      <c r="BC2903" s="3"/>
      <c r="BD2903" s="3"/>
      <c r="BE2903" s="3"/>
      <c r="BF2903" s="3"/>
    </row>
    <row r="2904" spans="1:58" ht="41.45" customHeight="1">
      <c r="A2904"/>
      <c r="J2904"/>
      <c r="AA2904"/>
      <c r="AB2904"/>
      <c r="AC2904"/>
      <c r="AD2904"/>
      <c r="AE2904"/>
      <c r="AF2904"/>
      <c r="AG2904"/>
      <c r="AH2904"/>
      <c r="BB2904" s="2"/>
      <c r="BC2904" s="3"/>
      <c r="BD2904" s="3"/>
      <c r="BE2904" s="3"/>
      <c r="BF2904" s="3"/>
    </row>
    <row r="2905" spans="1:58" ht="41.45" customHeight="1">
      <c r="A2905"/>
      <c r="J2905"/>
      <c r="AA2905"/>
      <c r="AB2905"/>
      <c r="AC2905"/>
      <c r="AD2905"/>
      <c r="AE2905"/>
      <c r="AF2905"/>
      <c r="AG2905"/>
      <c r="AH2905"/>
      <c r="BB2905" s="2"/>
      <c r="BC2905" s="3"/>
      <c r="BD2905" s="3"/>
      <c r="BE2905" s="3"/>
      <c r="BF2905" s="3"/>
    </row>
    <row r="2906" spans="1:58" ht="41.45" customHeight="1">
      <c r="A2906"/>
      <c r="J2906"/>
      <c r="AA2906"/>
      <c r="AB2906"/>
      <c r="AC2906"/>
      <c r="AD2906"/>
      <c r="AE2906"/>
      <c r="AF2906"/>
      <c r="AG2906"/>
      <c r="AH2906"/>
      <c r="BB2906" s="2"/>
      <c r="BC2906" s="3"/>
      <c r="BD2906" s="3"/>
      <c r="BE2906" s="3"/>
      <c r="BF2906" s="3"/>
    </row>
    <row r="2907" spans="1:58" ht="41.45" customHeight="1">
      <c r="A2907"/>
      <c r="J2907"/>
      <c r="AA2907"/>
      <c r="AB2907"/>
      <c r="AC2907"/>
      <c r="AD2907"/>
      <c r="AE2907"/>
      <c r="AF2907"/>
      <c r="AG2907"/>
      <c r="AH2907"/>
      <c r="BB2907" s="2"/>
      <c r="BC2907" s="3"/>
      <c r="BD2907" s="3"/>
      <c r="BE2907" s="3"/>
      <c r="BF2907" s="3"/>
    </row>
    <row r="2908" spans="1:58" ht="41.45" customHeight="1">
      <c r="A2908"/>
      <c r="J2908"/>
      <c r="AA2908"/>
      <c r="AB2908"/>
      <c r="AC2908"/>
      <c r="AD2908"/>
      <c r="AE2908"/>
      <c r="AF2908"/>
      <c r="AG2908"/>
      <c r="AH2908"/>
      <c r="BB2908" s="2"/>
      <c r="BC2908" s="3"/>
      <c r="BD2908" s="3"/>
      <c r="BE2908" s="3"/>
      <c r="BF2908" s="3"/>
    </row>
    <row r="2909" spans="1:58" ht="41.45" customHeight="1">
      <c r="A2909"/>
      <c r="J2909"/>
      <c r="AA2909"/>
      <c r="AB2909"/>
      <c r="AC2909"/>
      <c r="AD2909"/>
      <c r="AE2909"/>
      <c r="AF2909"/>
      <c r="AG2909"/>
      <c r="AH2909"/>
      <c r="BB2909" s="2"/>
      <c r="BC2909" s="3"/>
      <c r="BD2909" s="3"/>
      <c r="BE2909" s="3"/>
      <c r="BF2909" s="3"/>
    </row>
    <row r="2910" spans="1:58" ht="41.45" customHeight="1">
      <c r="A2910"/>
      <c r="J2910"/>
      <c r="AA2910"/>
      <c r="AB2910"/>
      <c r="AC2910"/>
      <c r="AD2910"/>
      <c r="AE2910"/>
      <c r="AF2910"/>
      <c r="AG2910"/>
      <c r="AH2910"/>
      <c r="BB2910" s="2"/>
      <c r="BC2910" s="3"/>
      <c r="BD2910" s="3"/>
      <c r="BE2910" s="3"/>
      <c r="BF2910" s="3"/>
    </row>
    <row r="2911" spans="1:58" ht="41.45" customHeight="1">
      <c r="A2911"/>
      <c r="J2911"/>
      <c r="AA2911"/>
      <c r="AB2911"/>
      <c r="AC2911"/>
      <c r="AD2911"/>
      <c r="AE2911"/>
      <c r="AF2911"/>
      <c r="AG2911"/>
      <c r="AH2911"/>
      <c r="BB2911" s="2"/>
      <c r="BC2911" s="3"/>
      <c r="BD2911" s="3"/>
      <c r="BE2911" s="3"/>
      <c r="BF2911" s="3"/>
    </row>
    <row r="2912" spans="1:58" ht="41.45" customHeight="1">
      <c r="A2912"/>
      <c r="J2912"/>
      <c r="AA2912"/>
      <c r="AB2912"/>
      <c r="AC2912"/>
      <c r="AD2912"/>
      <c r="AE2912"/>
      <c r="AF2912"/>
      <c r="AG2912"/>
      <c r="AH2912"/>
      <c r="BB2912" s="2"/>
      <c r="BC2912" s="3"/>
      <c r="BD2912" s="3"/>
      <c r="BE2912" s="3"/>
      <c r="BF2912" s="3"/>
    </row>
    <row r="2913" spans="1:58" ht="41.45" customHeight="1">
      <c r="A2913"/>
      <c r="J2913"/>
      <c r="AA2913"/>
      <c r="AB2913"/>
      <c r="AC2913"/>
      <c r="AD2913"/>
      <c r="AE2913"/>
      <c r="AF2913"/>
      <c r="AG2913"/>
      <c r="AH2913"/>
      <c r="BB2913" s="2"/>
      <c r="BC2913" s="3"/>
      <c r="BD2913" s="3"/>
      <c r="BE2913" s="3"/>
      <c r="BF2913" s="3"/>
    </row>
    <row r="2914" spans="1:58" ht="41.45" customHeight="1">
      <c r="A2914"/>
      <c r="J2914"/>
      <c r="AA2914"/>
      <c r="AB2914"/>
      <c r="AC2914"/>
      <c r="AD2914"/>
      <c r="AE2914"/>
      <c r="AF2914"/>
      <c r="AG2914"/>
      <c r="AH2914"/>
      <c r="BB2914" s="2"/>
      <c r="BC2914" s="3"/>
      <c r="BD2914" s="3"/>
      <c r="BE2914" s="3"/>
      <c r="BF2914" s="3"/>
    </row>
    <row r="2915" spans="1:58" ht="41.45" customHeight="1">
      <c r="A2915"/>
      <c r="J2915"/>
      <c r="AA2915"/>
      <c r="AB2915"/>
      <c r="AC2915"/>
      <c r="AD2915"/>
      <c r="AE2915"/>
      <c r="AF2915"/>
      <c r="AG2915"/>
      <c r="AH2915"/>
      <c r="BB2915" s="2"/>
      <c r="BC2915" s="3"/>
      <c r="BD2915" s="3"/>
      <c r="BE2915" s="3"/>
      <c r="BF2915" s="3"/>
    </row>
    <row r="2916" spans="1:58" ht="41.45" customHeight="1">
      <c r="A2916"/>
      <c r="J2916"/>
      <c r="AA2916"/>
      <c r="AB2916"/>
      <c r="AC2916"/>
      <c r="AD2916"/>
      <c r="AE2916"/>
      <c r="AF2916"/>
      <c r="AG2916"/>
      <c r="AH2916"/>
      <c r="BB2916" s="2"/>
      <c r="BC2916" s="3"/>
      <c r="BD2916" s="3"/>
      <c r="BE2916" s="3"/>
      <c r="BF2916" s="3"/>
    </row>
    <row r="2917" spans="1:58" ht="41.45" customHeight="1">
      <c r="A2917"/>
      <c r="J2917"/>
      <c r="AA2917"/>
      <c r="AB2917"/>
      <c r="AC2917"/>
      <c r="AD2917"/>
      <c r="AE2917"/>
      <c r="AF2917"/>
      <c r="AG2917"/>
      <c r="AH2917"/>
      <c r="BB2917" s="2"/>
      <c r="BC2917" s="3"/>
      <c r="BD2917" s="3"/>
      <c r="BE2917" s="3"/>
      <c r="BF2917" s="3"/>
    </row>
    <row r="2918" spans="1:58" ht="41.45" customHeight="1">
      <c r="A2918"/>
      <c r="J2918"/>
      <c r="AA2918"/>
      <c r="AB2918"/>
      <c r="AC2918"/>
      <c r="AD2918"/>
      <c r="AE2918"/>
      <c r="AF2918"/>
      <c r="AG2918"/>
      <c r="AH2918"/>
      <c r="BB2918" s="2"/>
      <c r="BC2918" s="3"/>
      <c r="BD2918" s="3"/>
      <c r="BE2918" s="3"/>
      <c r="BF2918" s="3"/>
    </row>
    <row r="2919" spans="1:58" ht="41.45" customHeight="1">
      <c r="A2919"/>
      <c r="J2919"/>
      <c r="AA2919"/>
      <c r="AB2919"/>
      <c r="AC2919"/>
      <c r="AD2919"/>
      <c r="AE2919"/>
      <c r="AF2919"/>
      <c r="AG2919"/>
      <c r="AH2919"/>
      <c r="BB2919" s="2"/>
      <c r="BC2919" s="3"/>
      <c r="BD2919" s="3"/>
      <c r="BE2919" s="3"/>
      <c r="BF2919" s="3"/>
    </row>
    <row r="2920" spans="1:58" ht="41.45" customHeight="1">
      <c r="A2920"/>
      <c r="J2920"/>
      <c r="AA2920"/>
      <c r="AB2920"/>
      <c r="AC2920"/>
      <c r="AD2920"/>
      <c r="AE2920"/>
      <c r="AF2920"/>
      <c r="AG2920"/>
      <c r="AH2920"/>
      <c r="BB2920" s="2"/>
      <c r="BC2920" s="3"/>
      <c r="BD2920" s="3"/>
      <c r="BE2920" s="3"/>
      <c r="BF2920" s="3"/>
    </row>
    <row r="2921" spans="1:58" ht="41.45" customHeight="1">
      <c r="A2921"/>
      <c r="J2921"/>
      <c r="AA2921"/>
      <c r="AB2921"/>
      <c r="AC2921"/>
      <c r="AD2921"/>
      <c r="AE2921"/>
      <c r="AF2921"/>
      <c r="AG2921"/>
      <c r="AH2921"/>
      <c r="BB2921" s="2"/>
      <c r="BC2921" s="3"/>
      <c r="BD2921" s="3"/>
      <c r="BE2921" s="3"/>
      <c r="BF2921" s="3"/>
    </row>
    <row r="2922" spans="1:58" ht="41.45" customHeight="1">
      <c r="A2922"/>
      <c r="J2922"/>
      <c r="AA2922"/>
      <c r="AB2922"/>
      <c r="AC2922"/>
      <c r="AD2922"/>
      <c r="AE2922"/>
      <c r="AF2922"/>
      <c r="AG2922"/>
      <c r="AH2922"/>
      <c r="BB2922" s="2"/>
      <c r="BC2922" s="3"/>
      <c r="BD2922" s="3"/>
      <c r="BE2922" s="3"/>
      <c r="BF2922" s="3"/>
    </row>
    <row r="2923" spans="1:58" ht="41.45" customHeight="1">
      <c r="A2923"/>
      <c r="J2923"/>
      <c r="AA2923"/>
      <c r="AB2923"/>
      <c r="AC2923"/>
      <c r="AD2923"/>
      <c r="AE2923"/>
      <c r="AF2923"/>
      <c r="AG2923"/>
      <c r="AH2923"/>
      <c r="BB2923" s="2"/>
      <c r="BC2923" s="3"/>
      <c r="BD2923" s="3"/>
      <c r="BE2923" s="3"/>
      <c r="BF2923" s="3"/>
    </row>
    <row r="2924" spans="1:58" ht="41.45" customHeight="1">
      <c r="A2924"/>
      <c r="J2924"/>
      <c r="AA2924"/>
      <c r="AB2924"/>
      <c r="AC2924"/>
      <c r="AD2924"/>
      <c r="AE2924"/>
      <c r="AF2924"/>
      <c r="AG2924"/>
      <c r="AH2924"/>
      <c r="BB2924" s="2"/>
      <c r="BC2924" s="3"/>
      <c r="BD2924" s="3"/>
      <c r="BE2924" s="3"/>
      <c r="BF2924" s="3"/>
    </row>
    <row r="2925" spans="1:58" ht="41.45" customHeight="1">
      <c r="A2925"/>
      <c r="J2925"/>
      <c r="AA2925"/>
      <c r="AB2925"/>
      <c r="AC2925"/>
      <c r="AD2925"/>
      <c r="AE2925"/>
      <c r="AF2925"/>
      <c r="AG2925"/>
      <c r="AH2925"/>
      <c r="BB2925" s="2"/>
      <c r="BC2925" s="3"/>
      <c r="BD2925" s="3"/>
      <c r="BE2925" s="3"/>
      <c r="BF2925" s="3"/>
    </row>
    <row r="2926" spans="1:58" ht="41.45" customHeight="1">
      <c r="A2926"/>
      <c r="J2926"/>
      <c r="AA2926"/>
      <c r="AB2926"/>
      <c r="AC2926"/>
      <c r="AD2926"/>
      <c r="AE2926"/>
      <c r="AF2926"/>
      <c r="AG2926"/>
      <c r="AH2926"/>
      <c r="BB2926" s="2"/>
      <c r="BC2926" s="3"/>
      <c r="BD2926" s="3"/>
      <c r="BE2926" s="3"/>
      <c r="BF2926" s="3"/>
    </row>
    <row r="2927" spans="1:58" ht="41.45" customHeight="1">
      <c r="A2927"/>
      <c r="J2927"/>
      <c r="AA2927"/>
      <c r="AB2927"/>
      <c r="AC2927"/>
      <c r="AD2927"/>
      <c r="AE2927"/>
      <c r="AF2927"/>
      <c r="AG2927"/>
      <c r="AH2927"/>
      <c r="BB2927" s="2"/>
      <c r="BC2927" s="3"/>
      <c r="BD2927" s="3"/>
      <c r="BE2927" s="3"/>
      <c r="BF2927" s="3"/>
    </row>
    <row r="2928" spans="1:58" ht="41.45" customHeight="1">
      <c r="A2928"/>
      <c r="J2928"/>
      <c r="AA2928"/>
      <c r="AB2928"/>
      <c r="AC2928"/>
      <c r="AD2928"/>
      <c r="AE2928"/>
      <c r="AF2928"/>
      <c r="AG2928"/>
      <c r="AH2928"/>
      <c r="BB2928" s="2"/>
      <c r="BC2928" s="3"/>
      <c r="BD2928" s="3"/>
      <c r="BE2928" s="3"/>
      <c r="BF2928" s="3"/>
    </row>
    <row r="2929" spans="1:58" ht="41.45" customHeight="1">
      <c r="A2929"/>
      <c r="J2929"/>
      <c r="AA2929"/>
      <c r="AB2929"/>
      <c r="AC2929"/>
      <c r="AD2929"/>
      <c r="AE2929"/>
      <c r="AF2929"/>
      <c r="AG2929"/>
      <c r="AH2929"/>
      <c r="BB2929" s="2"/>
      <c r="BC2929" s="3"/>
      <c r="BD2929" s="3"/>
      <c r="BE2929" s="3"/>
      <c r="BF2929" s="3"/>
    </row>
    <row r="2930" spans="1:58" ht="41.45" customHeight="1">
      <c r="A2930"/>
      <c r="J2930"/>
      <c r="AA2930"/>
      <c r="AB2930"/>
      <c r="AC2930"/>
      <c r="AD2930"/>
      <c r="AE2930"/>
      <c r="AF2930"/>
      <c r="AG2930"/>
      <c r="AH2930"/>
      <c r="BB2930" s="2"/>
      <c r="BC2930" s="3"/>
      <c r="BD2930" s="3"/>
      <c r="BE2930" s="3"/>
      <c r="BF2930" s="3"/>
    </row>
    <row r="2931" spans="1:58" ht="41.45" customHeight="1">
      <c r="A2931"/>
      <c r="J2931"/>
      <c r="AA2931"/>
      <c r="AB2931"/>
      <c r="AC2931"/>
      <c r="AD2931"/>
      <c r="AE2931"/>
      <c r="AF2931"/>
      <c r="AG2931"/>
      <c r="AH2931"/>
      <c r="BB2931" s="2"/>
      <c r="BC2931" s="3"/>
      <c r="BD2931" s="3"/>
      <c r="BE2931" s="3"/>
      <c r="BF2931" s="3"/>
    </row>
    <row r="2932" spans="1:58" ht="41.45" customHeight="1">
      <c r="A2932"/>
      <c r="J2932"/>
      <c r="AA2932"/>
      <c r="AB2932"/>
      <c r="AC2932"/>
      <c r="AD2932"/>
      <c r="AE2932"/>
      <c r="AF2932"/>
      <c r="AG2932"/>
      <c r="AH2932"/>
      <c r="BB2932" s="2"/>
      <c r="BC2932" s="3"/>
      <c r="BD2932" s="3"/>
      <c r="BE2932" s="3"/>
      <c r="BF2932" s="3"/>
    </row>
    <row r="2933" spans="1:58" ht="41.45" customHeight="1">
      <c r="A2933"/>
      <c r="J2933"/>
      <c r="AA2933"/>
      <c r="AB2933"/>
      <c r="AC2933"/>
      <c r="AD2933"/>
      <c r="AE2933"/>
      <c r="AF2933"/>
      <c r="AG2933"/>
      <c r="AH2933"/>
      <c r="BB2933" s="2"/>
      <c r="BC2933" s="3"/>
      <c r="BD2933" s="3"/>
      <c r="BE2933" s="3"/>
      <c r="BF2933" s="3"/>
    </row>
    <row r="2934" spans="1:58" ht="41.45" customHeight="1">
      <c r="A2934"/>
      <c r="J2934"/>
      <c r="AA2934"/>
      <c r="AB2934"/>
      <c r="AC2934"/>
      <c r="AD2934"/>
      <c r="AE2934"/>
      <c r="AF2934"/>
      <c r="AG2934"/>
      <c r="AH2934"/>
      <c r="BB2934" s="2"/>
      <c r="BC2934" s="3"/>
      <c r="BD2934" s="3"/>
      <c r="BE2934" s="3"/>
      <c r="BF2934" s="3"/>
    </row>
    <row r="2935" spans="1:58" ht="41.45" customHeight="1">
      <c r="A2935"/>
      <c r="J2935"/>
      <c r="AA2935"/>
      <c r="AB2935"/>
      <c r="AC2935"/>
      <c r="AD2935"/>
      <c r="AE2935"/>
      <c r="AF2935"/>
      <c r="AG2935"/>
      <c r="AH2935"/>
      <c r="BB2935" s="2"/>
      <c r="BC2935" s="3"/>
      <c r="BD2935" s="3"/>
      <c r="BE2935" s="3"/>
      <c r="BF2935" s="3"/>
    </row>
    <row r="2936" spans="1:58" ht="41.45" customHeight="1">
      <c r="A2936"/>
      <c r="J2936"/>
      <c r="AA2936"/>
      <c r="AB2936"/>
      <c r="AC2936"/>
      <c r="AD2936"/>
      <c r="AE2936"/>
      <c r="AF2936"/>
      <c r="AG2936"/>
      <c r="AH2936"/>
      <c r="BB2936" s="2"/>
      <c r="BC2936" s="3"/>
      <c r="BD2936" s="3"/>
      <c r="BE2936" s="3"/>
      <c r="BF2936" s="3"/>
    </row>
    <row r="2937" spans="1:58" ht="41.45" customHeight="1">
      <c r="A2937"/>
      <c r="J2937"/>
      <c r="AA2937"/>
      <c r="AB2937"/>
      <c r="AC2937"/>
      <c r="AD2937"/>
      <c r="AE2937"/>
      <c r="AF2937"/>
      <c r="AG2937"/>
      <c r="AH2937"/>
      <c r="BB2937" s="2"/>
      <c r="BC2937" s="3"/>
      <c r="BD2937" s="3"/>
      <c r="BE2937" s="3"/>
      <c r="BF2937" s="3"/>
    </row>
    <row r="2938" spans="1:58" ht="41.45" customHeight="1">
      <c r="A2938"/>
      <c r="J2938"/>
      <c r="AA2938"/>
      <c r="AB2938"/>
      <c r="AC2938"/>
      <c r="AD2938"/>
      <c r="AE2938"/>
      <c r="AF2938"/>
      <c r="AG2938"/>
      <c r="AH2938"/>
      <c r="BB2938" s="2"/>
      <c r="BC2938" s="3"/>
      <c r="BD2938" s="3"/>
      <c r="BE2938" s="3"/>
      <c r="BF2938" s="3"/>
    </row>
    <row r="2939" spans="1:58" ht="41.45" customHeight="1">
      <c r="A2939"/>
      <c r="J2939"/>
      <c r="AA2939"/>
      <c r="AB2939"/>
      <c r="AC2939"/>
      <c r="AD2939"/>
      <c r="AE2939"/>
      <c r="AF2939"/>
      <c r="AG2939"/>
      <c r="AH2939"/>
      <c r="BB2939" s="2"/>
      <c r="BC2939" s="3"/>
      <c r="BD2939" s="3"/>
      <c r="BE2939" s="3"/>
      <c r="BF2939" s="3"/>
    </row>
    <row r="2940" spans="1:58" ht="41.45" customHeight="1">
      <c r="A2940"/>
      <c r="J2940"/>
      <c r="AA2940"/>
      <c r="AB2940"/>
      <c r="AC2940"/>
      <c r="AD2940"/>
      <c r="AE2940"/>
      <c r="AF2940"/>
      <c r="AG2940"/>
      <c r="AH2940"/>
      <c r="BB2940" s="2"/>
      <c r="BC2940" s="3"/>
      <c r="BD2940" s="3"/>
      <c r="BE2940" s="3"/>
      <c r="BF2940" s="3"/>
    </row>
    <row r="2941" spans="1:58" ht="41.45" customHeight="1">
      <c r="A2941"/>
      <c r="J2941"/>
      <c r="AA2941"/>
      <c r="AB2941"/>
      <c r="AC2941"/>
      <c r="AD2941"/>
      <c r="AE2941"/>
      <c r="AF2941"/>
      <c r="AG2941"/>
      <c r="AH2941"/>
      <c r="BB2941" s="2"/>
      <c r="BC2941" s="3"/>
      <c r="BD2941" s="3"/>
      <c r="BE2941" s="3"/>
      <c r="BF2941" s="3"/>
    </row>
    <row r="2942" spans="1:58" ht="41.45" customHeight="1">
      <c r="A2942"/>
      <c r="J2942"/>
      <c r="AA2942"/>
      <c r="AB2942"/>
      <c r="AC2942"/>
      <c r="AD2942"/>
      <c r="AE2942"/>
      <c r="AF2942"/>
      <c r="AG2942"/>
      <c r="AH2942"/>
      <c r="BB2942" s="2"/>
      <c r="BC2942" s="3"/>
      <c r="BD2942" s="3"/>
      <c r="BE2942" s="3"/>
      <c r="BF2942" s="3"/>
    </row>
    <row r="2943" spans="1:58" ht="41.45" customHeight="1">
      <c r="A2943"/>
      <c r="J2943"/>
      <c r="AA2943"/>
      <c r="AB2943"/>
      <c r="AC2943"/>
      <c r="AD2943"/>
      <c r="AE2943"/>
      <c r="AF2943"/>
      <c r="AG2943"/>
      <c r="AH2943"/>
      <c r="BB2943" s="2"/>
      <c r="BC2943" s="3"/>
      <c r="BD2943" s="3"/>
      <c r="BE2943" s="3"/>
      <c r="BF2943" s="3"/>
    </row>
    <row r="2944" spans="1:58" ht="41.45" customHeight="1">
      <c r="A2944"/>
      <c r="J2944"/>
      <c r="AA2944"/>
      <c r="AB2944"/>
      <c r="AC2944"/>
      <c r="AD2944"/>
      <c r="AE2944"/>
      <c r="AF2944"/>
      <c r="AG2944"/>
      <c r="AH2944"/>
      <c r="BB2944" s="2"/>
      <c r="BC2944" s="3"/>
      <c r="BD2944" s="3"/>
      <c r="BE2944" s="3"/>
      <c r="BF2944" s="3"/>
    </row>
    <row r="2945" spans="1:58" ht="41.45" customHeight="1">
      <c r="A2945"/>
      <c r="J2945"/>
      <c r="AA2945"/>
      <c r="AB2945"/>
      <c r="AC2945"/>
      <c r="AD2945"/>
      <c r="AE2945"/>
      <c r="AF2945"/>
      <c r="AG2945"/>
      <c r="AH2945"/>
      <c r="BB2945" s="2"/>
      <c r="BC2945" s="3"/>
      <c r="BD2945" s="3"/>
      <c r="BE2945" s="3"/>
      <c r="BF2945" s="3"/>
    </row>
    <row r="2946" spans="1:58" ht="41.45" customHeight="1">
      <c r="A2946"/>
      <c r="J2946"/>
      <c r="AA2946"/>
      <c r="AB2946"/>
      <c r="AC2946"/>
      <c r="AD2946"/>
      <c r="AE2946"/>
      <c r="AF2946"/>
      <c r="AG2946"/>
      <c r="AH2946"/>
      <c r="BB2946" s="2"/>
      <c r="BC2946" s="3"/>
      <c r="BD2946" s="3"/>
      <c r="BE2946" s="3"/>
      <c r="BF2946" s="3"/>
    </row>
    <row r="2947" spans="1:58" ht="41.45" customHeight="1">
      <c r="A2947"/>
      <c r="J2947"/>
      <c r="AA2947"/>
      <c r="AB2947"/>
      <c r="AC2947"/>
      <c r="AD2947"/>
      <c r="AE2947"/>
      <c r="AF2947"/>
      <c r="AG2947"/>
      <c r="AH2947"/>
      <c r="BB2947" s="2"/>
      <c r="BC2947" s="3"/>
      <c r="BD2947" s="3"/>
      <c r="BE2947" s="3"/>
      <c r="BF2947" s="3"/>
    </row>
    <row r="2948" spans="1:58" ht="41.45" customHeight="1">
      <c r="A2948"/>
      <c r="J2948"/>
      <c r="AA2948"/>
      <c r="AB2948"/>
      <c r="AC2948"/>
      <c r="AD2948"/>
      <c r="AE2948"/>
      <c r="AF2948"/>
      <c r="AG2948"/>
      <c r="AH2948"/>
      <c r="BB2948" s="2"/>
      <c r="BC2948" s="3"/>
      <c r="BD2948" s="3"/>
      <c r="BE2948" s="3"/>
      <c r="BF2948" s="3"/>
    </row>
    <row r="2949" spans="1:58" ht="41.45" customHeight="1">
      <c r="A2949"/>
      <c r="J2949"/>
      <c r="AA2949"/>
      <c r="AB2949"/>
      <c r="AC2949"/>
      <c r="AD2949"/>
      <c r="AE2949"/>
      <c r="AF2949"/>
      <c r="AG2949"/>
      <c r="AH2949"/>
      <c r="BB2949" s="2"/>
      <c r="BC2949" s="3"/>
      <c r="BD2949" s="3"/>
      <c r="BE2949" s="3"/>
      <c r="BF2949" s="3"/>
    </row>
    <row r="2950" spans="1:58" ht="41.45" customHeight="1">
      <c r="A2950"/>
      <c r="J2950"/>
      <c r="AA2950"/>
      <c r="AB2950"/>
      <c r="AC2950"/>
      <c r="AD2950"/>
      <c r="AE2950"/>
      <c r="AF2950"/>
      <c r="AG2950"/>
      <c r="AH2950"/>
      <c r="BB2950" s="2"/>
      <c r="BC2950" s="3"/>
      <c r="BD2950" s="3"/>
      <c r="BE2950" s="3"/>
      <c r="BF2950" s="3"/>
    </row>
    <row r="2951" spans="1:58" ht="41.45" customHeight="1">
      <c r="A2951"/>
      <c r="J2951"/>
      <c r="AA2951"/>
      <c r="AB2951"/>
      <c r="AC2951"/>
      <c r="AD2951"/>
      <c r="AE2951"/>
      <c r="AF2951"/>
      <c r="AG2951"/>
      <c r="AH2951"/>
      <c r="BB2951" s="2"/>
      <c r="BC2951" s="3"/>
      <c r="BD2951" s="3"/>
      <c r="BE2951" s="3"/>
      <c r="BF2951" s="3"/>
    </row>
    <row r="2952" spans="1:58" ht="41.45" customHeight="1">
      <c r="A2952"/>
      <c r="J2952"/>
      <c r="AA2952"/>
      <c r="AB2952"/>
      <c r="AC2952"/>
      <c r="AD2952"/>
      <c r="AE2952"/>
      <c r="AF2952"/>
      <c r="AG2952"/>
      <c r="AH2952"/>
      <c r="BB2952" s="2"/>
      <c r="BC2952" s="3"/>
      <c r="BD2952" s="3"/>
      <c r="BE2952" s="3"/>
      <c r="BF2952" s="3"/>
    </row>
    <row r="2953" spans="1:58" ht="41.45" customHeight="1">
      <c r="A2953"/>
      <c r="J2953"/>
      <c r="AA2953"/>
      <c r="AB2953"/>
      <c r="AC2953"/>
      <c r="AD2953"/>
      <c r="AE2953"/>
      <c r="AF2953"/>
      <c r="AG2953"/>
      <c r="AH2953"/>
      <c r="BB2953" s="2"/>
      <c r="BC2953" s="3"/>
      <c r="BD2953" s="3"/>
      <c r="BE2953" s="3"/>
      <c r="BF2953" s="3"/>
    </row>
    <row r="2954" spans="1:58" ht="41.45" customHeight="1">
      <c r="A2954"/>
      <c r="J2954"/>
      <c r="AA2954"/>
      <c r="AB2954"/>
      <c r="AC2954"/>
      <c r="AD2954"/>
      <c r="AE2954"/>
      <c r="AF2954"/>
      <c r="AG2954"/>
      <c r="AH2954"/>
      <c r="BB2954" s="2"/>
      <c r="BC2954" s="3"/>
      <c r="BD2954" s="3"/>
      <c r="BE2954" s="3"/>
      <c r="BF2954" s="3"/>
    </row>
    <row r="2955" spans="1:58" ht="41.45" customHeight="1">
      <c r="A2955"/>
      <c r="J2955"/>
      <c r="AA2955"/>
      <c r="AB2955"/>
      <c r="AC2955"/>
      <c r="AD2955"/>
      <c r="AE2955"/>
      <c r="AF2955"/>
      <c r="AG2955"/>
      <c r="AH2955"/>
      <c r="BB2955" s="2"/>
      <c r="BC2955" s="3"/>
      <c r="BD2955" s="3"/>
      <c r="BE2955" s="3"/>
      <c r="BF2955" s="3"/>
    </row>
    <row r="2956" spans="1:58" ht="41.45" customHeight="1">
      <c r="A2956"/>
      <c r="J2956"/>
      <c r="AA2956"/>
      <c r="AB2956"/>
      <c r="AC2956"/>
      <c r="AD2956"/>
      <c r="AE2956"/>
      <c r="AF2956"/>
      <c r="AG2956"/>
      <c r="AH2956"/>
      <c r="BB2956" s="2"/>
      <c r="BC2956" s="3"/>
      <c r="BD2956" s="3"/>
      <c r="BE2956" s="3"/>
      <c r="BF2956" s="3"/>
    </row>
    <row r="2957" spans="1:58" ht="41.45" customHeight="1">
      <c r="A2957"/>
      <c r="J2957"/>
      <c r="AA2957"/>
      <c r="AB2957"/>
      <c r="AC2957"/>
      <c r="AD2957"/>
      <c r="AE2957"/>
      <c r="AF2957"/>
      <c r="AG2957"/>
      <c r="AH2957"/>
      <c r="BB2957" s="2"/>
      <c r="BC2957" s="3"/>
      <c r="BD2957" s="3"/>
      <c r="BE2957" s="3"/>
      <c r="BF2957" s="3"/>
    </row>
    <row r="2958" spans="1:58" ht="41.45" customHeight="1">
      <c r="A2958"/>
      <c r="J2958"/>
      <c r="AA2958"/>
      <c r="AB2958"/>
      <c r="AC2958"/>
      <c r="AD2958"/>
      <c r="AE2958"/>
      <c r="AF2958"/>
      <c r="AG2958"/>
      <c r="AH2958"/>
      <c r="BB2958" s="2"/>
      <c r="BC2958" s="3"/>
      <c r="BD2958" s="3"/>
      <c r="BE2958" s="3"/>
      <c r="BF2958" s="3"/>
    </row>
    <row r="2959" spans="1:58" ht="41.45" customHeight="1">
      <c r="A2959"/>
      <c r="J2959"/>
      <c r="AA2959"/>
      <c r="AB2959"/>
      <c r="AC2959"/>
      <c r="AD2959"/>
      <c r="AE2959"/>
      <c r="AF2959"/>
      <c r="AG2959"/>
      <c r="AH2959"/>
      <c r="BB2959" s="2"/>
      <c r="BC2959" s="3"/>
      <c r="BD2959" s="3"/>
      <c r="BE2959" s="3"/>
      <c r="BF2959" s="3"/>
    </row>
    <row r="2960" spans="1:58" ht="41.45" customHeight="1">
      <c r="A2960"/>
      <c r="J2960"/>
      <c r="AA2960"/>
      <c r="AB2960"/>
      <c r="AC2960"/>
      <c r="AD2960"/>
      <c r="AE2960"/>
      <c r="AF2960"/>
      <c r="AG2960"/>
      <c r="AH2960"/>
      <c r="BB2960" s="2"/>
      <c r="BC2960" s="3"/>
      <c r="BD2960" s="3"/>
      <c r="BE2960" s="3"/>
      <c r="BF2960" s="3"/>
    </row>
    <row r="2961" spans="1:58" ht="41.45" customHeight="1">
      <c r="A2961"/>
      <c r="J2961"/>
      <c r="AA2961"/>
      <c r="AB2961"/>
      <c r="AC2961"/>
      <c r="AD2961"/>
      <c r="AE2961"/>
      <c r="AF2961"/>
      <c r="AG2961"/>
      <c r="AH2961"/>
      <c r="BB2961" s="2"/>
      <c r="BC2961" s="3"/>
      <c r="BD2961" s="3"/>
      <c r="BE2961" s="3"/>
      <c r="BF2961" s="3"/>
    </row>
    <row r="2962" spans="1:58" ht="41.45" customHeight="1">
      <c r="A2962"/>
      <c r="J2962"/>
      <c r="AA2962"/>
      <c r="AB2962"/>
      <c r="AC2962"/>
      <c r="AD2962"/>
      <c r="AE2962"/>
      <c r="AF2962"/>
      <c r="AG2962"/>
      <c r="AH2962"/>
      <c r="BB2962" s="2"/>
      <c r="BC2962" s="3"/>
      <c r="BD2962" s="3"/>
      <c r="BE2962" s="3"/>
      <c r="BF2962" s="3"/>
    </row>
    <row r="2963" spans="1:58" ht="41.45" customHeight="1">
      <c r="A2963"/>
      <c r="J2963"/>
      <c r="AA2963"/>
      <c r="AB2963"/>
      <c r="AC2963"/>
      <c r="AD2963"/>
      <c r="AE2963"/>
      <c r="AF2963"/>
      <c r="AG2963"/>
      <c r="AH2963"/>
      <c r="BB2963" s="2"/>
      <c r="BC2963" s="3"/>
      <c r="BD2963" s="3"/>
      <c r="BE2963" s="3"/>
      <c r="BF2963" s="3"/>
    </row>
    <row r="2964" spans="1:58" ht="41.45" customHeight="1">
      <c r="A2964"/>
      <c r="J2964"/>
      <c r="AA2964"/>
      <c r="AB2964"/>
      <c r="AC2964"/>
      <c r="AD2964"/>
      <c r="AE2964"/>
      <c r="AF2964"/>
      <c r="AG2964"/>
      <c r="AH2964"/>
      <c r="BB2964" s="2"/>
      <c r="BC2964" s="3"/>
      <c r="BD2964" s="3"/>
      <c r="BE2964" s="3"/>
      <c r="BF2964" s="3"/>
    </row>
    <row r="2965" spans="1:58" ht="41.45" customHeight="1">
      <c r="A2965"/>
      <c r="J2965"/>
      <c r="AA2965"/>
      <c r="AB2965"/>
      <c r="AC2965"/>
      <c r="AD2965"/>
      <c r="AE2965"/>
      <c r="AF2965"/>
      <c r="AG2965"/>
      <c r="AH2965"/>
      <c r="BB2965" s="2"/>
      <c r="BC2965" s="3"/>
      <c r="BD2965" s="3"/>
      <c r="BE2965" s="3"/>
      <c r="BF2965" s="3"/>
    </row>
    <row r="2966" spans="1:58" ht="41.45" customHeight="1">
      <c r="A2966"/>
      <c r="J2966"/>
      <c r="AA2966"/>
      <c r="AB2966"/>
      <c r="AC2966"/>
      <c r="AD2966"/>
      <c r="AE2966"/>
      <c r="AF2966"/>
      <c r="AG2966"/>
      <c r="AH2966"/>
      <c r="BB2966" s="2"/>
      <c r="BC2966" s="3"/>
      <c r="BD2966" s="3"/>
      <c r="BE2966" s="3"/>
      <c r="BF2966" s="3"/>
    </row>
    <row r="2967" spans="1:58" ht="41.45" customHeight="1">
      <c r="A2967"/>
      <c r="J2967"/>
      <c r="AA2967"/>
      <c r="AB2967"/>
      <c r="AC2967"/>
      <c r="AD2967"/>
      <c r="AE2967"/>
      <c r="AF2967"/>
      <c r="AG2967"/>
      <c r="AH2967"/>
      <c r="BB2967" s="2"/>
      <c r="BC2967" s="3"/>
      <c r="BD2967" s="3"/>
      <c r="BE2967" s="3"/>
      <c r="BF2967" s="3"/>
    </row>
    <row r="2968" spans="1:58" ht="41.45" customHeight="1">
      <c r="A2968"/>
      <c r="J2968"/>
      <c r="AA2968"/>
      <c r="AB2968"/>
      <c r="AC2968"/>
      <c r="AD2968"/>
      <c r="AE2968"/>
      <c r="AF2968"/>
      <c r="AG2968"/>
      <c r="AH2968"/>
      <c r="BB2968" s="2"/>
      <c r="BC2968" s="3"/>
      <c r="BD2968" s="3"/>
      <c r="BE2968" s="3"/>
      <c r="BF2968" s="3"/>
    </row>
    <row r="2969" spans="1:58" ht="41.45" customHeight="1">
      <c r="A2969"/>
      <c r="J2969"/>
      <c r="AA2969"/>
      <c r="AB2969"/>
      <c r="AC2969"/>
      <c r="AD2969"/>
      <c r="AE2969"/>
      <c r="AF2969"/>
      <c r="AG2969"/>
      <c r="AH2969"/>
      <c r="BB2969" s="2"/>
      <c r="BC2969" s="3"/>
      <c r="BD2969" s="3"/>
      <c r="BE2969" s="3"/>
      <c r="BF2969" s="3"/>
    </row>
    <row r="2970" spans="1:58" ht="41.45" customHeight="1">
      <c r="A2970"/>
      <c r="J2970"/>
      <c r="AA2970"/>
      <c r="AB2970"/>
      <c r="AC2970"/>
      <c r="AD2970"/>
      <c r="AE2970"/>
      <c r="AF2970"/>
      <c r="AG2970"/>
      <c r="AH2970"/>
      <c r="BB2970" s="2"/>
      <c r="BC2970" s="3"/>
      <c r="BD2970" s="3"/>
      <c r="BE2970" s="3"/>
      <c r="BF2970" s="3"/>
    </row>
    <row r="2971" spans="1:58" ht="41.45" customHeight="1">
      <c r="A2971"/>
      <c r="J2971"/>
      <c r="AA2971"/>
      <c r="AB2971"/>
      <c r="AC2971"/>
      <c r="AD2971"/>
      <c r="AE2971"/>
      <c r="AF2971"/>
      <c r="AG2971"/>
      <c r="AH2971"/>
      <c r="BB2971" s="2"/>
      <c r="BC2971" s="3"/>
      <c r="BD2971" s="3"/>
      <c r="BE2971" s="3"/>
      <c r="BF2971" s="3"/>
    </row>
    <row r="2972" spans="1:58" ht="41.45" customHeight="1">
      <c r="A2972"/>
      <c r="J2972"/>
      <c r="AA2972"/>
      <c r="AB2972"/>
      <c r="AC2972"/>
      <c r="AD2972"/>
      <c r="AE2972"/>
      <c r="AF2972"/>
      <c r="AG2972"/>
      <c r="AH2972"/>
      <c r="BB2972" s="2"/>
      <c r="BC2972" s="3"/>
      <c r="BD2972" s="3"/>
      <c r="BE2972" s="3"/>
      <c r="BF2972" s="3"/>
    </row>
    <row r="2973" spans="1:58" ht="41.45" customHeight="1">
      <c r="A2973"/>
      <c r="J2973"/>
      <c r="AA2973"/>
      <c r="AB2973"/>
      <c r="AC2973"/>
      <c r="AD2973"/>
      <c r="AE2973"/>
      <c r="AF2973"/>
      <c r="AG2973"/>
      <c r="AH2973"/>
      <c r="BB2973" s="2"/>
      <c r="BC2973" s="3"/>
      <c r="BD2973" s="3"/>
      <c r="BE2973" s="3"/>
      <c r="BF2973" s="3"/>
    </row>
    <row r="2974" spans="1:58" ht="41.45" customHeight="1">
      <c r="A2974"/>
      <c r="J2974"/>
      <c r="AA2974"/>
      <c r="AB2974"/>
      <c r="AC2974"/>
      <c r="AD2974"/>
      <c r="AE2974"/>
      <c r="AF2974"/>
      <c r="AG2974"/>
      <c r="AH2974"/>
      <c r="BB2974" s="2"/>
      <c r="BC2974" s="3"/>
      <c r="BD2974" s="3"/>
      <c r="BE2974" s="3"/>
      <c r="BF2974" s="3"/>
    </row>
    <row r="2975" spans="1:58" ht="41.45" customHeight="1">
      <c r="A2975"/>
      <c r="J2975"/>
      <c r="AA2975"/>
      <c r="AB2975"/>
      <c r="AC2975"/>
      <c r="AD2975"/>
      <c r="AE2975"/>
      <c r="AF2975"/>
      <c r="AG2975"/>
      <c r="AH2975"/>
      <c r="BB2975" s="2"/>
      <c r="BC2975" s="3"/>
      <c r="BD2975" s="3"/>
      <c r="BE2975" s="3"/>
      <c r="BF2975" s="3"/>
    </row>
    <row r="2976" spans="1:58" ht="41.45" customHeight="1">
      <c r="A2976"/>
      <c r="J2976"/>
      <c r="AA2976"/>
      <c r="AB2976"/>
      <c r="AC2976"/>
      <c r="AD2976"/>
      <c r="AE2976"/>
      <c r="AF2976"/>
      <c r="AG2976"/>
      <c r="AH2976"/>
      <c r="BB2976" s="2"/>
      <c r="BC2976" s="3"/>
      <c r="BD2976" s="3"/>
      <c r="BE2976" s="3"/>
      <c r="BF2976" s="3"/>
    </row>
    <row r="2977" spans="1:58" ht="41.45" customHeight="1">
      <c r="A2977"/>
      <c r="J2977"/>
      <c r="AA2977"/>
      <c r="AB2977"/>
      <c r="AC2977"/>
      <c r="AD2977"/>
      <c r="AE2977"/>
      <c r="AF2977"/>
      <c r="AG2977"/>
      <c r="AH2977"/>
      <c r="BB2977" s="2"/>
      <c r="BC2977" s="3"/>
      <c r="BD2977" s="3"/>
      <c r="BE2977" s="3"/>
      <c r="BF2977" s="3"/>
    </row>
    <row r="2978" spans="1:58" ht="41.45" customHeight="1">
      <c r="A2978"/>
      <c r="J2978"/>
      <c r="AA2978"/>
      <c r="AB2978"/>
      <c r="AC2978"/>
      <c r="AD2978"/>
      <c r="AE2978"/>
      <c r="AF2978"/>
      <c r="AG2978"/>
      <c r="AH2978"/>
      <c r="BB2978" s="2"/>
      <c r="BC2978" s="3"/>
      <c r="BD2978" s="3"/>
      <c r="BE2978" s="3"/>
      <c r="BF2978" s="3"/>
    </row>
    <row r="2979" spans="1:58" ht="41.45" customHeight="1">
      <c r="A2979"/>
      <c r="J2979"/>
      <c r="AA2979"/>
      <c r="AB2979"/>
      <c r="AC2979"/>
      <c r="AD2979"/>
      <c r="AE2979"/>
      <c r="AF2979"/>
      <c r="AG2979"/>
      <c r="AH2979"/>
      <c r="BB2979" s="2"/>
      <c r="BC2979" s="3"/>
      <c r="BD2979" s="3"/>
      <c r="BE2979" s="3"/>
      <c r="BF2979" s="3"/>
    </row>
    <row r="2980" spans="1:58" ht="41.45" customHeight="1">
      <c r="A2980"/>
      <c r="J2980"/>
      <c r="AA2980"/>
      <c r="AB2980"/>
      <c r="AC2980"/>
      <c r="AD2980"/>
      <c r="AE2980"/>
      <c r="AF2980"/>
      <c r="AG2980"/>
      <c r="AH2980"/>
      <c r="BB2980" s="2"/>
      <c r="BC2980" s="3"/>
      <c r="BD2980" s="3"/>
      <c r="BE2980" s="3"/>
      <c r="BF2980" s="3"/>
    </row>
    <row r="2981" spans="1:58" ht="41.45" customHeight="1">
      <c r="A2981"/>
      <c r="J2981"/>
      <c r="AA2981"/>
      <c r="AB2981"/>
      <c r="AC2981"/>
      <c r="AD2981"/>
      <c r="AE2981"/>
      <c r="AF2981"/>
      <c r="AG2981"/>
      <c r="AH2981"/>
      <c r="BB2981" s="2"/>
      <c r="BC2981" s="3"/>
      <c r="BD2981" s="3"/>
      <c r="BE2981" s="3"/>
      <c r="BF2981" s="3"/>
    </row>
    <row r="2982" spans="1:58" ht="41.45" customHeight="1">
      <c r="A2982"/>
      <c r="J2982"/>
      <c r="AA2982"/>
      <c r="AB2982"/>
      <c r="AC2982"/>
      <c r="AD2982"/>
      <c r="AE2982"/>
      <c r="AF2982"/>
      <c r="AG2982"/>
      <c r="AH2982"/>
      <c r="BB2982" s="2"/>
      <c r="BC2982" s="3"/>
      <c r="BD2982" s="3"/>
      <c r="BE2982" s="3"/>
      <c r="BF2982" s="3"/>
    </row>
    <row r="2983" spans="1:58" ht="41.45" customHeight="1">
      <c r="A2983"/>
      <c r="J2983"/>
      <c r="AA2983"/>
      <c r="AB2983"/>
      <c r="AC2983"/>
      <c r="AD2983"/>
      <c r="AE2983"/>
      <c r="AF2983"/>
      <c r="AG2983"/>
      <c r="AH2983"/>
      <c r="BB2983" s="2"/>
      <c r="BC2983" s="3"/>
      <c r="BD2983" s="3"/>
      <c r="BE2983" s="3"/>
      <c r="BF2983" s="3"/>
    </row>
    <row r="2984" spans="1:58" ht="41.45" customHeight="1">
      <c r="A2984"/>
      <c r="J2984"/>
      <c r="AA2984"/>
      <c r="AB2984"/>
      <c r="AC2984"/>
      <c r="AD2984"/>
      <c r="AE2984"/>
      <c r="AF2984"/>
      <c r="AG2984"/>
      <c r="AH2984"/>
      <c r="BB2984" s="2"/>
      <c r="BC2984" s="3"/>
      <c r="BD2984" s="3"/>
      <c r="BE2984" s="3"/>
      <c r="BF2984" s="3"/>
    </row>
    <row r="2985" spans="1:58" ht="41.45" customHeight="1">
      <c r="A2985"/>
      <c r="J2985"/>
      <c r="AA2985"/>
      <c r="AB2985"/>
      <c r="AC2985"/>
      <c r="AD2985"/>
      <c r="AE2985"/>
      <c r="AF2985"/>
      <c r="AG2985"/>
      <c r="AH2985"/>
      <c r="BB2985" s="2"/>
      <c r="BC2985" s="3"/>
      <c r="BD2985" s="3"/>
      <c r="BE2985" s="3"/>
      <c r="BF2985" s="3"/>
    </row>
    <row r="2986" spans="1:58" ht="41.45" customHeight="1">
      <c r="A2986"/>
      <c r="J2986"/>
      <c r="AA2986"/>
      <c r="AB2986"/>
      <c r="AC2986"/>
      <c r="AD2986"/>
      <c r="AE2986"/>
      <c r="AF2986"/>
      <c r="AG2986"/>
      <c r="AH2986"/>
      <c r="BB2986" s="2"/>
      <c r="BC2986" s="3"/>
      <c r="BD2986" s="3"/>
      <c r="BE2986" s="3"/>
      <c r="BF2986" s="3"/>
    </row>
    <row r="2987" spans="1:58" ht="41.45" customHeight="1">
      <c r="A2987"/>
      <c r="J2987"/>
      <c r="AA2987"/>
      <c r="AB2987"/>
      <c r="AC2987"/>
      <c r="AD2987"/>
      <c r="AE2987"/>
      <c r="AF2987"/>
      <c r="AG2987"/>
      <c r="AH2987"/>
      <c r="BB2987" s="2"/>
      <c r="BC2987" s="3"/>
      <c r="BD2987" s="3"/>
      <c r="BE2987" s="3"/>
      <c r="BF2987" s="3"/>
    </row>
    <row r="2988" spans="1:58" ht="41.45" customHeight="1">
      <c r="A2988"/>
      <c r="J2988"/>
      <c r="AA2988"/>
      <c r="AB2988"/>
      <c r="AC2988"/>
      <c r="AD2988"/>
      <c r="AE2988"/>
      <c r="AF2988"/>
      <c r="AG2988"/>
      <c r="AH2988"/>
      <c r="BB2988" s="2"/>
      <c r="BC2988" s="3"/>
      <c r="BD2988" s="3"/>
      <c r="BE2988" s="3"/>
      <c r="BF2988" s="3"/>
    </row>
    <row r="2989" spans="1:58" ht="41.45" customHeight="1">
      <c r="A2989"/>
      <c r="J2989"/>
      <c r="AA2989"/>
      <c r="AB2989"/>
      <c r="AC2989"/>
      <c r="AD2989"/>
      <c r="AE2989"/>
      <c r="AF2989"/>
      <c r="AG2989"/>
      <c r="AH2989"/>
      <c r="BB2989" s="2"/>
      <c r="BC2989" s="3"/>
      <c r="BD2989" s="3"/>
      <c r="BE2989" s="3"/>
      <c r="BF2989" s="3"/>
    </row>
    <row r="2990" spans="1:58" ht="41.45" customHeight="1">
      <c r="A2990"/>
      <c r="J2990"/>
      <c r="AA2990"/>
      <c r="AB2990"/>
      <c r="AC2990"/>
      <c r="AD2990"/>
      <c r="AE2990"/>
      <c r="AF2990"/>
      <c r="AG2990"/>
      <c r="AH2990"/>
      <c r="BB2990" s="2"/>
      <c r="BC2990" s="3"/>
      <c r="BD2990" s="3"/>
      <c r="BE2990" s="3"/>
      <c r="BF2990" s="3"/>
    </row>
    <row r="2991" spans="1:58" ht="41.45" customHeight="1">
      <c r="A2991"/>
      <c r="J2991"/>
      <c r="AA2991"/>
      <c r="AB2991"/>
      <c r="AC2991"/>
      <c r="AD2991"/>
      <c r="AE2991"/>
      <c r="AF2991"/>
      <c r="AG2991"/>
      <c r="AH2991"/>
      <c r="BB2991" s="2"/>
      <c r="BC2991" s="3"/>
      <c r="BD2991" s="3"/>
      <c r="BE2991" s="3"/>
      <c r="BF2991" s="3"/>
    </row>
    <row r="2992" spans="1:58" ht="41.45" customHeight="1">
      <c r="A2992"/>
      <c r="J2992"/>
      <c r="AA2992"/>
      <c r="AB2992"/>
      <c r="AC2992"/>
      <c r="AD2992"/>
      <c r="AE2992"/>
      <c r="AF2992"/>
      <c r="AG2992"/>
      <c r="AH2992"/>
      <c r="BB2992" s="2"/>
      <c r="BC2992" s="3"/>
      <c r="BD2992" s="3"/>
      <c r="BE2992" s="3"/>
      <c r="BF2992" s="3"/>
    </row>
    <row r="2993" spans="1:58" ht="41.45" customHeight="1">
      <c r="A2993"/>
      <c r="J2993"/>
      <c r="AA2993"/>
      <c r="AB2993"/>
      <c r="AC2993"/>
      <c r="AD2993"/>
      <c r="AE2993"/>
      <c r="AF2993"/>
      <c r="AG2993"/>
      <c r="AH2993"/>
      <c r="BB2993" s="2"/>
      <c r="BC2993" s="3"/>
      <c r="BD2993" s="3"/>
      <c r="BE2993" s="3"/>
      <c r="BF2993" s="3"/>
    </row>
    <row r="2994" spans="1:58" ht="41.45" customHeight="1">
      <c r="A2994"/>
      <c r="J2994"/>
      <c r="AA2994"/>
      <c r="AB2994"/>
      <c r="AC2994"/>
      <c r="AD2994"/>
      <c r="AE2994"/>
      <c r="AF2994"/>
      <c r="AG2994"/>
      <c r="AH2994"/>
      <c r="BB2994" s="2"/>
      <c r="BC2994" s="3"/>
      <c r="BD2994" s="3"/>
      <c r="BE2994" s="3"/>
      <c r="BF2994" s="3"/>
    </row>
    <row r="2995" spans="1:58" ht="41.45" customHeight="1">
      <c r="A2995"/>
      <c r="J2995"/>
      <c r="AA2995"/>
      <c r="AB2995"/>
      <c r="AC2995"/>
      <c r="AD2995"/>
      <c r="AE2995"/>
      <c r="AF2995"/>
      <c r="AG2995"/>
      <c r="AH2995"/>
      <c r="BB2995" s="2"/>
      <c r="BC2995" s="3"/>
      <c r="BD2995" s="3"/>
      <c r="BE2995" s="3"/>
      <c r="BF2995" s="3"/>
    </row>
    <row r="2996" spans="1:58" ht="41.45" customHeight="1">
      <c r="A2996"/>
      <c r="J2996"/>
      <c r="AA2996"/>
      <c r="AB2996"/>
      <c r="AC2996"/>
      <c r="AD2996"/>
      <c r="AE2996"/>
      <c r="AF2996"/>
      <c r="AG2996"/>
      <c r="AH2996"/>
      <c r="BB2996" s="2"/>
      <c r="BC2996" s="3"/>
      <c r="BD2996" s="3"/>
      <c r="BE2996" s="3"/>
      <c r="BF2996" s="3"/>
    </row>
    <row r="2997" spans="1:58" ht="41.45" customHeight="1">
      <c r="A2997"/>
      <c r="J2997"/>
      <c r="AA2997"/>
      <c r="AB2997"/>
      <c r="AC2997"/>
      <c r="AD2997"/>
      <c r="AE2997"/>
      <c r="AF2997"/>
      <c r="AG2997"/>
      <c r="AH2997"/>
      <c r="BB2997" s="2"/>
      <c r="BC2997" s="3"/>
      <c r="BD2997" s="3"/>
      <c r="BE2997" s="3"/>
      <c r="BF2997" s="3"/>
    </row>
    <row r="2998" spans="1:58" ht="41.45" customHeight="1">
      <c r="A2998"/>
      <c r="J2998"/>
      <c r="AA2998"/>
      <c r="AB2998"/>
      <c r="AC2998"/>
      <c r="AD2998"/>
      <c r="AE2998"/>
      <c r="AF2998"/>
      <c r="AG2998"/>
      <c r="AH2998"/>
      <c r="BB2998" s="2"/>
      <c r="BC2998" s="3"/>
      <c r="BD2998" s="3"/>
      <c r="BE2998" s="3"/>
      <c r="BF2998" s="3"/>
    </row>
    <row r="2999" spans="1:58" ht="41.45" customHeight="1">
      <c r="A2999"/>
      <c r="J2999"/>
      <c r="AA2999"/>
      <c r="AB2999"/>
      <c r="AC2999"/>
      <c r="AD2999"/>
      <c r="AE2999"/>
      <c r="AF2999"/>
      <c r="AG2999"/>
      <c r="AH2999"/>
      <c r="BB2999" s="2"/>
      <c r="BC2999" s="3"/>
      <c r="BD2999" s="3"/>
      <c r="BE2999" s="3"/>
      <c r="BF2999" s="3"/>
    </row>
    <row r="3000" spans="1:58" ht="41.45" customHeight="1">
      <c r="A3000"/>
      <c r="J3000"/>
      <c r="AA3000"/>
      <c r="AB3000"/>
      <c r="AC3000"/>
      <c r="AD3000"/>
      <c r="AE3000"/>
      <c r="AF3000"/>
      <c r="AG3000"/>
      <c r="AH3000"/>
      <c r="BB3000" s="2"/>
      <c r="BC3000" s="3"/>
      <c r="BD3000" s="3"/>
      <c r="BE3000" s="3"/>
      <c r="BF3000" s="3"/>
    </row>
    <row r="3001" spans="1:58" ht="41.45" customHeight="1">
      <c r="A3001"/>
      <c r="J3001"/>
      <c r="AA3001"/>
      <c r="AB3001"/>
      <c r="AC3001"/>
      <c r="AD3001"/>
      <c r="AE3001"/>
      <c r="AF3001"/>
      <c r="AG3001"/>
      <c r="AH3001"/>
      <c r="BB3001" s="2"/>
      <c r="BC3001" s="3"/>
      <c r="BD3001" s="3"/>
      <c r="BE3001" s="3"/>
      <c r="BF3001" s="3"/>
    </row>
    <row r="3002" spans="1:58" ht="41.45" customHeight="1">
      <c r="A3002"/>
      <c r="J3002"/>
      <c r="AA3002"/>
      <c r="AB3002"/>
      <c r="AC3002"/>
      <c r="AD3002"/>
      <c r="AE3002"/>
      <c r="AF3002"/>
      <c r="AG3002"/>
      <c r="AH3002"/>
      <c r="BB3002" s="2"/>
      <c r="BC3002" s="3"/>
      <c r="BD3002" s="3"/>
      <c r="BE3002" s="3"/>
      <c r="BF3002" s="3"/>
    </row>
    <row r="3003" spans="1:58" ht="41.45" customHeight="1">
      <c r="A3003"/>
      <c r="J3003"/>
      <c r="AA3003"/>
      <c r="AB3003"/>
      <c r="AC3003"/>
      <c r="AD3003"/>
      <c r="AE3003"/>
      <c r="AF3003"/>
      <c r="AG3003"/>
      <c r="AH3003"/>
      <c r="BB3003" s="2"/>
      <c r="BC3003" s="3"/>
      <c r="BD3003" s="3"/>
      <c r="BE3003" s="3"/>
      <c r="BF3003" s="3"/>
    </row>
    <row r="3004" spans="1:58" ht="41.45" customHeight="1">
      <c r="A3004"/>
      <c r="J3004"/>
      <c r="AA3004"/>
      <c r="AB3004"/>
      <c r="AC3004"/>
      <c r="AD3004"/>
      <c r="AE3004"/>
      <c r="AF3004"/>
      <c r="AG3004"/>
      <c r="AH3004"/>
      <c r="BB3004" s="2"/>
      <c r="BC3004" s="3"/>
      <c r="BD3004" s="3"/>
      <c r="BE3004" s="3"/>
      <c r="BF3004" s="3"/>
    </row>
    <row r="3005" spans="1:58" ht="41.45" customHeight="1">
      <c r="A3005"/>
      <c r="J3005"/>
      <c r="AA3005"/>
      <c r="AB3005"/>
      <c r="AC3005"/>
      <c r="AD3005"/>
      <c r="AE3005"/>
      <c r="AF3005"/>
      <c r="AG3005"/>
      <c r="AH3005"/>
      <c r="BB3005" s="2"/>
      <c r="BC3005" s="3"/>
      <c r="BD3005" s="3"/>
      <c r="BE3005" s="3"/>
      <c r="BF3005" s="3"/>
    </row>
    <row r="3006" spans="1:58" ht="41.45" customHeight="1">
      <c r="A3006"/>
      <c r="J3006"/>
      <c r="AA3006"/>
      <c r="AB3006"/>
      <c r="AC3006"/>
      <c r="AD3006"/>
      <c r="AE3006"/>
      <c r="AF3006"/>
      <c r="AG3006"/>
      <c r="AH3006"/>
      <c r="BB3006" s="2"/>
      <c r="BC3006" s="3"/>
      <c r="BD3006" s="3"/>
      <c r="BE3006" s="3"/>
      <c r="BF3006" s="3"/>
    </row>
    <row r="3007" spans="1:58" ht="41.45" customHeight="1">
      <c r="A3007"/>
      <c r="J3007"/>
      <c r="AA3007"/>
      <c r="AB3007"/>
      <c r="AC3007"/>
      <c r="AD3007"/>
      <c r="AE3007"/>
      <c r="AF3007"/>
      <c r="AG3007"/>
      <c r="AH3007"/>
      <c r="BB3007" s="2"/>
      <c r="BC3007" s="3"/>
      <c r="BD3007" s="3"/>
      <c r="BE3007" s="3"/>
      <c r="BF3007" s="3"/>
    </row>
    <row r="3008" spans="1:58" ht="41.45" customHeight="1">
      <c r="A3008"/>
      <c r="J3008"/>
      <c r="AA3008"/>
      <c r="AB3008"/>
      <c r="AC3008"/>
      <c r="AD3008"/>
      <c r="AE3008"/>
      <c r="AF3008"/>
      <c r="AG3008"/>
      <c r="AH3008"/>
      <c r="BB3008" s="2"/>
      <c r="BC3008" s="3"/>
      <c r="BD3008" s="3"/>
      <c r="BE3008" s="3"/>
      <c r="BF3008" s="3"/>
    </row>
    <row r="3009" spans="1:58" ht="41.45" customHeight="1">
      <c r="A3009"/>
      <c r="J3009"/>
      <c r="AA3009"/>
      <c r="AB3009"/>
      <c r="AC3009"/>
      <c r="AD3009"/>
      <c r="AE3009"/>
      <c r="AF3009"/>
      <c r="AG3009"/>
      <c r="AH3009"/>
      <c r="BB3009" s="2"/>
      <c r="BC3009" s="3"/>
      <c r="BD3009" s="3"/>
      <c r="BE3009" s="3"/>
      <c r="BF3009" s="3"/>
    </row>
    <row r="3010" spans="1:58" ht="41.45" customHeight="1">
      <c r="A3010"/>
      <c r="J3010"/>
      <c r="AA3010"/>
      <c r="AB3010"/>
      <c r="AC3010"/>
      <c r="AD3010"/>
      <c r="AE3010"/>
      <c r="AF3010"/>
      <c r="AG3010"/>
      <c r="AH3010"/>
      <c r="BB3010" s="2"/>
      <c r="BC3010" s="3"/>
      <c r="BD3010" s="3"/>
      <c r="BE3010" s="3"/>
      <c r="BF3010" s="3"/>
    </row>
    <row r="3011" spans="1:58" ht="41.45" customHeight="1">
      <c r="A3011"/>
      <c r="J3011"/>
      <c r="AA3011"/>
      <c r="AB3011"/>
      <c r="AC3011"/>
      <c r="AD3011"/>
      <c r="AE3011"/>
      <c r="AF3011"/>
      <c r="AG3011"/>
      <c r="AH3011"/>
      <c r="BB3011" s="2"/>
      <c r="BC3011" s="3"/>
      <c r="BD3011" s="3"/>
      <c r="BE3011" s="3"/>
      <c r="BF3011" s="3"/>
    </row>
    <row r="3012" spans="1:58" ht="41.45" customHeight="1">
      <c r="A3012"/>
      <c r="J3012"/>
      <c r="AA3012"/>
      <c r="AB3012"/>
      <c r="AC3012"/>
      <c r="AD3012"/>
      <c r="AE3012"/>
      <c r="AF3012"/>
      <c r="AG3012"/>
      <c r="AH3012"/>
      <c r="BB3012" s="2"/>
      <c r="BC3012" s="3"/>
      <c r="BD3012" s="3"/>
      <c r="BE3012" s="3"/>
      <c r="BF3012" s="3"/>
    </row>
    <row r="3013" spans="1:58" ht="41.45" customHeight="1">
      <c r="A3013"/>
      <c r="J3013"/>
      <c r="AA3013"/>
      <c r="AB3013"/>
      <c r="AC3013"/>
      <c r="AD3013"/>
      <c r="AE3013"/>
      <c r="AF3013"/>
      <c r="AG3013"/>
      <c r="AH3013"/>
      <c r="BB3013" s="2"/>
      <c r="BC3013" s="3"/>
      <c r="BD3013" s="3"/>
      <c r="BE3013" s="3"/>
      <c r="BF3013" s="3"/>
    </row>
    <row r="3014" spans="1:58" ht="41.45" customHeight="1">
      <c r="A3014"/>
      <c r="J3014"/>
      <c r="AA3014"/>
      <c r="AB3014"/>
      <c r="AC3014"/>
      <c r="AD3014"/>
      <c r="AE3014"/>
      <c r="AF3014"/>
      <c r="AG3014"/>
      <c r="AH3014"/>
      <c r="BB3014" s="2"/>
      <c r="BC3014" s="3"/>
      <c r="BD3014" s="3"/>
      <c r="BE3014" s="3"/>
      <c r="BF3014" s="3"/>
    </row>
    <row r="3015" spans="1:58" ht="41.45" customHeight="1">
      <c r="A3015"/>
      <c r="J3015"/>
      <c r="AA3015"/>
      <c r="AB3015"/>
      <c r="AC3015"/>
      <c r="AD3015"/>
      <c r="AE3015"/>
      <c r="AF3015"/>
      <c r="AG3015"/>
      <c r="AH3015"/>
      <c r="BB3015" s="2"/>
      <c r="BC3015" s="3"/>
      <c r="BD3015" s="3"/>
      <c r="BE3015" s="3"/>
      <c r="BF3015" s="3"/>
    </row>
    <row r="3016" spans="1:58" ht="41.45" customHeight="1">
      <c r="A3016"/>
      <c r="J3016"/>
      <c r="AA3016"/>
      <c r="AB3016"/>
      <c r="AC3016"/>
      <c r="AD3016"/>
      <c r="AE3016"/>
      <c r="AF3016"/>
      <c r="AG3016"/>
      <c r="AH3016"/>
      <c r="BB3016" s="2"/>
      <c r="BC3016" s="3"/>
      <c r="BD3016" s="3"/>
      <c r="BE3016" s="3"/>
      <c r="BF3016" s="3"/>
    </row>
    <row r="3017" spans="1:58" ht="41.45" customHeight="1">
      <c r="A3017"/>
      <c r="J3017"/>
      <c r="AA3017"/>
      <c r="AB3017"/>
      <c r="AC3017"/>
      <c r="AD3017"/>
      <c r="AE3017"/>
      <c r="AF3017"/>
      <c r="AG3017"/>
      <c r="AH3017"/>
      <c r="BB3017" s="2"/>
      <c r="BC3017" s="3"/>
      <c r="BD3017" s="3"/>
      <c r="BE3017" s="3"/>
      <c r="BF3017" s="3"/>
    </row>
    <row r="3018" spans="1:58" ht="41.45" customHeight="1">
      <c r="A3018"/>
      <c r="J3018"/>
      <c r="AA3018"/>
      <c r="AB3018"/>
      <c r="AC3018"/>
      <c r="AD3018"/>
      <c r="AE3018"/>
      <c r="AF3018"/>
      <c r="AG3018"/>
      <c r="AH3018"/>
      <c r="BB3018" s="2"/>
      <c r="BC3018" s="3"/>
      <c r="BD3018" s="3"/>
      <c r="BE3018" s="3"/>
      <c r="BF3018" s="3"/>
    </row>
    <row r="3019" spans="1:58" ht="41.45" customHeight="1">
      <c r="A3019"/>
      <c r="J3019"/>
      <c r="AA3019"/>
      <c r="AB3019"/>
      <c r="AC3019"/>
      <c r="AD3019"/>
      <c r="AE3019"/>
      <c r="AF3019"/>
      <c r="AG3019"/>
      <c r="AH3019"/>
      <c r="BB3019" s="2"/>
      <c r="BC3019" s="3"/>
      <c r="BD3019" s="3"/>
      <c r="BE3019" s="3"/>
      <c r="BF3019" s="3"/>
    </row>
    <row r="3020" spans="1:58" ht="41.45" customHeight="1">
      <c r="A3020"/>
      <c r="J3020"/>
      <c r="AA3020"/>
      <c r="AB3020"/>
      <c r="AC3020"/>
      <c r="AD3020"/>
      <c r="AE3020"/>
      <c r="AF3020"/>
      <c r="AG3020"/>
      <c r="AH3020"/>
      <c r="BB3020" s="2"/>
      <c r="BC3020" s="3"/>
      <c r="BD3020" s="3"/>
      <c r="BE3020" s="3"/>
      <c r="BF3020" s="3"/>
    </row>
    <row r="3021" spans="1:58" ht="41.45" customHeight="1">
      <c r="A3021"/>
      <c r="J3021"/>
      <c r="AA3021"/>
      <c r="AB3021"/>
      <c r="AC3021"/>
      <c r="AD3021"/>
      <c r="AE3021"/>
      <c r="AF3021"/>
      <c r="AG3021"/>
      <c r="AH3021"/>
      <c r="BB3021" s="2"/>
      <c r="BC3021" s="3"/>
      <c r="BD3021" s="3"/>
      <c r="BE3021" s="3"/>
      <c r="BF3021" s="3"/>
    </row>
    <row r="3022" spans="1:58" ht="41.45" customHeight="1">
      <c r="A3022"/>
      <c r="J3022"/>
      <c r="AA3022"/>
      <c r="AB3022"/>
      <c r="AC3022"/>
      <c r="AD3022"/>
      <c r="AE3022"/>
      <c r="AF3022"/>
      <c r="AG3022"/>
      <c r="AH3022"/>
      <c r="BB3022" s="2"/>
      <c r="BC3022" s="3"/>
      <c r="BD3022" s="3"/>
      <c r="BE3022" s="3"/>
      <c r="BF3022" s="3"/>
    </row>
    <row r="3023" spans="1:58" ht="41.45" customHeight="1">
      <c r="A3023"/>
      <c r="J3023"/>
      <c r="AA3023"/>
      <c r="AB3023"/>
      <c r="AC3023"/>
      <c r="AD3023"/>
      <c r="AE3023"/>
      <c r="AF3023"/>
      <c r="AG3023"/>
      <c r="AH3023"/>
      <c r="BB3023" s="2"/>
      <c r="BC3023" s="3"/>
      <c r="BD3023" s="3"/>
      <c r="BE3023" s="3"/>
      <c r="BF3023" s="3"/>
    </row>
    <row r="3024" spans="1:58" ht="41.45" customHeight="1">
      <c r="A3024"/>
      <c r="J3024"/>
      <c r="AA3024"/>
      <c r="AB3024"/>
      <c r="AC3024"/>
      <c r="AD3024"/>
      <c r="AE3024"/>
      <c r="AF3024"/>
      <c r="AG3024"/>
      <c r="AH3024"/>
      <c r="BB3024" s="2"/>
      <c r="BC3024" s="3"/>
      <c r="BD3024" s="3"/>
      <c r="BE3024" s="3"/>
      <c r="BF3024" s="3"/>
    </row>
    <row r="3025" spans="1:58" ht="41.45" customHeight="1">
      <c r="A3025"/>
      <c r="J3025"/>
      <c r="AA3025"/>
      <c r="AB3025"/>
      <c r="AC3025"/>
      <c r="AD3025"/>
      <c r="AE3025"/>
      <c r="AF3025"/>
      <c r="AG3025"/>
      <c r="AH3025"/>
      <c r="BB3025" s="2"/>
      <c r="BC3025" s="3"/>
      <c r="BD3025" s="3"/>
      <c r="BE3025" s="3"/>
      <c r="BF3025" s="3"/>
    </row>
    <row r="3026" spans="1:58" ht="41.45" customHeight="1">
      <c r="A3026"/>
      <c r="J3026"/>
      <c r="AA3026"/>
      <c r="AB3026"/>
      <c r="AC3026"/>
      <c r="AD3026"/>
      <c r="AE3026"/>
      <c r="AF3026"/>
      <c r="AG3026"/>
      <c r="AH3026"/>
      <c r="BB3026" s="2"/>
      <c r="BC3026" s="3"/>
      <c r="BD3026" s="3"/>
      <c r="BE3026" s="3"/>
      <c r="BF3026" s="3"/>
    </row>
    <row r="3027" spans="1:58" ht="41.45" customHeight="1">
      <c r="A3027"/>
      <c r="J3027"/>
      <c r="AA3027"/>
      <c r="AB3027"/>
      <c r="AC3027"/>
      <c r="AD3027"/>
      <c r="AE3027"/>
      <c r="AF3027"/>
      <c r="AG3027"/>
      <c r="AH3027"/>
      <c r="BB3027" s="2"/>
      <c r="BC3027" s="3"/>
      <c r="BD3027" s="3"/>
      <c r="BE3027" s="3"/>
      <c r="BF3027" s="3"/>
    </row>
    <row r="3028" spans="1:58" ht="41.45" customHeight="1">
      <c r="A3028"/>
      <c r="J3028"/>
      <c r="AA3028"/>
      <c r="AB3028"/>
      <c r="AC3028"/>
      <c r="AD3028"/>
      <c r="AE3028"/>
      <c r="AF3028"/>
      <c r="AG3028"/>
      <c r="AH3028"/>
      <c r="BB3028" s="2"/>
      <c r="BC3028" s="3"/>
      <c r="BD3028" s="3"/>
      <c r="BE3028" s="3"/>
      <c r="BF3028" s="3"/>
    </row>
    <row r="3029" spans="1:58" ht="41.45" customHeight="1">
      <c r="A3029"/>
      <c r="J3029"/>
      <c r="AA3029"/>
      <c r="AB3029"/>
      <c r="AC3029"/>
      <c r="AD3029"/>
      <c r="AE3029"/>
      <c r="AF3029"/>
      <c r="AG3029"/>
      <c r="AH3029"/>
      <c r="BB3029" s="2"/>
      <c r="BC3029" s="3"/>
      <c r="BD3029" s="3"/>
      <c r="BE3029" s="3"/>
      <c r="BF3029" s="3"/>
    </row>
    <row r="3030" spans="1:58" ht="41.45" customHeight="1">
      <c r="A3030"/>
      <c r="J3030"/>
      <c r="AA3030"/>
      <c r="AB3030"/>
      <c r="AC3030"/>
      <c r="AD3030"/>
      <c r="AE3030"/>
      <c r="AF3030"/>
      <c r="AG3030"/>
      <c r="AH3030"/>
      <c r="BB3030" s="2"/>
      <c r="BC3030" s="3"/>
      <c r="BD3030" s="3"/>
      <c r="BE3030" s="3"/>
      <c r="BF3030" s="3"/>
    </row>
    <row r="3031" spans="1:58" ht="41.45" customHeight="1">
      <c r="A3031"/>
      <c r="J3031"/>
      <c r="AA3031"/>
      <c r="AB3031"/>
      <c r="AC3031"/>
      <c r="AD3031"/>
      <c r="AE3031"/>
      <c r="AF3031"/>
      <c r="AG3031"/>
      <c r="AH3031"/>
      <c r="BB3031" s="2"/>
      <c r="BC3031" s="3"/>
      <c r="BD3031" s="3"/>
      <c r="BE3031" s="3"/>
      <c r="BF3031" s="3"/>
    </row>
    <row r="3032" spans="1:58" ht="41.45" customHeight="1">
      <c r="A3032"/>
      <c r="J3032"/>
      <c r="AA3032"/>
      <c r="AB3032"/>
      <c r="AC3032"/>
      <c r="AD3032"/>
      <c r="AE3032"/>
      <c r="AF3032"/>
      <c r="AG3032"/>
      <c r="AH3032"/>
      <c r="BB3032" s="2"/>
      <c r="BC3032" s="3"/>
      <c r="BD3032" s="3"/>
      <c r="BE3032" s="3"/>
      <c r="BF3032" s="3"/>
    </row>
    <row r="3033" spans="1:58" ht="41.45" customHeight="1">
      <c r="A3033"/>
      <c r="J3033"/>
      <c r="AA3033"/>
      <c r="AB3033"/>
      <c r="AC3033"/>
      <c r="AD3033"/>
      <c r="AE3033"/>
      <c r="AF3033"/>
      <c r="AG3033"/>
      <c r="AH3033"/>
      <c r="BB3033" s="2"/>
      <c r="BC3033" s="3"/>
      <c r="BD3033" s="3"/>
      <c r="BE3033" s="3"/>
      <c r="BF3033" s="3"/>
    </row>
    <row r="3034" spans="1:58" ht="41.45" customHeight="1">
      <c r="A3034"/>
      <c r="J3034"/>
      <c r="AA3034"/>
      <c r="AB3034"/>
      <c r="AC3034"/>
      <c r="AD3034"/>
      <c r="AE3034"/>
      <c r="AF3034"/>
      <c r="AG3034"/>
      <c r="AH3034"/>
      <c r="BB3034" s="2"/>
      <c r="BC3034" s="3"/>
      <c r="BD3034" s="3"/>
      <c r="BE3034" s="3"/>
      <c r="BF3034" s="3"/>
    </row>
    <row r="3035" spans="1:58" ht="41.45" customHeight="1">
      <c r="A3035"/>
      <c r="J3035"/>
      <c r="AA3035"/>
      <c r="AB3035"/>
      <c r="AC3035"/>
      <c r="AD3035"/>
      <c r="AE3035"/>
      <c r="AF3035"/>
      <c r="AG3035"/>
      <c r="AH3035"/>
      <c r="BB3035" s="2"/>
      <c r="BC3035" s="3"/>
      <c r="BD3035" s="3"/>
      <c r="BE3035" s="3"/>
      <c r="BF3035" s="3"/>
    </row>
    <row r="3036" spans="1:58" ht="41.45" customHeight="1">
      <c r="A3036"/>
      <c r="J3036"/>
      <c r="AA3036"/>
      <c r="AB3036"/>
      <c r="AC3036"/>
      <c r="AD3036"/>
      <c r="AE3036"/>
      <c r="AF3036"/>
      <c r="AG3036"/>
      <c r="AH3036"/>
      <c r="BB3036" s="2"/>
      <c r="BC3036" s="3"/>
      <c r="BD3036" s="3"/>
      <c r="BE3036" s="3"/>
      <c r="BF3036" s="3"/>
    </row>
    <row r="3037" spans="1:58" ht="41.45" customHeight="1">
      <c r="A3037"/>
      <c r="J3037"/>
      <c r="AA3037"/>
      <c r="AB3037"/>
      <c r="AC3037"/>
      <c r="AD3037"/>
      <c r="AE3037"/>
      <c r="AF3037"/>
      <c r="AG3037"/>
      <c r="AH3037"/>
      <c r="BB3037" s="2"/>
      <c r="BC3037" s="3"/>
      <c r="BD3037" s="3"/>
      <c r="BE3037" s="3"/>
      <c r="BF3037" s="3"/>
    </row>
    <row r="3038" spans="1:58" ht="41.45" customHeight="1">
      <c r="A3038"/>
      <c r="J3038"/>
      <c r="AA3038"/>
      <c r="AB3038"/>
      <c r="AC3038"/>
      <c r="AD3038"/>
      <c r="AE3038"/>
      <c r="AF3038"/>
      <c r="AG3038"/>
      <c r="AH3038"/>
      <c r="BB3038" s="2"/>
      <c r="BC3038" s="3"/>
      <c r="BD3038" s="3"/>
      <c r="BE3038" s="3"/>
      <c r="BF3038" s="3"/>
    </row>
    <row r="3039" spans="1:58" ht="41.45" customHeight="1">
      <c r="A3039"/>
      <c r="J3039"/>
      <c r="AA3039"/>
      <c r="AB3039"/>
      <c r="AC3039"/>
      <c r="AD3039"/>
      <c r="AE3039"/>
      <c r="AF3039"/>
      <c r="AG3039"/>
      <c r="AH3039"/>
      <c r="BB3039" s="2"/>
      <c r="BC3039" s="3"/>
      <c r="BD3039" s="3"/>
      <c r="BE3039" s="3"/>
      <c r="BF3039" s="3"/>
    </row>
    <row r="3040" spans="1:58" ht="41.45" customHeight="1">
      <c r="A3040"/>
      <c r="J3040"/>
      <c r="AA3040"/>
      <c r="AB3040"/>
      <c r="AC3040"/>
      <c r="AD3040"/>
      <c r="AE3040"/>
      <c r="AF3040"/>
      <c r="AG3040"/>
      <c r="AH3040"/>
      <c r="BB3040" s="2"/>
      <c r="BC3040" s="3"/>
      <c r="BD3040" s="3"/>
      <c r="BE3040" s="3"/>
      <c r="BF3040" s="3"/>
    </row>
    <row r="3041" spans="1:58" ht="41.45" customHeight="1">
      <c r="A3041"/>
      <c r="J3041"/>
      <c r="AA3041"/>
      <c r="AB3041"/>
      <c r="AC3041"/>
      <c r="AD3041"/>
      <c r="AE3041"/>
      <c r="AF3041"/>
      <c r="AG3041"/>
      <c r="AH3041"/>
      <c r="BB3041" s="2"/>
      <c r="BC3041" s="3"/>
      <c r="BD3041" s="3"/>
      <c r="BE3041" s="3"/>
      <c r="BF3041" s="3"/>
    </row>
    <row r="3042" spans="1:58" ht="41.45" customHeight="1">
      <c r="A3042"/>
      <c r="J3042"/>
      <c r="AA3042"/>
      <c r="AB3042"/>
      <c r="AC3042"/>
      <c r="AD3042"/>
      <c r="AE3042"/>
      <c r="AF3042"/>
      <c r="AG3042"/>
      <c r="AH3042"/>
      <c r="BB3042" s="2"/>
      <c r="BC3042" s="3"/>
      <c r="BD3042" s="3"/>
      <c r="BE3042" s="3"/>
      <c r="BF3042" s="3"/>
    </row>
    <row r="3043" spans="1:58" ht="41.45" customHeight="1">
      <c r="A3043"/>
      <c r="J3043"/>
      <c r="AA3043"/>
      <c r="AB3043"/>
      <c r="AC3043"/>
      <c r="AD3043"/>
      <c r="AE3043"/>
      <c r="AF3043"/>
      <c r="AG3043"/>
      <c r="AH3043"/>
      <c r="BB3043" s="2"/>
      <c r="BC3043" s="3"/>
      <c r="BD3043" s="3"/>
      <c r="BE3043" s="3"/>
      <c r="BF3043" s="3"/>
    </row>
    <row r="3044" spans="1:58" ht="41.45" customHeight="1">
      <c r="A3044"/>
      <c r="J3044"/>
      <c r="AA3044"/>
      <c r="AB3044"/>
      <c r="AC3044"/>
      <c r="AD3044"/>
      <c r="AE3044"/>
      <c r="AF3044"/>
      <c r="AG3044"/>
      <c r="AH3044"/>
      <c r="BB3044" s="2"/>
      <c r="BC3044" s="3"/>
      <c r="BD3044" s="3"/>
      <c r="BE3044" s="3"/>
      <c r="BF3044" s="3"/>
    </row>
    <row r="3045" spans="1:58" ht="41.45" customHeight="1">
      <c r="A3045"/>
      <c r="J3045"/>
      <c r="AA3045"/>
      <c r="AB3045"/>
      <c r="AC3045"/>
      <c r="AD3045"/>
      <c r="AE3045"/>
      <c r="AF3045"/>
      <c r="AG3045"/>
      <c r="AH3045"/>
      <c r="BB3045" s="2"/>
      <c r="BC3045" s="3"/>
      <c r="BD3045" s="3"/>
      <c r="BE3045" s="3"/>
      <c r="BF3045" s="3"/>
    </row>
    <row r="3046" spans="1:58" ht="41.45" customHeight="1">
      <c r="A3046"/>
      <c r="J3046"/>
      <c r="AA3046"/>
      <c r="AB3046"/>
      <c r="AC3046"/>
      <c r="AD3046"/>
      <c r="AE3046"/>
      <c r="AF3046"/>
      <c r="AG3046"/>
      <c r="AH3046"/>
      <c r="BB3046" s="2"/>
      <c r="BC3046" s="3"/>
      <c r="BD3046" s="3"/>
      <c r="BE3046" s="3"/>
      <c r="BF3046" s="3"/>
    </row>
    <row r="3047" spans="1:58" ht="41.45" customHeight="1">
      <c r="A3047"/>
      <c r="J3047"/>
      <c r="AA3047"/>
      <c r="AB3047"/>
      <c r="AC3047"/>
      <c r="AD3047"/>
      <c r="AE3047"/>
      <c r="AF3047"/>
      <c r="AG3047"/>
      <c r="AH3047"/>
      <c r="BB3047" s="2"/>
      <c r="BC3047" s="3"/>
      <c r="BD3047" s="3"/>
      <c r="BE3047" s="3"/>
      <c r="BF3047" s="3"/>
    </row>
    <row r="3048" spans="1:58" ht="41.45" customHeight="1">
      <c r="A3048"/>
      <c r="J3048"/>
      <c r="AA3048"/>
      <c r="AB3048"/>
      <c r="AC3048"/>
      <c r="AD3048"/>
      <c r="AE3048"/>
      <c r="AF3048"/>
      <c r="AG3048"/>
      <c r="AH3048"/>
      <c r="BB3048" s="2"/>
      <c r="BC3048" s="3"/>
      <c r="BD3048" s="3"/>
      <c r="BE3048" s="3"/>
      <c r="BF3048" s="3"/>
    </row>
    <row r="3049" spans="1:58" ht="41.45" customHeight="1">
      <c r="A3049"/>
      <c r="J3049"/>
      <c r="AA3049"/>
      <c r="AB3049"/>
      <c r="AC3049"/>
      <c r="AD3049"/>
      <c r="AE3049"/>
      <c r="AF3049"/>
      <c r="AG3049"/>
      <c r="AH3049"/>
      <c r="BB3049" s="2"/>
      <c r="BC3049" s="3"/>
      <c r="BD3049" s="3"/>
      <c r="BE3049" s="3"/>
      <c r="BF3049" s="3"/>
    </row>
    <row r="3050" spans="1:58" ht="41.45" customHeight="1">
      <c r="A3050"/>
      <c r="J3050"/>
      <c r="AA3050"/>
      <c r="AB3050"/>
      <c r="AC3050"/>
      <c r="AD3050"/>
      <c r="AE3050"/>
      <c r="AF3050"/>
      <c r="AG3050"/>
      <c r="AH3050"/>
      <c r="BB3050" s="2"/>
      <c r="BC3050" s="3"/>
      <c r="BD3050" s="3"/>
      <c r="BE3050" s="3"/>
      <c r="BF3050" s="3"/>
    </row>
    <row r="3051" spans="1:58" ht="41.45" customHeight="1">
      <c r="A3051"/>
      <c r="J3051"/>
      <c r="AA3051"/>
      <c r="AB3051"/>
      <c r="AC3051"/>
      <c r="AD3051"/>
      <c r="AE3051"/>
      <c r="AF3051"/>
      <c r="AG3051"/>
      <c r="AH3051"/>
      <c r="BB3051" s="2"/>
      <c r="BC3051" s="3"/>
      <c r="BD3051" s="3"/>
      <c r="BE3051" s="3"/>
      <c r="BF3051" s="3"/>
    </row>
    <row r="3052" spans="1:58" ht="41.45" customHeight="1">
      <c r="A3052"/>
      <c r="J3052"/>
      <c r="AA3052"/>
      <c r="AB3052"/>
      <c r="AC3052"/>
      <c r="AD3052"/>
      <c r="AE3052"/>
      <c r="AF3052"/>
      <c r="AG3052"/>
      <c r="AH3052"/>
      <c r="BB3052" s="2"/>
      <c r="BC3052" s="3"/>
      <c r="BD3052" s="3"/>
      <c r="BE3052" s="3"/>
      <c r="BF3052" s="3"/>
    </row>
    <row r="3053" spans="1:58" ht="41.45" customHeight="1">
      <c r="A3053"/>
      <c r="J3053"/>
      <c r="AA3053"/>
      <c r="AB3053"/>
      <c r="AC3053"/>
      <c r="AD3053"/>
      <c r="AE3053"/>
      <c r="AF3053"/>
      <c r="AG3053"/>
      <c r="AH3053"/>
      <c r="BB3053" s="2"/>
      <c r="BC3053" s="3"/>
      <c r="BD3053" s="3"/>
      <c r="BE3053" s="3"/>
      <c r="BF3053" s="3"/>
    </row>
    <row r="3054" spans="1:58" ht="41.45" customHeight="1">
      <c r="A3054"/>
      <c r="J3054"/>
      <c r="AA3054"/>
      <c r="AB3054"/>
      <c r="AC3054"/>
      <c r="AD3054"/>
      <c r="AE3054"/>
      <c r="AF3054"/>
      <c r="AG3054"/>
      <c r="AH3054"/>
      <c r="BB3054" s="2"/>
      <c r="BC3054" s="3"/>
      <c r="BD3054" s="3"/>
      <c r="BE3054" s="3"/>
      <c r="BF3054" s="3"/>
    </row>
    <row r="3055" spans="1:58" ht="41.45" customHeight="1">
      <c r="A3055"/>
      <c r="J3055"/>
      <c r="AA3055"/>
      <c r="AB3055"/>
      <c r="AC3055"/>
      <c r="AD3055"/>
      <c r="AE3055"/>
      <c r="AF3055"/>
      <c r="AG3055"/>
      <c r="AH3055"/>
      <c r="BB3055" s="2"/>
      <c r="BC3055" s="3"/>
      <c r="BD3055" s="3"/>
      <c r="BE3055" s="3"/>
      <c r="BF3055" s="3"/>
    </row>
    <row r="3056" spans="1:58" ht="41.45" customHeight="1">
      <c r="A3056"/>
      <c r="J3056"/>
      <c r="AA3056"/>
      <c r="AB3056"/>
      <c r="AC3056"/>
      <c r="AD3056"/>
      <c r="AE3056"/>
      <c r="AF3056"/>
      <c r="AG3056"/>
      <c r="AH3056"/>
      <c r="BB3056" s="2"/>
      <c r="BC3056" s="3"/>
      <c r="BD3056" s="3"/>
      <c r="BE3056" s="3"/>
      <c r="BF3056" s="3"/>
    </row>
    <row r="3057" spans="1:58" ht="41.45" customHeight="1">
      <c r="A3057"/>
      <c r="J3057"/>
      <c r="AA3057"/>
      <c r="AB3057"/>
      <c r="AC3057"/>
      <c r="AD3057"/>
      <c r="AE3057"/>
      <c r="AF3057"/>
      <c r="AG3057"/>
      <c r="AH3057"/>
      <c r="BB3057" s="2"/>
      <c r="BC3057" s="3"/>
      <c r="BD3057" s="3"/>
      <c r="BE3057" s="3"/>
      <c r="BF3057" s="3"/>
    </row>
    <row r="3058" spans="1:58" ht="41.45" customHeight="1">
      <c r="A3058"/>
      <c r="J3058"/>
      <c r="AA3058"/>
      <c r="AB3058"/>
      <c r="AC3058"/>
      <c r="AD3058"/>
      <c r="AE3058"/>
      <c r="AF3058"/>
      <c r="AG3058"/>
      <c r="AH3058"/>
      <c r="BB3058" s="2"/>
      <c r="BC3058" s="3"/>
      <c r="BD3058" s="3"/>
      <c r="BE3058" s="3"/>
      <c r="BF3058" s="3"/>
    </row>
    <row r="3059" spans="1:58" ht="41.45" customHeight="1">
      <c r="A3059"/>
      <c r="J3059"/>
      <c r="AA3059"/>
      <c r="AB3059"/>
      <c r="AC3059"/>
      <c r="AD3059"/>
      <c r="AE3059"/>
      <c r="AF3059"/>
      <c r="AG3059"/>
      <c r="AH3059"/>
      <c r="BB3059" s="2"/>
      <c r="BC3059" s="3"/>
      <c r="BD3059" s="3"/>
      <c r="BE3059" s="3"/>
      <c r="BF3059" s="3"/>
    </row>
    <row r="3060" spans="1:58" ht="41.45" customHeight="1">
      <c r="A3060"/>
      <c r="J3060"/>
      <c r="AA3060"/>
      <c r="AB3060"/>
      <c r="AC3060"/>
      <c r="AD3060"/>
      <c r="AE3060"/>
      <c r="AF3060"/>
      <c r="AG3060"/>
      <c r="AH3060"/>
      <c r="BB3060" s="2"/>
      <c r="BC3060" s="3"/>
      <c r="BD3060" s="3"/>
      <c r="BE3060" s="3"/>
      <c r="BF3060" s="3"/>
    </row>
    <row r="3061" spans="1:58" ht="41.45" customHeight="1">
      <c r="A3061"/>
      <c r="J3061"/>
      <c r="AA3061"/>
      <c r="AB3061"/>
      <c r="AC3061"/>
      <c r="AD3061"/>
      <c r="AE3061"/>
      <c r="AF3061"/>
      <c r="AG3061"/>
      <c r="AH3061"/>
      <c r="BB3061" s="2"/>
      <c r="BC3061" s="3"/>
      <c r="BD3061" s="3"/>
      <c r="BE3061" s="3"/>
      <c r="BF3061" s="3"/>
    </row>
    <row r="3062" spans="1:58" ht="41.45" customHeight="1">
      <c r="A3062"/>
      <c r="J3062"/>
      <c r="AA3062"/>
      <c r="AB3062"/>
      <c r="AC3062"/>
      <c r="AD3062"/>
      <c r="AE3062"/>
      <c r="AF3062"/>
      <c r="AG3062"/>
      <c r="AH3062"/>
      <c r="BB3062" s="2"/>
      <c r="BC3062" s="3"/>
      <c r="BD3062" s="3"/>
      <c r="BE3062" s="3"/>
      <c r="BF3062" s="3"/>
    </row>
    <row r="3063" spans="1:58" ht="41.45" customHeight="1">
      <c r="A3063"/>
      <c r="J3063"/>
      <c r="AA3063"/>
      <c r="AB3063"/>
      <c r="AC3063"/>
      <c r="AD3063"/>
      <c r="AE3063"/>
      <c r="AF3063"/>
      <c r="AG3063"/>
      <c r="AH3063"/>
      <c r="BB3063" s="2"/>
      <c r="BC3063" s="3"/>
      <c r="BD3063" s="3"/>
      <c r="BE3063" s="3"/>
      <c r="BF3063" s="3"/>
    </row>
    <row r="3064" spans="1:58" ht="41.45" customHeight="1">
      <c r="A3064"/>
      <c r="J3064"/>
      <c r="AA3064"/>
      <c r="AB3064"/>
      <c r="AC3064"/>
      <c r="AD3064"/>
      <c r="AE3064"/>
      <c r="AF3064"/>
      <c r="AG3064"/>
      <c r="AH3064"/>
      <c r="BB3064" s="2"/>
      <c r="BC3064" s="3"/>
      <c r="BD3064" s="3"/>
      <c r="BE3064" s="3"/>
      <c r="BF3064" s="3"/>
    </row>
    <row r="3065" spans="1:58" ht="41.45" customHeight="1">
      <c r="A3065"/>
      <c r="J3065"/>
      <c r="AA3065"/>
      <c r="AB3065"/>
      <c r="AC3065"/>
      <c r="AD3065"/>
      <c r="AE3065"/>
      <c r="AF3065"/>
      <c r="AG3065"/>
      <c r="AH3065"/>
      <c r="BB3065" s="2"/>
      <c r="BC3065" s="3"/>
      <c r="BD3065" s="3"/>
      <c r="BE3065" s="3"/>
      <c r="BF3065" s="3"/>
    </row>
    <row r="3066" spans="1:58" ht="41.45" customHeight="1">
      <c r="A3066"/>
      <c r="J3066"/>
      <c r="AA3066"/>
      <c r="AB3066"/>
      <c r="AC3066"/>
      <c r="AD3066"/>
      <c r="AE3066"/>
      <c r="AF3066"/>
      <c r="AG3066"/>
      <c r="AH3066"/>
      <c r="BB3066" s="2"/>
      <c r="BC3066" s="3"/>
      <c r="BD3066" s="3"/>
      <c r="BE3066" s="3"/>
      <c r="BF3066" s="3"/>
    </row>
    <row r="3067" spans="1:58" ht="41.45" customHeight="1">
      <c r="A3067"/>
      <c r="J3067"/>
      <c r="AA3067"/>
      <c r="AB3067"/>
      <c r="AC3067"/>
      <c r="AD3067"/>
      <c r="AE3067"/>
      <c r="AF3067"/>
      <c r="AG3067"/>
      <c r="AH3067"/>
      <c r="BB3067" s="2"/>
      <c r="BC3067" s="3"/>
      <c r="BD3067" s="3"/>
      <c r="BE3067" s="3"/>
      <c r="BF3067" s="3"/>
    </row>
    <row r="3068" spans="1:58" ht="41.45" customHeight="1">
      <c r="A3068"/>
      <c r="J3068"/>
      <c r="AA3068"/>
      <c r="AB3068"/>
      <c r="AC3068"/>
      <c r="AD3068"/>
      <c r="AE3068"/>
      <c r="AF3068"/>
      <c r="AG3068"/>
      <c r="AH3068"/>
      <c r="BB3068" s="2"/>
      <c r="BC3068" s="3"/>
      <c r="BD3068" s="3"/>
      <c r="BE3068" s="3"/>
      <c r="BF3068" s="3"/>
    </row>
    <row r="3069" spans="1:58" ht="41.45" customHeight="1">
      <c r="A3069"/>
      <c r="J3069"/>
      <c r="AA3069"/>
      <c r="AB3069"/>
      <c r="AC3069"/>
      <c r="AD3069"/>
      <c r="AE3069"/>
      <c r="AF3069"/>
      <c r="AG3069"/>
      <c r="AH3069"/>
      <c r="BB3069" s="2"/>
      <c r="BC3069" s="3"/>
      <c r="BD3069" s="3"/>
      <c r="BE3069" s="3"/>
      <c r="BF3069" s="3"/>
    </row>
    <row r="3070" spans="1:58" ht="41.45" customHeight="1">
      <c r="A3070"/>
      <c r="J3070"/>
      <c r="AA3070"/>
      <c r="AB3070"/>
      <c r="AC3070"/>
      <c r="AD3070"/>
      <c r="AE3070"/>
      <c r="AF3070"/>
      <c r="AG3070"/>
      <c r="AH3070"/>
      <c r="BB3070" s="2"/>
      <c r="BC3070" s="3"/>
      <c r="BD3070" s="3"/>
      <c r="BE3070" s="3"/>
      <c r="BF3070" s="3"/>
    </row>
    <row r="3071" spans="1:58" ht="41.45" customHeight="1">
      <c r="A3071"/>
      <c r="J3071"/>
      <c r="AA3071"/>
      <c r="AB3071"/>
      <c r="AC3071"/>
      <c r="AD3071"/>
      <c r="AE3071"/>
      <c r="AF3071"/>
      <c r="AG3071"/>
      <c r="AH3071"/>
      <c r="BB3071" s="2"/>
      <c r="BC3071" s="3"/>
      <c r="BD3071" s="3"/>
      <c r="BE3071" s="3"/>
      <c r="BF3071" s="3"/>
    </row>
    <row r="3072" spans="1:58" ht="41.45" customHeight="1">
      <c r="A3072"/>
      <c r="J3072"/>
      <c r="AA3072"/>
      <c r="AB3072"/>
      <c r="AC3072"/>
      <c r="AD3072"/>
      <c r="AE3072"/>
      <c r="AF3072"/>
      <c r="AG3072"/>
      <c r="AH3072"/>
      <c r="BB3072" s="2"/>
      <c r="BC3072" s="3"/>
      <c r="BD3072" s="3"/>
      <c r="BE3072" s="3"/>
      <c r="BF3072" s="3"/>
    </row>
    <row r="3073" spans="1:58" ht="41.45" customHeight="1">
      <c r="A3073"/>
      <c r="J3073"/>
      <c r="AA3073"/>
      <c r="AB3073"/>
      <c r="AC3073"/>
      <c r="AD3073"/>
      <c r="AE3073"/>
      <c r="AF3073"/>
      <c r="AG3073"/>
      <c r="AH3073"/>
      <c r="BB3073" s="2"/>
      <c r="BC3073" s="3"/>
      <c r="BD3073" s="3"/>
      <c r="BE3073" s="3"/>
      <c r="BF3073" s="3"/>
    </row>
    <row r="3074" spans="1:58" ht="41.45" customHeight="1">
      <c r="A3074"/>
      <c r="J3074"/>
      <c r="AA3074"/>
      <c r="AB3074"/>
      <c r="AC3074"/>
      <c r="AD3074"/>
      <c r="AE3074"/>
      <c r="AF3074"/>
      <c r="AG3074"/>
      <c r="AH3074"/>
      <c r="BB3074" s="2"/>
      <c r="BC3074" s="3"/>
      <c r="BD3074" s="3"/>
      <c r="BE3074" s="3"/>
      <c r="BF3074" s="3"/>
    </row>
    <row r="3075" spans="1:58" ht="41.45" customHeight="1">
      <c r="A3075"/>
      <c r="J3075"/>
      <c r="AA3075"/>
      <c r="AB3075"/>
      <c r="AC3075"/>
      <c r="AD3075"/>
      <c r="AE3075"/>
      <c r="AF3075"/>
      <c r="AG3075"/>
      <c r="AH3075"/>
      <c r="BB3075" s="2"/>
      <c r="BC3075" s="3"/>
      <c r="BD3075" s="3"/>
      <c r="BE3075" s="3"/>
      <c r="BF3075" s="3"/>
    </row>
    <row r="3076" spans="1:58" ht="41.45" customHeight="1">
      <c r="A3076"/>
      <c r="J3076"/>
      <c r="AA3076"/>
      <c r="AB3076"/>
      <c r="AC3076"/>
      <c r="AD3076"/>
      <c r="AE3076"/>
      <c r="AF3076"/>
      <c r="AG3076"/>
      <c r="AH3076"/>
      <c r="BB3076" s="2"/>
      <c r="BC3076" s="3"/>
      <c r="BD3076" s="3"/>
      <c r="BE3076" s="3"/>
      <c r="BF3076" s="3"/>
    </row>
    <row r="3077" spans="1:58" ht="41.45" customHeight="1">
      <c r="A3077"/>
      <c r="J3077"/>
      <c r="AA3077"/>
      <c r="AB3077"/>
      <c r="AC3077"/>
      <c r="AD3077"/>
      <c r="AE3077"/>
      <c r="AF3077"/>
      <c r="AG3077"/>
      <c r="AH3077"/>
      <c r="BB3077" s="2"/>
      <c r="BC3077" s="3"/>
      <c r="BD3077" s="3"/>
      <c r="BE3077" s="3"/>
      <c r="BF3077" s="3"/>
    </row>
    <row r="3078" spans="1:58" ht="41.45" customHeight="1">
      <c r="A3078"/>
      <c r="J3078"/>
      <c r="AA3078"/>
      <c r="AB3078"/>
      <c r="AC3078"/>
      <c r="AD3078"/>
      <c r="AE3078"/>
      <c r="AF3078"/>
      <c r="AG3078"/>
      <c r="AH3078"/>
      <c r="BB3078" s="2"/>
      <c r="BC3078" s="3"/>
      <c r="BD3078" s="3"/>
      <c r="BE3078" s="3"/>
      <c r="BF3078" s="3"/>
    </row>
    <row r="3079" spans="1:58" ht="41.45" customHeight="1">
      <c r="A3079"/>
      <c r="J3079"/>
      <c r="AA3079"/>
      <c r="AB3079"/>
      <c r="AC3079"/>
      <c r="AD3079"/>
      <c r="AE3079"/>
      <c r="AF3079"/>
      <c r="AG3079"/>
      <c r="AH3079"/>
      <c r="BB3079" s="2"/>
      <c r="BC3079" s="3"/>
      <c r="BD3079" s="3"/>
      <c r="BE3079" s="3"/>
      <c r="BF3079" s="3"/>
    </row>
    <row r="3080" spans="1:58" ht="41.45" customHeight="1">
      <c r="A3080"/>
      <c r="J3080"/>
      <c r="AA3080"/>
      <c r="AB3080"/>
      <c r="AC3080"/>
      <c r="AD3080"/>
      <c r="AE3080"/>
      <c r="AF3080"/>
      <c r="AG3080"/>
      <c r="AH3080"/>
      <c r="BB3080" s="2"/>
      <c r="BC3080" s="3"/>
      <c r="BD3080" s="3"/>
      <c r="BE3080" s="3"/>
      <c r="BF3080" s="3"/>
    </row>
    <row r="3081" spans="1:58" ht="41.45" customHeight="1">
      <c r="A3081"/>
      <c r="J3081"/>
      <c r="AA3081"/>
      <c r="AB3081"/>
      <c r="AC3081"/>
      <c r="AD3081"/>
      <c r="AE3081"/>
      <c r="AF3081"/>
      <c r="AG3081"/>
      <c r="AH3081"/>
      <c r="BB3081" s="2"/>
      <c r="BC3081" s="3"/>
      <c r="BD3081" s="3"/>
      <c r="BE3081" s="3"/>
      <c r="BF3081" s="3"/>
    </row>
    <row r="3082" spans="1:58" ht="41.45" customHeight="1">
      <c r="A3082"/>
      <c r="J3082"/>
      <c r="AA3082"/>
      <c r="AB3082"/>
      <c r="AC3082"/>
      <c r="AD3082"/>
      <c r="AE3082"/>
      <c r="AF3082"/>
      <c r="AG3082"/>
      <c r="AH3082"/>
      <c r="BB3082" s="2"/>
      <c r="BC3082" s="3"/>
      <c r="BD3082" s="3"/>
      <c r="BE3082" s="3"/>
      <c r="BF3082" s="3"/>
    </row>
    <row r="3083" spans="1:58" ht="41.45" customHeight="1">
      <c r="A3083"/>
      <c r="J3083"/>
      <c r="AA3083"/>
      <c r="AB3083"/>
      <c r="AC3083"/>
      <c r="AD3083"/>
      <c r="AE3083"/>
      <c r="AF3083"/>
      <c r="AG3083"/>
      <c r="AH3083"/>
      <c r="BB3083" s="2"/>
      <c r="BC3083" s="3"/>
      <c r="BD3083" s="3"/>
      <c r="BE3083" s="3"/>
      <c r="BF3083" s="3"/>
    </row>
    <row r="3084" spans="1:58" ht="41.45" customHeight="1">
      <c r="A3084"/>
      <c r="J3084"/>
      <c r="AA3084"/>
      <c r="AB3084"/>
      <c r="AC3084"/>
      <c r="AD3084"/>
      <c r="AE3084"/>
      <c r="AF3084"/>
      <c r="AG3084"/>
      <c r="AH3084"/>
      <c r="BB3084" s="2"/>
      <c r="BC3084" s="3"/>
      <c r="BD3084" s="3"/>
      <c r="BE3084" s="3"/>
      <c r="BF3084" s="3"/>
    </row>
    <row r="3085" spans="1:58" ht="41.45" customHeight="1">
      <c r="A3085"/>
      <c r="J3085"/>
      <c r="AA3085"/>
      <c r="AB3085"/>
      <c r="AC3085"/>
      <c r="AD3085"/>
      <c r="AE3085"/>
      <c r="AF3085"/>
      <c r="AG3085"/>
      <c r="AH3085"/>
      <c r="BB3085" s="2"/>
      <c r="BC3085" s="3"/>
      <c r="BD3085" s="3"/>
      <c r="BE3085" s="3"/>
      <c r="BF3085" s="3"/>
    </row>
    <row r="3086" spans="1:58" ht="41.45" customHeight="1">
      <c r="A3086"/>
      <c r="J3086"/>
      <c r="AA3086"/>
      <c r="AB3086"/>
      <c r="AC3086"/>
      <c r="AD3086"/>
      <c r="AE3086"/>
      <c r="AF3086"/>
      <c r="AG3086"/>
      <c r="AH3086"/>
      <c r="BB3086" s="2"/>
      <c r="BC3086" s="3"/>
      <c r="BD3086" s="3"/>
      <c r="BE3086" s="3"/>
      <c r="BF3086" s="3"/>
    </row>
    <row r="3087" spans="1:58" ht="41.45" customHeight="1">
      <c r="A3087"/>
      <c r="J3087"/>
      <c r="AA3087"/>
      <c r="AB3087"/>
      <c r="AC3087"/>
      <c r="AD3087"/>
      <c r="AE3087"/>
      <c r="AF3087"/>
      <c r="AG3087"/>
      <c r="AH3087"/>
      <c r="BB3087" s="2"/>
      <c r="BC3087" s="3"/>
      <c r="BD3087" s="3"/>
      <c r="BE3087" s="3"/>
      <c r="BF3087" s="3"/>
    </row>
    <row r="3088" spans="1:58" ht="41.45" customHeight="1">
      <c r="A3088"/>
      <c r="J3088"/>
      <c r="AA3088"/>
      <c r="AB3088"/>
      <c r="AC3088"/>
      <c r="AD3088"/>
      <c r="AE3088"/>
      <c r="AF3088"/>
      <c r="AG3088"/>
      <c r="AH3088"/>
      <c r="BB3088" s="2"/>
      <c r="BC3088" s="3"/>
      <c r="BD3088" s="3"/>
      <c r="BE3088" s="3"/>
      <c r="BF3088" s="3"/>
    </row>
    <row r="3089" spans="1:58" ht="41.45" customHeight="1">
      <c r="A3089"/>
      <c r="J3089"/>
      <c r="AA3089"/>
      <c r="AB3089"/>
      <c r="AC3089"/>
      <c r="AD3089"/>
      <c r="AE3089"/>
      <c r="AF3089"/>
      <c r="AG3089"/>
      <c r="AH3089"/>
      <c r="BB3089" s="2"/>
      <c r="BC3089" s="3"/>
      <c r="BD3089" s="3"/>
      <c r="BE3089" s="3"/>
      <c r="BF3089" s="3"/>
    </row>
    <row r="3090" spans="1:58" ht="41.45" customHeight="1">
      <c r="A3090"/>
      <c r="J3090"/>
      <c r="AA3090"/>
      <c r="AB3090"/>
      <c r="AC3090"/>
      <c r="AD3090"/>
      <c r="AE3090"/>
      <c r="AF3090"/>
      <c r="AG3090"/>
      <c r="AH3090"/>
      <c r="BB3090" s="2"/>
      <c r="BC3090" s="3"/>
      <c r="BD3090" s="3"/>
      <c r="BE3090" s="3"/>
      <c r="BF3090" s="3"/>
    </row>
    <row r="3091" spans="1:58" ht="41.45" customHeight="1">
      <c r="A3091"/>
      <c r="J3091"/>
      <c r="AA3091"/>
      <c r="AB3091"/>
      <c r="AC3091"/>
      <c r="AD3091"/>
      <c r="AE3091"/>
      <c r="AF3091"/>
      <c r="AG3091"/>
      <c r="AH3091"/>
      <c r="BB3091" s="2"/>
      <c r="BC3091" s="3"/>
      <c r="BD3091" s="3"/>
      <c r="BE3091" s="3"/>
      <c r="BF3091" s="3"/>
    </row>
    <row r="3092" spans="1:58" ht="41.45" customHeight="1">
      <c r="A3092"/>
      <c r="J3092"/>
      <c r="AA3092"/>
      <c r="AB3092"/>
      <c r="AC3092"/>
      <c r="AD3092"/>
      <c r="AE3092"/>
      <c r="AF3092"/>
      <c r="AG3092"/>
      <c r="AH3092"/>
      <c r="BB3092" s="2"/>
      <c r="BC3092" s="3"/>
      <c r="BD3092" s="3"/>
      <c r="BE3092" s="3"/>
      <c r="BF3092" s="3"/>
    </row>
    <row r="3093" spans="1:58" ht="41.45" customHeight="1">
      <c r="A3093"/>
      <c r="J3093"/>
      <c r="AA3093"/>
      <c r="AB3093"/>
      <c r="AC3093"/>
      <c r="AD3093"/>
      <c r="AE3093"/>
      <c r="AF3093"/>
      <c r="AG3093"/>
      <c r="AH3093"/>
      <c r="BB3093" s="2"/>
      <c r="BC3093" s="3"/>
      <c r="BD3093" s="3"/>
      <c r="BE3093" s="3"/>
      <c r="BF3093" s="3"/>
    </row>
    <row r="3094" spans="1:58" ht="41.45" customHeight="1">
      <c r="A3094"/>
      <c r="J3094"/>
      <c r="AA3094"/>
      <c r="AB3094"/>
      <c r="AC3094"/>
      <c r="AD3094"/>
      <c r="AE3094"/>
      <c r="AF3094"/>
      <c r="AG3094"/>
      <c r="AH3094"/>
      <c r="BB3094" s="2"/>
      <c r="BC3094" s="3"/>
      <c r="BD3094" s="3"/>
      <c r="BE3094" s="3"/>
      <c r="BF3094" s="3"/>
    </row>
    <row r="3095" spans="1:58" ht="41.45" customHeight="1">
      <c r="A3095"/>
      <c r="J3095"/>
      <c r="AA3095"/>
      <c r="AB3095"/>
      <c r="AC3095"/>
      <c r="AD3095"/>
      <c r="AE3095"/>
      <c r="AF3095"/>
      <c r="AG3095"/>
      <c r="AH3095"/>
      <c r="BB3095" s="2"/>
      <c r="BC3095" s="3"/>
      <c r="BD3095" s="3"/>
      <c r="BE3095" s="3"/>
      <c r="BF3095" s="3"/>
    </row>
    <row r="3096" spans="1:58" ht="41.45" customHeight="1">
      <c r="A3096"/>
      <c r="J3096"/>
      <c r="AA3096"/>
      <c r="AB3096"/>
      <c r="AC3096"/>
      <c r="AD3096"/>
      <c r="AE3096"/>
      <c r="AF3096"/>
      <c r="AG3096"/>
      <c r="AH3096"/>
      <c r="BB3096" s="2"/>
      <c r="BC3096" s="3"/>
      <c r="BD3096" s="3"/>
      <c r="BE3096" s="3"/>
      <c r="BF3096" s="3"/>
    </row>
    <row r="3097" spans="1:58" ht="41.45" customHeight="1">
      <c r="A3097"/>
      <c r="J3097"/>
      <c r="AA3097"/>
      <c r="AB3097"/>
      <c r="AC3097"/>
      <c r="AD3097"/>
      <c r="AE3097"/>
      <c r="AF3097"/>
      <c r="AG3097"/>
      <c r="AH3097"/>
      <c r="BB3097" s="2"/>
      <c r="BC3097" s="3"/>
      <c r="BD3097" s="3"/>
      <c r="BE3097" s="3"/>
      <c r="BF3097" s="3"/>
    </row>
    <row r="3098" spans="1:58" ht="41.45" customHeight="1">
      <c r="A3098"/>
      <c r="J3098"/>
      <c r="AA3098"/>
      <c r="AB3098"/>
      <c r="AC3098"/>
      <c r="AD3098"/>
      <c r="AE3098"/>
      <c r="AF3098"/>
      <c r="AG3098"/>
      <c r="AH3098"/>
      <c r="BB3098" s="2"/>
      <c r="BC3098" s="3"/>
      <c r="BD3098" s="3"/>
      <c r="BE3098" s="3"/>
      <c r="BF3098" s="3"/>
    </row>
    <row r="3099" spans="1:58" ht="41.45" customHeight="1">
      <c r="A3099"/>
      <c r="J3099"/>
      <c r="AA3099"/>
      <c r="AB3099"/>
      <c r="AC3099"/>
      <c r="AD3099"/>
      <c r="AE3099"/>
      <c r="AF3099"/>
      <c r="AG3099"/>
      <c r="AH3099"/>
      <c r="BB3099" s="2"/>
      <c r="BC3099" s="3"/>
      <c r="BD3099" s="3"/>
      <c r="BE3099" s="3"/>
      <c r="BF3099" s="3"/>
    </row>
    <row r="3100" spans="1:58" ht="41.45" customHeight="1">
      <c r="A3100"/>
      <c r="J3100"/>
      <c r="AA3100"/>
      <c r="AB3100"/>
      <c r="AC3100"/>
      <c r="AD3100"/>
      <c r="AE3100"/>
      <c r="AF3100"/>
      <c r="AG3100"/>
      <c r="AH3100"/>
      <c r="BB3100" s="2"/>
      <c r="BC3100" s="3"/>
      <c r="BD3100" s="3"/>
      <c r="BE3100" s="3"/>
      <c r="BF3100" s="3"/>
    </row>
    <row r="3101" spans="1:58" ht="41.45" customHeight="1">
      <c r="A3101"/>
      <c r="J3101"/>
      <c r="AA3101"/>
      <c r="AB3101"/>
      <c r="AC3101"/>
      <c r="AD3101"/>
      <c r="AE3101"/>
      <c r="AF3101"/>
      <c r="AG3101"/>
      <c r="AH3101"/>
      <c r="BB3101" s="2"/>
      <c r="BC3101" s="3"/>
      <c r="BD3101" s="3"/>
      <c r="BE3101" s="3"/>
      <c r="BF3101" s="3"/>
    </row>
    <row r="3102" spans="1:58" ht="41.45" customHeight="1">
      <c r="A3102"/>
      <c r="J3102"/>
      <c r="AA3102"/>
      <c r="AB3102"/>
      <c r="AC3102"/>
      <c r="AD3102"/>
      <c r="AE3102"/>
      <c r="AF3102"/>
      <c r="AG3102"/>
      <c r="AH3102"/>
      <c r="BB3102" s="2"/>
      <c r="BC3102" s="3"/>
      <c r="BD3102" s="3"/>
      <c r="BE3102" s="3"/>
      <c r="BF3102" s="3"/>
    </row>
    <row r="3103" spans="1:58" ht="41.45" customHeight="1">
      <c r="A3103"/>
      <c r="J3103"/>
      <c r="AA3103"/>
      <c r="AB3103"/>
      <c r="AC3103"/>
      <c r="AD3103"/>
      <c r="AE3103"/>
      <c r="AF3103"/>
      <c r="AG3103"/>
      <c r="AH3103"/>
      <c r="BB3103" s="2"/>
      <c r="BC3103" s="3"/>
      <c r="BD3103" s="3"/>
      <c r="BE3103" s="3"/>
      <c r="BF3103" s="3"/>
    </row>
    <row r="3104" spans="1:58" ht="41.45" customHeight="1">
      <c r="A3104"/>
      <c r="J3104"/>
      <c r="AA3104"/>
      <c r="AB3104"/>
      <c r="AC3104"/>
      <c r="AD3104"/>
      <c r="AE3104"/>
      <c r="AF3104"/>
      <c r="AG3104"/>
      <c r="AH3104"/>
      <c r="BB3104" s="2"/>
      <c r="BC3104" s="3"/>
      <c r="BD3104" s="3"/>
      <c r="BE3104" s="3"/>
      <c r="BF3104" s="3"/>
    </row>
    <row r="3105" spans="1:58" ht="41.45" customHeight="1">
      <c r="A3105"/>
      <c r="J3105"/>
      <c r="AA3105"/>
      <c r="AB3105"/>
      <c r="AC3105"/>
      <c r="AD3105"/>
      <c r="AE3105"/>
      <c r="AF3105"/>
      <c r="AG3105"/>
      <c r="AH3105"/>
      <c r="BB3105" s="2"/>
      <c r="BC3105" s="3"/>
      <c r="BD3105" s="3"/>
      <c r="BE3105" s="3"/>
      <c r="BF3105" s="3"/>
    </row>
    <row r="3106" spans="1:58" ht="41.45" customHeight="1">
      <c r="A3106"/>
      <c r="J3106"/>
      <c r="AA3106"/>
      <c r="AB3106"/>
      <c r="AC3106"/>
      <c r="AD3106"/>
      <c r="AE3106"/>
      <c r="AF3106"/>
      <c r="AG3106"/>
      <c r="AH3106"/>
      <c r="BB3106" s="2"/>
      <c r="BC3106" s="3"/>
      <c r="BD3106" s="3"/>
      <c r="BE3106" s="3"/>
      <c r="BF3106" s="3"/>
    </row>
    <row r="3107" spans="1:58" ht="41.45" customHeight="1">
      <c r="A3107"/>
      <c r="J3107"/>
      <c r="AA3107"/>
      <c r="AB3107"/>
      <c r="AC3107"/>
      <c r="AD3107"/>
      <c r="AE3107"/>
      <c r="AF3107"/>
      <c r="AG3107"/>
      <c r="AH3107"/>
      <c r="BB3107" s="2"/>
      <c r="BC3107" s="3"/>
      <c r="BD3107" s="3"/>
      <c r="BE3107" s="3"/>
      <c r="BF3107" s="3"/>
    </row>
    <row r="3108" spans="1:58" ht="41.45" customHeight="1">
      <c r="A3108"/>
      <c r="J3108"/>
      <c r="AA3108"/>
      <c r="AB3108"/>
      <c r="AC3108"/>
      <c r="AD3108"/>
      <c r="AE3108"/>
      <c r="AF3108"/>
      <c r="AG3108"/>
      <c r="AH3108"/>
      <c r="BB3108" s="2"/>
      <c r="BC3108" s="3"/>
      <c r="BD3108" s="3"/>
      <c r="BE3108" s="3"/>
      <c r="BF3108" s="3"/>
    </row>
    <row r="3109" spans="1:58" ht="41.45" customHeight="1">
      <c r="A3109"/>
      <c r="J3109"/>
      <c r="AA3109"/>
      <c r="AB3109"/>
      <c r="AC3109"/>
      <c r="AD3109"/>
      <c r="AE3109"/>
      <c r="AF3109"/>
      <c r="AG3109"/>
      <c r="AH3109"/>
      <c r="BB3109" s="2"/>
      <c r="BC3109" s="3"/>
      <c r="BD3109" s="3"/>
      <c r="BE3109" s="3"/>
      <c r="BF3109" s="3"/>
    </row>
    <row r="3110" spans="1:58" ht="41.45" customHeight="1">
      <c r="A3110"/>
      <c r="J3110"/>
      <c r="AA3110"/>
      <c r="AB3110"/>
      <c r="AC3110"/>
      <c r="AD3110"/>
      <c r="AE3110"/>
      <c r="AF3110"/>
      <c r="AG3110"/>
      <c r="AH3110"/>
      <c r="BB3110" s="2"/>
      <c r="BC3110" s="3"/>
      <c r="BD3110" s="3"/>
      <c r="BE3110" s="3"/>
      <c r="BF3110" s="3"/>
    </row>
    <row r="3111" spans="1:58" ht="41.45" customHeight="1">
      <c r="A3111"/>
      <c r="J3111"/>
      <c r="AA3111"/>
      <c r="AB3111"/>
      <c r="AC3111"/>
      <c r="AD3111"/>
      <c r="AE3111"/>
      <c r="AF3111"/>
      <c r="AG3111"/>
      <c r="AH3111"/>
      <c r="BB3111" s="2"/>
      <c r="BC3111" s="3"/>
      <c r="BD3111" s="3"/>
      <c r="BE3111" s="3"/>
      <c r="BF3111" s="3"/>
    </row>
    <row r="3112" spans="1:58" ht="41.45" customHeight="1">
      <c r="A3112"/>
      <c r="J3112"/>
      <c r="AA3112"/>
      <c r="AB3112"/>
      <c r="AC3112"/>
      <c r="AD3112"/>
      <c r="AE3112"/>
      <c r="AF3112"/>
      <c r="AG3112"/>
      <c r="AH3112"/>
      <c r="BB3112" s="2"/>
      <c r="BC3112" s="3"/>
      <c r="BD3112" s="3"/>
      <c r="BE3112" s="3"/>
      <c r="BF3112" s="3"/>
    </row>
    <row r="3113" spans="1:58" ht="41.45" customHeight="1">
      <c r="A3113"/>
      <c r="J3113"/>
      <c r="AA3113"/>
      <c r="AB3113"/>
      <c r="AC3113"/>
      <c r="AD3113"/>
      <c r="AE3113"/>
      <c r="AF3113"/>
      <c r="AG3113"/>
      <c r="AH3113"/>
      <c r="BB3113" s="2"/>
      <c r="BC3113" s="3"/>
      <c r="BD3113" s="3"/>
      <c r="BE3113" s="3"/>
      <c r="BF3113" s="3"/>
    </row>
    <row r="3114" spans="1:58" ht="41.45" customHeight="1">
      <c r="A3114"/>
      <c r="J3114"/>
      <c r="AA3114"/>
      <c r="AB3114"/>
      <c r="AC3114"/>
      <c r="AD3114"/>
      <c r="AE3114"/>
      <c r="AF3114"/>
      <c r="AG3114"/>
      <c r="AH3114"/>
      <c r="BB3114" s="2"/>
      <c r="BC3114" s="3"/>
      <c r="BD3114" s="3"/>
      <c r="BE3114" s="3"/>
      <c r="BF3114" s="3"/>
    </row>
    <row r="3115" spans="1:58" ht="41.45" customHeight="1">
      <c r="A3115"/>
      <c r="J3115"/>
      <c r="AA3115"/>
      <c r="AB3115"/>
      <c r="AC3115"/>
      <c r="AD3115"/>
      <c r="AE3115"/>
      <c r="AF3115"/>
      <c r="AG3115"/>
      <c r="AH3115"/>
      <c r="BB3115" s="2"/>
      <c r="BC3115" s="3"/>
      <c r="BD3115" s="3"/>
      <c r="BE3115" s="3"/>
      <c r="BF3115" s="3"/>
    </row>
    <row r="3116" spans="1:58" ht="41.45" customHeight="1">
      <c r="A3116"/>
      <c r="J3116"/>
      <c r="AA3116"/>
      <c r="AB3116"/>
      <c r="AC3116"/>
      <c r="AD3116"/>
      <c r="AE3116"/>
      <c r="AF3116"/>
      <c r="AG3116"/>
      <c r="AH3116"/>
      <c r="BB3116" s="2"/>
      <c r="BC3116" s="3"/>
      <c r="BD3116" s="3"/>
      <c r="BE3116" s="3"/>
      <c r="BF3116" s="3"/>
    </row>
    <row r="3117" spans="1:58" ht="41.45" customHeight="1">
      <c r="A3117"/>
      <c r="J3117"/>
      <c r="AA3117"/>
      <c r="AB3117"/>
      <c r="AC3117"/>
      <c r="AD3117"/>
      <c r="AE3117"/>
      <c r="AF3117"/>
      <c r="AG3117"/>
      <c r="AH3117"/>
      <c r="BB3117" s="2"/>
      <c r="BC3117" s="3"/>
      <c r="BD3117" s="3"/>
      <c r="BE3117" s="3"/>
      <c r="BF3117" s="3"/>
    </row>
    <row r="3118" spans="1:58" ht="41.45" customHeight="1">
      <c r="A3118"/>
      <c r="J3118"/>
      <c r="AA3118"/>
      <c r="AB3118"/>
      <c r="AC3118"/>
      <c r="AD3118"/>
      <c r="AE3118"/>
      <c r="AF3118"/>
      <c r="AG3118"/>
      <c r="AH3118"/>
      <c r="BB3118" s="2"/>
      <c r="BC3118" s="3"/>
      <c r="BD3118" s="3"/>
      <c r="BE3118" s="3"/>
      <c r="BF3118" s="3"/>
    </row>
    <row r="3119" spans="1:58" ht="41.45" customHeight="1">
      <c r="A3119"/>
      <c r="J3119"/>
      <c r="AA3119"/>
      <c r="AB3119"/>
      <c r="AC3119"/>
      <c r="AD3119"/>
      <c r="AE3119"/>
      <c r="AF3119"/>
      <c r="AG3119"/>
      <c r="AH3119"/>
      <c r="BB3119" s="2"/>
      <c r="BC3119" s="3"/>
      <c r="BD3119" s="3"/>
      <c r="BE3119" s="3"/>
      <c r="BF3119" s="3"/>
    </row>
    <row r="3120" spans="1:58" ht="41.45" customHeight="1">
      <c r="A3120"/>
      <c r="J3120"/>
      <c r="AA3120"/>
      <c r="AB3120"/>
      <c r="AC3120"/>
      <c r="AD3120"/>
      <c r="AE3120"/>
      <c r="AF3120"/>
      <c r="AG3120"/>
      <c r="AH3120"/>
      <c r="BB3120" s="2"/>
      <c r="BC3120" s="3"/>
      <c r="BD3120" s="3"/>
      <c r="BE3120" s="3"/>
      <c r="BF3120" s="3"/>
    </row>
    <row r="3121" spans="1:58" ht="41.45" customHeight="1">
      <c r="A3121"/>
      <c r="J3121"/>
      <c r="AA3121"/>
      <c r="AB3121"/>
      <c r="AC3121"/>
      <c r="AD3121"/>
      <c r="AE3121"/>
      <c r="AF3121"/>
      <c r="AG3121"/>
      <c r="AH3121"/>
      <c r="BB3121" s="2"/>
      <c r="BC3121" s="3"/>
      <c r="BD3121" s="3"/>
      <c r="BE3121" s="3"/>
      <c r="BF3121" s="3"/>
    </row>
    <row r="3122" spans="1:58" ht="41.45" customHeight="1">
      <c r="A3122"/>
      <c r="J3122"/>
      <c r="AA3122"/>
      <c r="AB3122"/>
      <c r="AC3122"/>
      <c r="AD3122"/>
      <c r="AE3122"/>
      <c r="AF3122"/>
      <c r="AG3122"/>
      <c r="AH3122"/>
      <c r="BB3122" s="2"/>
      <c r="BC3122" s="3"/>
      <c r="BD3122" s="3"/>
      <c r="BE3122" s="3"/>
      <c r="BF3122" s="3"/>
    </row>
    <row r="3123" spans="1:58" ht="41.45" customHeight="1">
      <c r="A3123"/>
      <c r="J3123"/>
      <c r="AA3123"/>
      <c r="AB3123"/>
      <c r="AC3123"/>
      <c r="AD3123"/>
      <c r="AE3123"/>
      <c r="AF3123"/>
      <c r="AG3123"/>
      <c r="AH3123"/>
      <c r="BB3123" s="2"/>
      <c r="BC3123" s="3"/>
      <c r="BD3123" s="3"/>
      <c r="BE3123" s="3"/>
      <c r="BF3123" s="3"/>
    </row>
    <row r="3124" spans="1:58" ht="41.45" customHeight="1">
      <c r="A3124"/>
      <c r="J3124"/>
      <c r="AA3124"/>
      <c r="AB3124"/>
      <c r="AC3124"/>
      <c r="AD3124"/>
      <c r="AE3124"/>
      <c r="AF3124"/>
      <c r="AG3124"/>
      <c r="AH3124"/>
      <c r="BB3124" s="2"/>
      <c r="BC3124" s="3"/>
      <c r="BD3124" s="3"/>
      <c r="BE3124" s="3"/>
      <c r="BF3124" s="3"/>
    </row>
    <row r="3125" spans="1:58" ht="41.45" customHeight="1">
      <c r="A3125"/>
      <c r="J3125"/>
      <c r="AA3125"/>
      <c r="AB3125"/>
      <c r="AC3125"/>
      <c r="AD3125"/>
      <c r="AE3125"/>
      <c r="AF3125"/>
      <c r="AG3125"/>
      <c r="AH3125"/>
      <c r="BB3125" s="2"/>
      <c r="BC3125" s="3"/>
      <c r="BD3125" s="3"/>
      <c r="BE3125" s="3"/>
      <c r="BF3125" s="3"/>
    </row>
    <row r="3126" spans="1:58" ht="41.45" customHeight="1">
      <c r="A3126"/>
      <c r="J3126"/>
      <c r="AA3126"/>
      <c r="AB3126"/>
      <c r="AC3126"/>
      <c r="AD3126"/>
      <c r="AE3126"/>
      <c r="AF3126"/>
      <c r="AG3126"/>
      <c r="AH3126"/>
      <c r="BB3126" s="2"/>
      <c r="BC3126" s="3"/>
      <c r="BD3126" s="3"/>
      <c r="BE3126" s="3"/>
      <c r="BF3126" s="3"/>
    </row>
    <row r="3127" spans="1:58" ht="41.45" customHeight="1">
      <c r="A3127"/>
      <c r="J3127"/>
      <c r="AA3127"/>
      <c r="AB3127"/>
      <c r="AC3127"/>
      <c r="AD3127"/>
      <c r="AE3127"/>
      <c r="AF3127"/>
      <c r="AG3127"/>
      <c r="AH3127"/>
      <c r="BB3127" s="2"/>
      <c r="BC3127" s="3"/>
      <c r="BD3127" s="3"/>
      <c r="BE3127" s="3"/>
      <c r="BF3127" s="3"/>
    </row>
    <row r="3128" spans="1:58" ht="41.45" customHeight="1">
      <c r="A3128"/>
      <c r="J3128"/>
      <c r="AA3128"/>
      <c r="AB3128"/>
      <c r="AC3128"/>
      <c r="AD3128"/>
      <c r="AE3128"/>
      <c r="AF3128"/>
      <c r="AG3128"/>
      <c r="AH3128"/>
      <c r="BB3128" s="2"/>
      <c r="BC3128" s="3"/>
      <c r="BD3128" s="3"/>
      <c r="BE3128" s="3"/>
      <c r="BF3128" s="3"/>
    </row>
    <row r="3129" spans="1:58" ht="41.45" customHeight="1">
      <c r="A3129"/>
      <c r="J3129"/>
      <c r="AA3129"/>
      <c r="AB3129"/>
      <c r="AC3129"/>
      <c r="AD3129"/>
      <c r="AE3129"/>
      <c r="AF3129"/>
      <c r="AG3129"/>
      <c r="AH3129"/>
      <c r="BB3129" s="2"/>
      <c r="BC3129" s="3"/>
      <c r="BD3129" s="3"/>
      <c r="BE3129" s="3"/>
      <c r="BF3129" s="3"/>
    </row>
    <row r="3130" spans="1:58" ht="41.45" customHeight="1">
      <c r="A3130"/>
      <c r="J3130"/>
      <c r="AA3130"/>
      <c r="AB3130"/>
      <c r="AC3130"/>
      <c r="AD3130"/>
      <c r="AE3130"/>
      <c r="AF3130"/>
      <c r="AG3130"/>
      <c r="AH3130"/>
      <c r="BB3130" s="2"/>
      <c r="BC3130" s="3"/>
      <c r="BD3130" s="3"/>
      <c r="BE3130" s="3"/>
      <c r="BF3130" s="3"/>
    </row>
    <row r="3131" spans="1:58" ht="41.45" customHeight="1">
      <c r="A3131"/>
      <c r="J3131"/>
      <c r="AA3131"/>
      <c r="AB3131"/>
      <c r="AC3131"/>
      <c r="AD3131"/>
      <c r="AE3131"/>
      <c r="AF3131"/>
      <c r="AG3131"/>
      <c r="AH3131"/>
      <c r="BB3131" s="2"/>
      <c r="BC3131" s="3"/>
      <c r="BD3131" s="3"/>
      <c r="BE3131" s="3"/>
      <c r="BF3131" s="3"/>
    </row>
    <row r="3132" spans="1:58" ht="41.45" customHeight="1">
      <c r="A3132"/>
      <c r="J3132"/>
      <c r="AA3132"/>
      <c r="AB3132"/>
      <c r="AC3132"/>
      <c r="AD3132"/>
      <c r="AE3132"/>
      <c r="AF3132"/>
      <c r="AG3132"/>
      <c r="AH3132"/>
      <c r="BB3132" s="2"/>
      <c r="BC3132" s="3"/>
      <c r="BD3132" s="3"/>
      <c r="BE3132" s="3"/>
      <c r="BF3132" s="3"/>
    </row>
    <row r="3133" spans="1:58" ht="41.45" customHeight="1">
      <c r="A3133"/>
      <c r="J3133"/>
      <c r="AA3133"/>
      <c r="AB3133"/>
      <c r="AC3133"/>
      <c r="AD3133"/>
      <c r="AE3133"/>
      <c r="AF3133"/>
      <c r="AG3133"/>
      <c r="AH3133"/>
      <c r="BB3133" s="2"/>
      <c r="BC3133" s="3"/>
      <c r="BD3133" s="3"/>
      <c r="BE3133" s="3"/>
      <c r="BF3133" s="3"/>
    </row>
    <row r="3134" spans="1:58" ht="41.45" customHeight="1">
      <c r="A3134"/>
      <c r="J3134"/>
      <c r="AA3134"/>
      <c r="AB3134"/>
      <c r="AC3134"/>
      <c r="AD3134"/>
      <c r="AE3134"/>
      <c r="AF3134"/>
      <c r="AG3134"/>
      <c r="AH3134"/>
      <c r="BB3134" s="2"/>
      <c r="BC3134" s="3"/>
      <c r="BD3134" s="3"/>
      <c r="BE3134" s="3"/>
      <c r="BF3134" s="3"/>
    </row>
    <row r="3135" spans="1:58" ht="41.45" customHeight="1">
      <c r="A3135"/>
      <c r="J3135"/>
      <c r="AA3135"/>
      <c r="AB3135"/>
      <c r="AC3135"/>
      <c r="AD3135"/>
      <c r="AE3135"/>
      <c r="AF3135"/>
      <c r="AG3135"/>
      <c r="AH3135"/>
      <c r="BB3135" s="2"/>
      <c r="BC3135" s="3"/>
      <c r="BD3135" s="3"/>
      <c r="BE3135" s="3"/>
      <c r="BF3135" s="3"/>
    </row>
    <row r="3136" spans="1:58" ht="41.45" customHeight="1">
      <c r="A3136"/>
      <c r="J3136"/>
      <c r="AA3136"/>
      <c r="AB3136"/>
      <c r="AC3136"/>
      <c r="AD3136"/>
      <c r="AE3136"/>
      <c r="AF3136"/>
      <c r="AG3136"/>
      <c r="AH3136"/>
      <c r="BB3136" s="2"/>
      <c r="BC3136" s="3"/>
      <c r="BD3136" s="3"/>
      <c r="BE3136" s="3"/>
      <c r="BF3136" s="3"/>
    </row>
    <row r="3137" spans="1:58" ht="41.45" customHeight="1">
      <c r="A3137"/>
      <c r="J3137"/>
      <c r="AA3137"/>
      <c r="AB3137"/>
      <c r="AC3137"/>
      <c r="AD3137"/>
      <c r="AE3137"/>
      <c r="AF3137"/>
      <c r="AG3137"/>
      <c r="AH3137"/>
      <c r="BB3137" s="2"/>
      <c r="BC3137" s="3"/>
      <c r="BD3137" s="3"/>
      <c r="BE3137" s="3"/>
      <c r="BF3137" s="3"/>
    </row>
    <row r="3138" spans="1:58" ht="41.45" customHeight="1">
      <c r="A3138"/>
      <c r="J3138"/>
      <c r="AA3138"/>
      <c r="AB3138"/>
      <c r="AC3138"/>
      <c r="AD3138"/>
      <c r="AE3138"/>
      <c r="AF3138"/>
      <c r="AG3138"/>
      <c r="AH3138"/>
      <c r="BB3138" s="2"/>
      <c r="BC3138" s="3"/>
      <c r="BD3138" s="3"/>
      <c r="BE3138" s="3"/>
      <c r="BF3138" s="3"/>
    </row>
    <row r="3139" spans="1:58" ht="41.45" customHeight="1">
      <c r="A3139"/>
      <c r="J3139"/>
      <c r="AA3139"/>
      <c r="AB3139"/>
      <c r="AC3139"/>
      <c r="AD3139"/>
      <c r="AE3139"/>
      <c r="AF3139"/>
      <c r="AG3139"/>
      <c r="AH3139"/>
      <c r="BB3139" s="2"/>
      <c r="BC3139" s="3"/>
      <c r="BD3139" s="3"/>
      <c r="BE3139" s="3"/>
      <c r="BF3139" s="3"/>
    </row>
    <row r="3140" spans="1:58" ht="41.45" customHeight="1">
      <c r="A3140"/>
      <c r="J3140"/>
      <c r="AA3140"/>
      <c r="AB3140"/>
      <c r="AC3140"/>
      <c r="AD3140"/>
      <c r="AE3140"/>
      <c r="AF3140"/>
      <c r="AG3140"/>
      <c r="AH3140"/>
      <c r="BB3140" s="2"/>
      <c r="BC3140" s="3"/>
      <c r="BD3140" s="3"/>
      <c r="BE3140" s="3"/>
      <c r="BF3140" s="3"/>
    </row>
    <row r="3141" spans="1:58" ht="41.45" customHeight="1">
      <c r="A3141"/>
      <c r="J3141"/>
      <c r="AA3141"/>
      <c r="AB3141"/>
      <c r="AC3141"/>
      <c r="AD3141"/>
      <c r="AE3141"/>
      <c r="AF3141"/>
      <c r="AG3141"/>
      <c r="AH3141"/>
      <c r="BB3141" s="2"/>
      <c r="BC3141" s="3"/>
      <c r="BD3141" s="3"/>
      <c r="BE3141" s="3"/>
      <c r="BF3141" s="3"/>
    </row>
    <row r="3142" spans="1:58" ht="41.45" customHeight="1">
      <c r="A3142"/>
      <c r="J3142"/>
      <c r="AA3142"/>
      <c r="AB3142"/>
      <c r="AC3142"/>
      <c r="AD3142"/>
      <c r="AE3142"/>
      <c r="AF3142"/>
      <c r="AG3142"/>
      <c r="AH3142"/>
      <c r="BB3142" s="2"/>
      <c r="BC3142" s="3"/>
      <c r="BD3142" s="3"/>
      <c r="BE3142" s="3"/>
      <c r="BF3142" s="3"/>
    </row>
    <row r="3143" spans="1:58" ht="41.45" customHeight="1">
      <c r="A3143"/>
      <c r="J3143"/>
      <c r="AA3143"/>
      <c r="AB3143"/>
      <c r="AC3143"/>
      <c r="AD3143"/>
      <c r="AE3143"/>
      <c r="AF3143"/>
      <c r="AG3143"/>
      <c r="AH3143"/>
      <c r="BB3143" s="2"/>
      <c r="BC3143" s="3"/>
      <c r="BD3143" s="3"/>
      <c r="BE3143" s="3"/>
      <c r="BF3143" s="3"/>
    </row>
    <row r="3144" spans="1:58" ht="41.45" customHeight="1">
      <c r="A3144"/>
      <c r="J3144"/>
      <c r="AA3144"/>
      <c r="AB3144"/>
      <c r="AC3144"/>
      <c r="AD3144"/>
      <c r="AE3144"/>
      <c r="AF3144"/>
      <c r="AG3144"/>
      <c r="AH3144"/>
      <c r="BB3144" s="2"/>
      <c r="BC3144" s="3"/>
      <c r="BD3144" s="3"/>
      <c r="BE3144" s="3"/>
      <c r="BF3144" s="3"/>
    </row>
    <row r="3145" spans="1:58" ht="41.45" customHeight="1">
      <c r="A3145"/>
      <c r="J3145"/>
      <c r="AA3145"/>
      <c r="AB3145"/>
      <c r="AC3145"/>
      <c r="AD3145"/>
      <c r="AE3145"/>
      <c r="AF3145"/>
      <c r="AG3145"/>
      <c r="AH3145"/>
      <c r="BB3145" s="2"/>
      <c r="BC3145" s="3"/>
      <c r="BD3145" s="3"/>
      <c r="BE3145" s="3"/>
      <c r="BF3145" s="3"/>
    </row>
    <row r="3146" spans="1:58" ht="41.45" customHeight="1">
      <c r="A3146"/>
      <c r="J3146"/>
      <c r="AA3146"/>
      <c r="AB3146"/>
      <c r="AC3146"/>
      <c r="AD3146"/>
      <c r="AE3146"/>
      <c r="AF3146"/>
      <c r="AG3146"/>
      <c r="AH3146"/>
      <c r="BB3146" s="2"/>
      <c r="BC3146" s="3"/>
      <c r="BD3146" s="3"/>
      <c r="BE3146" s="3"/>
      <c r="BF3146" s="3"/>
    </row>
    <row r="3147" spans="1:58" ht="41.45" customHeight="1">
      <c r="A3147"/>
      <c r="J3147"/>
      <c r="AA3147"/>
      <c r="AB3147"/>
      <c r="AC3147"/>
      <c r="AD3147"/>
      <c r="AE3147"/>
      <c r="AF3147"/>
      <c r="AG3147"/>
      <c r="AH3147"/>
      <c r="BB3147" s="2"/>
      <c r="BC3147" s="3"/>
      <c r="BD3147" s="3"/>
      <c r="BE3147" s="3"/>
      <c r="BF3147" s="3"/>
    </row>
    <row r="3148" spans="1:58" ht="41.45" customHeight="1">
      <c r="A3148"/>
      <c r="J3148"/>
      <c r="AA3148"/>
      <c r="AB3148"/>
      <c r="AC3148"/>
      <c r="AD3148"/>
      <c r="AE3148"/>
      <c r="AF3148"/>
      <c r="AG3148"/>
      <c r="AH3148"/>
      <c r="BB3148" s="2"/>
      <c r="BC3148" s="3"/>
      <c r="BD3148" s="3"/>
      <c r="BE3148" s="3"/>
      <c r="BF3148" s="3"/>
    </row>
    <row r="3149" spans="1:58" ht="41.45" customHeight="1">
      <c r="A3149"/>
      <c r="J3149"/>
      <c r="AA3149"/>
      <c r="AB3149"/>
      <c r="AC3149"/>
      <c r="AD3149"/>
      <c r="AE3149"/>
      <c r="AF3149"/>
      <c r="AG3149"/>
      <c r="AH3149"/>
      <c r="BB3149" s="2"/>
      <c r="BC3149" s="3"/>
      <c r="BD3149" s="3"/>
      <c r="BE3149" s="3"/>
      <c r="BF3149" s="3"/>
    </row>
    <row r="3150" spans="1:58" ht="41.45" customHeight="1">
      <c r="A3150"/>
      <c r="J3150"/>
      <c r="AA3150"/>
      <c r="AB3150"/>
      <c r="AC3150"/>
      <c r="AD3150"/>
      <c r="AE3150"/>
      <c r="AF3150"/>
      <c r="AG3150"/>
      <c r="AH3150"/>
      <c r="BB3150" s="2"/>
      <c r="BC3150" s="3"/>
      <c r="BD3150" s="3"/>
      <c r="BE3150" s="3"/>
      <c r="BF3150" s="3"/>
    </row>
    <row r="3151" spans="1:58" ht="41.45" customHeight="1">
      <c r="A3151"/>
      <c r="J3151"/>
      <c r="AA3151"/>
      <c r="AB3151"/>
      <c r="AC3151"/>
      <c r="AD3151"/>
      <c r="AE3151"/>
      <c r="AF3151"/>
      <c r="AG3151"/>
      <c r="AH3151"/>
      <c r="BB3151" s="2"/>
      <c r="BC3151" s="3"/>
      <c r="BD3151" s="3"/>
      <c r="BE3151" s="3"/>
      <c r="BF3151" s="3"/>
    </row>
    <row r="3152" spans="1:58" ht="41.45" customHeight="1">
      <c r="A3152"/>
      <c r="J3152"/>
      <c r="AA3152"/>
      <c r="AB3152"/>
      <c r="AC3152"/>
      <c r="AD3152"/>
      <c r="AE3152"/>
      <c r="AF3152"/>
      <c r="AG3152"/>
      <c r="AH3152"/>
      <c r="BB3152" s="2"/>
      <c r="BC3152" s="3"/>
      <c r="BD3152" s="3"/>
      <c r="BE3152" s="3"/>
      <c r="BF3152" s="3"/>
    </row>
    <row r="3153" spans="1:58" ht="41.45" customHeight="1">
      <c r="A3153"/>
      <c r="J3153"/>
      <c r="AA3153"/>
      <c r="AB3153"/>
      <c r="AC3153"/>
      <c r="AD3153"/>
      <c r="AE3153"/>
      <c r="AF3153"/>
      <c r="AG3153"/>
      <c r="AH3153"/>
      <c r="BB3153" s="2"/>
      <c r="BC3153" s="3"/>
      <c r="BD3153" s="3"/>
      <c r="BE3153" s="3"/>
      <c r="BF3153" s="3"/>
    </row>
    <row r="3154" spans="1:58" ht="41.45" customHeight="1">
      <c r="A3154"/>
      <c r="J3154"/>
      <c r="AA3154"/>
      <c r="AB3154"/>
      <c r="AC3154"/>
      <c r="AD3154"/>
      <c r="AE3154"/>
      <c r="AF3154"/>
      <c r="AG3154"/>
      <c r="AH3154"/>
      <c r="BB3154" s="2"/>
      <c r="BC3154" s="3"/>
      <c r="BD3154" s="3"/>
      <c r="BE3154" s="3"/>
      <c r="BF3154" s="3"/>
    </row>
    <row r="3155" spans="1:58" ht="41.45" customHeight="1">
      <c r="A3155"/>
      <c r="J3155"/>
      <c r="AA3155"/>
      <c r="AB3155"/>
      <c r="AC3155"/>
      <c r="AD3155"/>
      <c r="AE3155"/>
      <c r="AF3155"/>
      <c r="AG3155"/>
      <c r="AH3155"/>
      <c r="BB3155" s="2"/>
      <c r="BC3155" s="3"/>
      <c r="BD3155" s="3"/>
      <c r="BE3155" s="3"/>
      <c r="BF3155" s="3"/>
    </row>
    <row r="3156" spans="1:58" ht="41.45" customHeight="1">
      <c r="A3156"/>
      <c r="J3156"/>
      <c r="AA3156"/>
      <c r="AB3156"/>
      <c r="AC3156"/>
      <c r="AD3156"/>
      <c r="AE3156"/>
      <c r="AF3156"/>
      <c r="AG3156"/>
      <c r="AH3156"/>
      <c r="BB3156" s="2"/>
      <c r="BC3156" s="3"/>
      <c r="BD3156" s="3"/>
      <c r="BE3156" s="3"/>
      <c r="BF3156" s="3"/>
    </row>
    <row r="3157" spans="1:58" ht="41.45" customHeight="1">
      <c r="A3157"/>
      <c r="J3157"/>
      <c r="AA3157"/>
      <c r="AB3157"/>
      <c r="AC3157"/>
      <c r="AD3157"/>
      <c r="AE3157"/>
      <c r="AF3157"/>
      <c r="AG3157"/>
      <c r="AH3157"/>
      <c r="BB3157" s="2"/>
      <c r="BC3157" s="3"/>
      <c r="BD3157" s="3"/>
      <c r="BE3157" s="3"/>
      <c r="BF3157" s="3"/>
    </row>
    <row r="3158" spans="1:58" ht="41.45" customHeight="1">
      <c r="A3158"/>
      <c r="J3158"/>
      <c r="AA3158"/>
      <c r="AB3158"/>
      <c r="AC3158"/>
      <c r="AD3158"/>
      <c r="AE3158"/>
      <c r="AF3158"/>
      <c r="AG3158"/>
      <c r="AH3158"/>
      <c r="BB3158" s="2"/>
      <c r="BC3158" s="3"/>
      <c r="BD3158" s="3"/>
      <c r="BE3158" s="3"/>
      <c r="BF3158" s="3"/>
    </row>
    <row r="3159" spans="1:58" ht="41.45" customHeight="1">
      <c r="A3159"/>
      <c r="J3159"/>
      <c r="AA3159"/>
      <c r="AB3159"/>
      <c r="AC3159"/>
      <c r="AD3159"/>
      <c r="AE3159"/>
      <c r="AF3159"/>
      <c r="AG3159"/>
      <c r="AH3159"/>
      <c r="BB3159" s="2"/>
      <c r="BC3159" s="3"/>
      <c r="BD3159" s="3"/>
      <c r="BE3159" s="3"/>
      <c r="BF3159" s="3"/>
    </row>
    <row r="3160" spans="1:58" ht="41.45" customHeight="1">
      <c r="A3160"/>
      <c r="J3160"/>
      <c r="AA3160"/>
      <c r="AB3160"/>
      <c r="AC3160"/>
      <c r="AD3160"/>
      <c r="AE3160"/>
      <c r="AF3160"/>
      <c r="AG3160"/>
      <c r="AH3160"/>
      <c r="BB3160" s="2"/>
      <c r="BC3160" s="3"/>
      <c r="BD3160" s="3"/>
      <c r="BE3160" s="3"/>
      <c r="BF3160" s="3"/>
    </row>
    <row r="3161" spans="1:58" ht="41.45" customHeight="1">
      <c r="A3161"/>
      <c r="J3161"/>
      <c r="AA3161"/>
      <c r="AB3161"/>
      <c r="AC3161"/>
      <c r="AD3161"/>
      <c r="AE3161"/>
      <c r="AF3161"/>
      <c r="AG3161"/>
      <c r="AH3161"/>
      <c r="BB3161" s="2"/>
      <c r="BC3161" s="3"/>
      <c r="BD3161" s="3"/>
      <c r="BE3161" s="3"/>
      <c r="BF3161" s="3"/>
    </row>
    <row r="3162" spans="1:58" ht="41.45" customHeight="1">
      <c r="A3162"/>
      <c r="J3162"/>
      <c r="AA3162"/>
      <c r="AB3162"/>
      <c r="AC3162"/>
      <c r="AD3162"/>
      <c r="AE3162"/>
      <c r="AF3162"/>
      <c r="AG3162"/>
      <c r="AH3162"/>
      <c r="BB3162" s="2"/>
      <c r="BC3162" s="3"/>
      <c r="BD3162" s="3"/>
      <c r="BE3162" s="3"/>
      <c r="BF3162" s="3"/>
    </row>
    <row r="3163" spans="1:58" ht="41.45" customHeight="1">
      <c r="A3163"/>
      <c r="J3163"/>
      <c r="AA3163"/>
      <c r="AB3163"/>
      <c r="AC3163"/>
      <c r="AD3163"/>
      <c r="AE3163"/>
      <c r="AF3163"/>
      <c r="AG3163"/>
      <c r="AH3163"/>
      <c r="BB3163" s="2"/>
      <c r="BC3163" s="3"/>
      <c r="BD3163" s="3"/>
      <c r="BE3163" s="3"/>
      <c r="BF3163" s="3"/>
    </row>
    <row r="3164" spans="1:58" ht="41.45" customHeight="1">
      <c r="A3164"/>
      <c r="J3164"/>
      <c r="AA3164"/>
      <c r="AB3164"/>
      <c r="AC3164"/>
      <c r="AD3164"/>
      <c r="AE3164"/>
      <c r="AF3164"/>
      <c r="AG3164"/>
      <c r="AH3164"/>
      <c r="BB3164" s="2"/>
      <c r="BC3164" s="3"/>
      <c r="BD3164" s="3"/>
      <c r="BE3164" s="3"/>
      <c r="BF3164" s="3"/>
    </row>
    <row r="3165" spans="1:58" ht="41.45" customHeight="1">
      <c r="A3165"/>
      <c r="J3165"/>
      <c r="AA3165"/>
      <c r="AB3165"/>
      <c r="AC3165"/>
      <c r="AD3165"/>
      <c r="AE3165"/>
      <c r="AF3165"/>
      <c r="AG3165"/>
      <c r="AH3165"/>
      <c r="BB3165" s="2"/>
      <c r="BC3165" s="3"/>
      <c r="BD3165" s="3"/>
      <c r="BE3165" s="3"/>
      <c r="BF3165" s="3"/>
    </row>
    <row r="3166" spans="1:58" ht="41.45" customHeight="1">
      <c r="A3166"/>
      <c r="J3166"/>
      <c r="AA3166"/>
      <c r="AB3166"/>
      <c r="AC3166"/>
      <c r="AD3166"/>
      <c r="AE3166"/>
      <c r="AF3166"/>
      <c r="AG3166"/>
      <c r="AH3166"/>
      <c r="BB3166" s="2"/>
      <c r="BC3166" s="3"/>
      <c r="BD3166" s="3"/>
      <c r="BE3166" s="3"/>
      <c r="BF3166" s="3"/>
    </row>
    <row r="3167" spans="1:58" ht="41.45" customHeight="1">
      <c r="A3167"/>
      <c r="J3167"/>
      <c r="AA3167"/>
      <c r="AB3167"/>
      <c r="AC3167"/>
      <c r="AD3167"/>
      <c r="AE3167"/>
      <c r="AF3167"/>
      <c r="AG3167"/>
      <c r="AH3167"/>
      <c r="BB3167" s="2"/>
      <c r="BC3167" s="3"/>
      <c r="BD3167" s="3"/>
      <c r="BE3167" s="3"/>
      <c r="BF3167" s="3"/>
    </row>
    <row r="3168" spans="1:58" ht="41.45" customHeight="1">
      <c r="A3168"/>
      <c r="J3168"/>
      <c r="AA3168"/>
      <c r="AB3168"/>
      <c r="AC3168"/>
      <c r="AD3168"/>
      <c r="AE3168"/>
      <c r="AF3168"/>
      <c r="AG3168"/>
      <c r="AH3168"/>
      <c r="BB3168" s="2"/>
      <c r="BC3168" s="3"/>
      <c r="BD3168" s="3"/>
      <c r="BE3168" s="3"/>
      <c r="BF3168" s="3"/>
    </row>
    <row r="3169" spans="1:58" ht="41.45" customHeight="1">
      <c r="A3169"/>
      <c r="J3169"/>
      <c r="AA3169"/>
      <c r="AB3169"/>
      <c r="AC3169"/>
      <c r="AD3169"/>
      <c r="AE3169"/>
      <c r="AF3169"/>
      <c r="AG3169"/>
      <c r="AH3169"/>
      <c r="BB3169" s="2"/>
      <c r="BC3169" s="3"/>
      <c r="BD3169" s="3"/>
      <c r="BE3169" s="3"/>
      <c r="BF3169" s="3"/>
    </row>
    <row r="3170" spans="1:58" ht="41.45" customHeight="1">
      <c r="A3170"/>
      <c r="J3170"/>
      <c r="AA3170"/>
      <c r="AB3170"/>
      <c r="AC3170"/>
      <c r="AD3170"/>
      <c r="AE3170"/>
      <c r="AF3170"/>
      <c r="AG3170"/>
      <c r="AH3170"/>
      <c r="BB3170" s="2"/>
      <c r="BC3170" s="3"/>
      <c r="BD3170" s="3"/>
      <c r="BE3170" s="3"/>
      <c r="BF3170" s="3"/>
    </row>
    <row r="3171" spans="1:58" ht="41.45" customHeight="1">
      <c r="A3171"/>
      <c r="J3171"/>
      <c r="AA3171"/>
      <c r="AB3171"/>
      <c r="AC3171"/>
      <c r="AD3171"/>
      <c r="AE3171"/>
      <c r="AF3171"/>
      <c r="AG3171"/>
      <c r="AH3171"/>
      <c r="BB3171" s="2"/>
      <c r="BC3171" s="3"/>
      <c r="BD3171" s="3"/>
      <c r="BE3171" s="3"/>
      <c r="BF3171" s="3"/>
    </row>
    <row r="3172" spans="1:58" ht="41.45" customHeight="1">
      <c r="A3172"/>
      <c r="J3172"/>
      <c r="AA3172"/>
      <c r="AB3172"/>
      <c r="AC3172"/>
      <c r="AD3172"/>
      <c r="AE3172"/>
      <c r="AF3172"/>
      <c r="AG3172"/>
      <c r="AH3172"/>
      <c r="BB3172" s="2"/>
      <c r="BC3172" s="3"/>
      <c r="BD3172" s="3"/>
      <c r="BE3172" s="3"/>
      <c r="BF3172" s="3"/>
    </row>
    <row r="3173" spans="1:58" ht="41.45" customHeight="1">
      <c r="A3173"/>
      <c r="J3173"/>
      <c r="AA3173"/>
      <c r="AB3173"/>
      <c r="AC3173"/>
      <c r="AD3173"/>
      <c r="AE3173"/>
      <c r="AF3173"/>
      <c r="AG3173"/>
      <c r="AH3173"/>
      <c r="BB3173" s="2"/>
      <c r="BC3173" s="3"/>
      <c r="BD3173" s="3"/>
      <c r="BE3173" s="3"/>
      <c r="BF3173" s="3"/>
    </row>
    <row r="3174" spans="1:58" ht="41.45" customHeight="1">
      <c r="A3174"/>
      <c r="J3174"/>
      <c r="AA3174"/>
      <c r="AB3174"/>
      <c r="AC3174"/>
      <c r="AD3174"/>
      <c r="AE3174"/>
      <c r="AF3174"/>
      <c r="AG3174"/>
      <c r="AH3174"/>
      <c r="BB3174" s="2"/>
      <c r="BC3174" s="3"/>
      <c r="BD3174" s="3"/>
      <c r="BE3174" s="3"/>
      <c r="BF3174" s="3"/>
    </row>
    <row r="3175" spans="1:58" ht="41.45" customHeight="1">
      <c r="A3175"/>
      <c r="J3175"/>
      <c r="AA3175"/>
      <c r="AB3175"/>
      <c r="AC3175"/>
      <c r="AD3175"/>
      <c r="AE3175"/>
      <c r="AF3175"/>
      <c r="AG3175"/>
      <c r="AH3175"/>
      <c r="BB3175" s="2"/>
      <c r="BC3175" s="3"/>
      <c r="BD3175" s="3"/>
      <c r="BE3175" s="3"/>
      <c r="BF3175" s="3"/>
    </row>
    <row r="3176" spans="1:58" ht="41.45" customHeight="1">
      <c r="A3176"/>
      <c r="J3176"/>
      <c r="AA3176"/>
      <c r="AB3176"/>
      <c r="AC3176"/>
      <c r="AD3176"/>
      <c r="AE3176"/>
      <c r="AF3176"/>
      <c r="AG3176"/>
      <c r="AH3176"/>
      <c r="BB3176" s="2"/>
      <c r="BC3176" s="3"/>
      <c r="BD3176" s="3"/>
      <c r="BE3176" s="3"/>
      <c r="BF3176" s="3"/>
    </row>
    <row r="3177" spans="1:58" ht="41.45" customHeight="1">
      <c r="A3177"/>
      <c r="J3177"/>
      <c r="AA3177"/>
      <c r="AB3177"/>
      <c r="AC3177"/>
      <c r="AD3177"/>
      <c r="AE3177"/>
      <c r="AF3177"/>
      <c r="AG3177"/>
      <c r="AH3177"/>
      <c r="BB3177" s="2"/>
      <c r="BC3177" s="3"/>
      <c r="BD3177" s="3"/>
      <c r="BE3177" s="3"/>
      <c r="BF3177" s="3"/>
    </row>
    <row r="3178" spans="1:58" ht="41.45" customHeight="1">
      <c r="A3178"/>
      <c r="J3178"/>
      <c r="AA3178"/>
      <c r="AB3178"/>
      <c r="AC3178"/>
      <c r="AD3178"/>
      <c r="AE3178"/>
      <c r="AF3178"/>
      <c r="AG3178"/>
      <c r="AH3178"/>
      <c r="BB3178" s="2"/>
      <c r="BC3178" s="3"/>
      <c r="BD3178" s="3"/>
      <c r="BE3178" s="3"/>
      <c r="BF3178" s="3"/>
    </row>
    <row r="3179" spans="1:58" ht="41.45" customHeight="1">
      <c r="A3179"/>
      <c r="J3179"/>
      <c r="AA3179"/>
      <c r="AB3179"/>
      <c r="AC3179"/>
      <c r="AD3179"/>
      <c r="AE3179"/>
      <c r="AF3179"/>
      <c r="AG3179"/>
      <c r="AH3179"/>
      <c r="BB3179" s="2"/>
      <c r="BC3179" s="3"/>
      <c r="BD3179" s="3"/>
      <c r="BE3179" s="3"/>
      <c r="BF3179" s="3"/>
    </row>
    <row r="3180" spans="1:58" ht="41.45" customHeight="1">
      <c r="A3180"/>
      <c r="J3180"/>
      <c r="AA3180"/>
      <c r="AB3180"/>
      <c r="AC3180"/>
      <c r="AD3180"/>
      <c r="AE3180"/>
      <c r="AF3180"/>
      <c r="AG3180"/>
      <c r="AH3180"/>
      <c r="BB3180" s="2"/>
      <c r="BC3180" s="3"/>
      <c r="BD3180" s="3"/>
      <c r="BE3180" s="3"/>
      <c r="BF3180" s="3"/>
    </row>
    <row r="3181" spans="1:58" ht="41.45" customHeight="1">
      <c r="A3181"/>
      <c r="J3181"/>
      <c r="AA3181"/>
      <c r="AB3181"/>
      <c r="AC3181"/>
      <c r="AD3181"/>
      <c r="AE3181"/>
      <c r="AF3181"/>
      <c r="AG3181"/>
      <c r="AH3181"/>
      <c r="BB3181" s="2"/>
      <c r="BC3181" s="3"/>
      <c r="BD3181" s="3"/>
      <c r="BE3181" s="3"/>
      <c r="BF3181" s="3"/>
    </row>
    <row r="3182" spans="1:58" ht="41.45" customHeight="1">
      <c r="A3182"/>
      <c r="J3182"/>
      <c r="AA3182"/>
      <c r="AB3182"/>
      <c r="AC3182"/>
      <c r="AD3182"/>
      <c r="AE3182"/>
      <c r="AF3182"/>
      <c r="AG3182"/>
      <c r="AH3182"/>
      <c r="BB3182" s="2"/>
      <c r="BC3182" s="3"/>
      <c r="BD3182" s="3"/>
      <c r="BE3182" s="3"/>
      <c r="BF3182" s="3"/>
    </row>
    <row r="3183" spans="1:58" ht="41.45" customHeight="1">
      <c r="A3183"/>
      <c r="J3183"/>
      <c r="AA3183"/>
      <c r="AB3183"/>
      <c r="AC3183"/>
      <c r="AD3183"/>
      <c r="AE3183"/>
      <c r="AF3183"/>
      <c r="AG3183"/>
      <c r="AH3183"/>
      <c r="BB3183" s="2"/>
      <c r="BC3183" s="3"/>
      <c r="BD3183" s="3"/>
      <c r="BE3183" s="3"/>
      <c r="BF3183" s="3"/>
    </row>
    <row r="3184" spans="1:58" ht="41.45" customHeight="1">
      <c r="A3184"/>
      <c r="J3184"/>
      <c r="AA3184"/>
      <c r="AB3184"/>
      <c r="AC3184"/>
      <c r="AD3184"/>
      <c r="AE3184"/>
      <c r="AF3184"/>
      <c r="AG3184"/>
      <c r="AH3184"/>
      <c r="BB3184" s="2"/>
      <c r="BC3184" s="3"/>
      <c r="BD3184" s="3"/>
      <c r="BE3184" s="3"/>
      <c r="BF3184" s="3"/>
    </row>
    <row r="3185" spans="1:58" ht="41.45" customHeight="1">
      <c r="A3185"/>
      <c r="J3185"/>
      <c r="AA3185"/>
      <c r="AB3185"/>
      <c r="AC3185"/>
      <c r="AD3185"/>
      <c r="AE3185"/>
      <c r="AF3185"/>
      <c r="AG3185"/>
      <c r="AH3185"/>
      <c r="BB3185" s="2"/>
      <c r="BC3185" s="3"/>
      <c r="BD3185" s="3"/>
      <c r="BE3185" s="3"/>
      <c r="BF3185" s="3"/>
    </row>
    <row r="3186" spans="1:58" ht="41.45" customHeight="1">
      <c r="A3186"/>
      <c r="J3186"/>
      <c r="AA3186"/>
      <c r="AB3186"/>
      <c r="AC3186"/>
      <c r="AD3186"/>
      <c r="AE3186"/>
      <c r="AF3186"/>
      <c r="AG3186"/>
      <c r="AH3186"/>
      <c r="BB3186" s="2"/>
      <c r="BC3186" s="3"/>
      <c r="BD3186" s="3"/>
      <c r="BE3186" s="3"/>
      <c r="BF3186" s="3"/>
    </row>
    <row r="3187" spans="1:58" ht="41.45" customHeight="1">
      <c r="A3187"/>
      <c r="J3187"/>
      <c r="AA3187"/>
      <c r="AB3187"/>
      <c r="AC3187"/>
      <c r="AD3187"/>
      <c r="AE3187"/>
      <c r="AF3187"/>
      <c r="AG3187"/>
      <c r="AH3187"/>
      <c r="BB3187" s="2"/>
      <c r="BC3187" s="3"/>
      <c r="BD3187" s="3"/>
      <c r="BE3187" s="3"/>
      <c r="BF3187" s="3"/>
    </row>
    <row r="3188" spans="1:58" ht="41.45" customHeight="1">
      <c r="A3188"/>
      <c r="J3188"/>
      <c r="AA3188"/>
      <c r="AB3188"/>
      <c r="AC3188"/>
      <c r="AD3188"/>
      <c r="AE3188"/>
      <c r="AF3188"/>
      <c r="AG3188"/>
      <c r="AH3188"/>
      <c r="BB3188" s="2"/>
      <c r="BC3188" s="3"/>
      <c r="BD3188" s="3"/>
      <c r="BE3188" s="3"/>
      <c r="BF3188" s="3"/>
    </row>
    <row r="3189" spans="1:58" ht="41.45" customHeight="1">
      <c r="A3189"/>
      <c r="J3189"/>
      <c r="AA3189"/>
      <c r="AB3189"/>
      <c r="AC3189"/>
      <c r="AD3189"/>
      <c r="AE3189"/>
      <c r="AF3189"/>
      <c r="AG3189"/>
      <c r="AH3189"/>
      <c r="BB3189" s="2"/>
      <c r="BC3189" s="3"/>
      <c r="BD3189" s="3"/>
      <c r="BE3189" s="3"/>
      <c r="BF3189" s="3"/>
    </row>
    <row r="3190" spans="1:58" ht="41.45" customHeight="1">
      <c r="A3190"/>
      <c r="J3190"/>
      <c r="AA3190"/>
      <c r="AB3190"/>
      <c r="AC3190"/>
      <c r="AD3190"/>
      <c r="AE3190"/>
      <c r="AF3190"/>
      <c r="AG3190"/>
      <c r="AH3190"/>
      <c r="BB3190" s="2"/>
      <c r="BC3190" s="3"/>
      <c r="BD3190" s="3"/>
      <c r="BE3190" s="3"/>
      <c r="BF3190" s="3"/>
    </row>
    <row r="3191" spans="1:58" ht="41.45" customHeight="1">
      <c r="A3191"/>
      <c r="J3191"/>
      <c r="AA3191"/>
      <c r="AB3191"/>
      <c r="AC3191"/>
      <c r="AD3191"/>
      <c r="AE3191"/>
      <c r="AF3191"/>
      <c r="AG3191"/>
      <c r="AH3191"/>
      <c r="BB3191" s="2"/>
      <c r="BC3191" s="3"/>
      <c r="BD3191" s="3"/>
      <c r="BE3191" s="3"/>
      <c r="BF3191" s="3"/>
    </row>
    <row r="3192" spans="1:58" ht="41.45" customHeight="1">
      <c r="A3192"/>
      <c r="J3192"/>
      <c r="AA3192"/>
      <c r="AB3192"/>
      <c r="AC3192"/>
      <c r="AD3192"/>
      <c r="AE3192"/>
      <c r="AF3192"/>
      <c r="AG3192"/>
      <c r="AH3192"/>
      <c r="BB3192" s="2"/>
      <c r="BC3192" s="3"/>
      <c r="BD3192" s="3"/>
      <c r="BE3192" s="3"/>
      <c r="BF3192" s="3"/>
    </row>
    <row r="3193" spans="1:58" ht="41.45" customHeight="1">
      <c r="A3193"/>
      <c r="J3193"/>
      <c r="AA3193"/>
      <c r="AB3193"/>
      <c r="AC3193"/>
      <c r="AD3193"/>
      <c r="AE3193"/>
      <c r="AF3193"/>
      <c r="AG3193"/>
      <c r="AH3193"/>
      <c r="BB3193" s="2"/>
      <c r="BC3193" s="3"/>
      <c r="BD3193" s="3"/>
      <c r="BE3193" s="3"/>
      <c r="BF3193" s="3"/>
    </row>
    <row r="3194" spans="1:58" ht="41.45" customHeight="1">
      <c r="A3194"/>
      <c r="J3194"/>
      <c r="AA3194"/>
      <c r="AB3194"/>
      <c r="AC3194"/>
      <c r="AD3194"/>
      <c r="AE3194"/>
      <c r="AF3194"/>
      <c r="AG3194"/>
      <c r="AH3194"/>
      <c r="BB3194" s="2"/>
      <c r="BC3194" s="3"/>
      <c r="BD3194" s="3"/>
      <c r="BE3194" s="3"/>
      <c r="BF3194" s="3"/>
    </row>
    <row r="3195" spans="1:58" ht="41.45" customHeight="1">
      <c r="A3195"/>
      <c r="J3195"/>
      <c r="AA3195"/>
      <c r="AB3195"/>
      <c r="AC3195"/>
      <c r="AD3195"/>
      <c r="AE3195"/>
      <c r="AF3195"/>
      <c r="AG3195"/>
      <c r="AH3195"/>
      <c r="BB3195" s="2"/>
      <c r="BC3195" s="3"/>
      <c r="BD3195" s="3"/>
      <c r="BE3195" s="3"/>
      <c r="BF3195" s="3"/>
    </row>
    <row r="3196" spans="1:58" ht="41.45" customHeight="1">
      <c r="A3196"/>
      <c r="J3196"/>
      <c r="AA3196"/>
      <c r="AB3196"/>
      <c r="AC3196"/>
      <c r="AD3196"/>
      <c r="AE3196"/>
      <c r="AF3196"/>
      <c r="AG3196"/>
      <c r="AH3196"/>
      <c r="BB3196" s="2"/>
      <c r="BC3196" s="3"/>
      <c r="BD3196" s="3"/>
      <c r="BE3196" s="3"/>
      <c r="BF3196" s="3"/>
    </row>
    <row r="3197" spans="1:58" ht="41.45" customHeight="1">
      <c r="A3197"/>
      <c r="J3197"/>
      <c r="AA3197"/>
      <c r="AB3197"/>
      <c r="AC3197"/>
      <c r="AD3197"/>
      <c r="AE3197"/>
      <c r="AF3197"/>
      <c r="AG3197"/>
      <c r="AH3197"/>
      <c r="BB3197" s="2"/>
      <c r="BC3197" s="3"/>
      <c r="BD3197" s="3"/>
      <c r="BE3197" s="3"/>
      <c r="BF3197" s="3"/>
    </row>
    <row r="3198" spans="1:58" ht="41.45" customHeight="1">
      <c r="A3198"/>
      <c r="J3198"/>
      <c r="AA3198"/>
      <c r="AB3198"/>
      <c r="AC3198"/>
      <c r="AD3198"/>
      <c r="AE3198"/>
      <c r="AF3198"/>
      <c r="AG3198"/>
      <c r="AH3198"/>
      <c r="BB3198" s="2"/>
      <c r="BC3198" s="3"/>
      <c r="BD3198" s="3"/>
      <c r="BE3198" s="3"/>
      <c r="BF3198" s="3"/>
    </row>
    <row r="3199" spans="1:58" ht="41.45" customHeight="1">
      <c r="A3199"/>
      <c r="J3199"/>
      <c r="AA3199"/>
      <c r="AB3199"/>
      <c r="AC3199"/>
      <c r="AD3199"/>
      <c r="AE3199"/>
      <c r="AF3199"/>
      <c r="AG3199"/>
      <c r="AH3199"/>
      <c r="BB3199" s="2"/>
      <c r="BC3199" s="3"/>
      <c r="BD3199" s="3"/>
      <c r="BE3199" s="3"/>
      <c r="BF3199" s="3"/>
    </row>
    <row r="3200" spans="1:58" ht="41.45" customHeight="1">
      <c r="A3200"/>
      <c r="J3200"/>
      <c r="AA3200"/>
      <c r="AB3200"/>
      <c r="AC3200"/>
      <c r="AD3200"/>
      <c r="AE3200"/>
      <c r="AF3200"/>
      <c r="AG3200"/>
      <c r="AH3200"/>
      <c r="BB3200" s="2"/>
      <c r="BC3200" s="3"/>
      <c r="BD3200" s="3"/>
      <c r="BE3200" s="3"/>
      <c r="BF3200" s="3"/>
    </row>
    <row r="3201" spans="1:58" ht="41.45" customHeight="1">
      <c r="A3201"/>
      <c r="J3201"/>
      <c r="AA3201"/>
      <c r="AB3201"/>
      <c r="AC3201"/>
      <c r="AD3201"/>
      <c r="AE3201"/>
      <c r="AF3201"/>
      <c r="AG3201"/>
      <c r="AH3201"/>
      <c r="BB3201" s="2"/>
      <c r="BC3201" s="3"/>
      <c r="BD3201" s="3"/>
      <c r="BE3201" s="3"/>
      <c r="BF3201" s="3"/>
    </row>
    <row r="3202" spans="1:58" ht="41.45" customHeight="1">
      <c r="A3202"/>
      <c r="J3202"/>
      <c r="AA3202"/>
      <c r="AB3202"/>
      <c r="AC3202"/>
      <c r="AD3202"/>
      <c r="AE3202"/>
      <c r="AF3202"/>
      <c r="AG3202"/>
      <c r="AH3202"/>
      <c r="BB3202" s="2"/>
      <c r="BC3202" s="3"/>
      <c r="BD3202" s="3"/>
      <c r="BE3202" s="3"/>
      <c r="BF3202" s="3"/>
    </row>
    <row r="3203" spans="1:58" ht="41.45" customHeight="1">
      <c r="A3203"/>
      <c r="J3203"/>
      <c r="AA3203"/>
      <c r="AB3203"/>
      <c r="AC3203"/>
      <c r="AD3203"/>
      <c r="AE3203"/>
      <c r="AF3203"/>
      <c r="AG3203"/>
      <c r="AH3203"/>
      <c r="BB3203" s="2"/>
      <c r="BC3203" s="3"/>
      <c r="BD3203" s="3"/>
      <c r="BE3203" s="3"/>
      <c r="BF3203" s="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row r="4945" spans="1:34" ht="41.45" customHeight="1">
      <c r="A4945"/>
      <c r="J4945"/>
      <c r="AA4945"/>
      <c r="AB4945"/>
      <c r="AC4945"/>
      <c r="AD4945"/>
      <c r="AE4945"/>
      <c r="AF4945"/>
      <c r="AG4945"/>
      <c r="AH4945"/>
    </row>
    <row r="4946" spans="1:34" ht="41.45" customHeight="1">
      <c r="A4946"/>
      <c r="J4946"/>
      <c r="AA4946"/>
      <c r="AB4946"/>
      <c r="AC4946"/>
      <c r="AD4946"/>
      <c r="AE4946"/>
      <c r="AF4946"/>
      <c r="AG4946"/>
      <c r="AH4946"/>
    </row>
    <row r="4947" spans="1:34" ht="41.45" customHeight="1">
      <c r="A4947"/>
      <c r="J4947"/>
      <c r="AA4947"/>
      <c r="AB4947"/>
      <c r="AC4947"/>
      <c r="AD4947"/>
      <c r="AE4947"/>
      <c r="AF4947"/>
      <c r="AG4947"/>
      <c r="AH4947"/>
    </row>
    <row r="4948" spans="1:34" ht="41.45" customHeight="1">
      <c r="A4948"/>
      <c r="J4948"/>
      <c r="AA4948"/>
      <c r="AB4948"/>
      <c r="AC4948"/>
      <c r="AD4948"/>
      <c r="AE4948"/>
      <c r="AF4948"/>
      <c r="AG4948"/>
      <c r="AH4948"/>
    </row>
    <row r="4949" spans="1:34" ht="41.45" customHeight="1">
      <c r="A4949"/>
      <c r="J4949"/>
      <c r="AA4949"/>
      <c r="AB4949"/>
      <c r="AC4949"/>
      <c r="AD4949"/>
      <c r="AE4949"/>
      <c r="AF4949"/>
      <c r="AG4949"/>
      <c r="AH4949"/>
    </row>
    <row r="4950" spans="1:34" ht="41.45" customHeight="1">
      <c r="A4950"/>
      <c r="J4950"/>
      <c r="AA4950"/>
      <c r="AB4950"/>
      <c r="AC4950"/>
      <c r="AD4950"/>
      <c r="AE4950"/>
      <c r="AF4950"/>
      <c r="AG4950"/>
      <c r="AH4950"/>
    </row>
    <row r="4951" spans="1:34" ht="41.45" customHeight="1">
      <c r="A4951"/>
      <c r="J4951"/>
      <c r="AA4951"/>
      <c r="AB4951"/>
      <c r="AC4951"/>
      <c r="AD4951"/>
      <c r="AE4951"/>
      <c r="AF4951"/>
      <c r="AG4951"/>
      <c r="AH4951"/>
    </row>
    <row r="4952" spans="1:34" ht="41.45" customHeight="1">
      <c r="A4952"/>
      <c r="J4952"/>
      <c r="AA4952"/>
      <c r="AB4952"/>
      <c r="AC4952"/>
      <c r="AD4952"/>
      <c r="AE4952"/>
      <c r="AF4952"/>
      <c r="AG4952"/>
      <c r="AH4952"/>
    </row>
    <row r="4953" spans="1:34" ht="41.45" customHeight="1">
      <c r="A4953"/>
      <c r="J4953"/>
      <c r="AA4953"/>
      <c r="AB4953"/>
      <c r="AC4953"/>
      <c r="AD4953"/>
      <c r="AE4953"/>
      <c r="AF4953"/>
      <c r="AG4953"/>
      <c r="AH4953"/>
    </row>
    <row r="4954" spans="1:34" ht="41.45" customHeight="1">
      <c r="A4954"/>
      <c r="J4954"/>
      <c r="AA4954"/>
      <c r="AB4954"/>
      <c r="AC4954"/>
      <c r="AD4954"/>
      <c r="AE4954"/>
      <c r="AF4954"/>
      <c r="AG4954"/>
      <c r="AH4954"/>
    </row>
    <row r="4955" spans="1:34" ht="41.45" customHeight="1">
      <c r="A4955"/>
      <c r="J4955"/>
      <c r="AA4955"/>
      <c r="AB4955"/>
      <c r="AC4955"/>
      <c r="AD4955"/>
      <c r="AE4955"/>
      <c r="AF4955"/>
      <c r="AG4955"/>
      <c r="AH4955"/>
    </row>
    <row r="4956" spans="1:34" ht="41.45" customHeight="1">
      <c r="A4956"/>
      <c r="J4956"/>
      <c r="AA4956"/>
      <c r="AB4956"/>
      <c r="AC4956"/>
      <c r="AD4956"/>
      <c r="AE4956"/>
      <c r="AF4956"/>
      <c r="AG4956"/>
      <c r="AH4956"/>
    </row>
    <row r="4957" spans="1:34" ht="41.45" customHeight="1">
      <c r="A4957"/>
      <c r="J4957"/>
      <c r="AA4957"/>
      <c r="AB4957"/>
      <c r="AC4957"/>
      <c r="AD4957"/>
      <c r="AE4957"/>
      <c r="AF4957"/>
      <c r="AG4957"/>
      <c r="AH4957"/>
    </row>
    <row r="4958" spans="1:34" ht="41.45" customHeight="1">
      <c r="A4958"/>
      <c r="J4958"/>
      <c r="AA4958"/>
      <c r="AB4958"/>
      <c r="AC4958"/>
      <c r="AD4958"/>
      <c r="AE4958"/>
      <c r="AF4958"/>
      <c r="AG4958"/>
      <c r="AH4958"/>
    </row>
    <row r="4959" spans="1:34" ht="41.45" customHeight="1">
      <c r="A4959"/>
      <c r="J4959"/>
      <c r="AA4959"/>
      <c r="AB4959"/>
      <c r="AC4959"/>
      <c r="AD4959"/>
      <c r="AE4959"/>
      <c r="AF4959"/>
      <c r="AG4959"/>
      <c r="AH4959"/>
    </row>
    <row r="4960" spans="1:34" ht="41.45" customHeight="1">
      <c r="A4960"/>
      <c r="J4960"/>
      <c r="AA4960"/>
      <c r="AB4960"/>
      <c r="AC4960"/>
      <c r="AD4960"/>
      <c r="AE4960"/>
      <c r="AF4960"/>
      <c r="AG4960"/>
      <c r="AH4960"/>
    </row>
    <row r="4961" spans="1:34" ht="41.45" customHeight="1">
      <c r="A4961"/>
      <c r="J4961"/>
      <c r="AA4961"/>
      <c r="AB4961"/>
      <c r="AC4961"/>
      <c r="AD4961"/>
      <c r="AE4961"/>
      <c r="AF4961"/>
      <c r="AG4961"/>
      <c r="AH4961"/>
    </row>
    <row r="4962" spans="1:34" ht="41.45" customHeight="1">
      <c r="A4962"/>
      <c r="J4962"/>
      <c r="AA4962"/>
      <c r="AB4962"/>
      <c r="AC4962"/>
      <c r="AD4962"/>
      <c r="AE4962"/>
      <c r="AF4962"/>
      <c r="AG4962"/>
      <c r="AH4962"/>
    </row>
    <row r="4963" spans="1:34" ht="41.45" customHeight="1">
      <c r="A4963"/>
      <c r="J4963"/>
      <c r="AA4963"/>
      <c r="AB4963"/>
      <c r="AC4963"/>
      <c r="AD4963"/>
      <c r="AE4963"/>
      <c r="AF4963"/>
      <c r="AG4963"/>
      <c r="AH4963"/>
    </row>
    <row r="4964" spans="1:34" ht="41.45" customHeight="1">
      <c r="A4964"/>
      <c r="J4964"/>
      <c r="AA4964"/>
      <c r="AB4964"/>
      <c r="AC4964"/>
      <c r="AD4964"/>
      <c r="AE4964"/>
      <c r="AF4964"/>
      <c r="AG4964"/>
      <c r="AH4964"/>
    </row>
    <row r="4965" spans="1:34" ht="41.45" customHeight="1">
      <c r="A4965"/>
      <c r="J4965"/>
      <c r="AA4965"/>
      <c r="AB4965"/>
      <c r="AC4965"/>
      <c r="AD4965"/>
      <c r="AE4965"/>
      <c r="AF4965"/>
      <c r="AG4965"/>
      <c r="AH4965"/>
    </row>
    <row r="4966" spans="1:34" ht="41.45" customHeight="1">
      <c r="A4966"/>
      <c r="J4966"/>
      <c r="AA4966"/>
      <c r="AB4966"/>
      <c r="AC4966"/>
      <c r="AD4966"/>
      <c r="AE4966"/>
      <c r="AF4966"/>
      <c r="AG4966"/>
      <c r="AH4966"/>
    </row>
    <row r="4967" spans="1:34" ht="41.45" customHeight="1">
      <c r="A4967"/>
      <c r="J4967"/>
      <c r="AA4967"/>
      <c r="AB4967"/>
      <c r="AC4967"/>
      <c r="AD4967"/>
      <c r="AE4967"/>
      <c r="AF4967"/>
      <c r="AG4967"/>
      <c r="AH4967"/>
    </row>
    <row r="4968" spans="1:34" ht="41.45" customHeight="1">
      <c r="A4968"/>
      <c r="J4968"/>
      <c r="AA4968"/>
      <c r="AB4968"/>
      <c r="AC4968"/>
      <c r="AD4968"/>
      <c r="AE4968"/>
      <c r="AF4968"/>
      <c r="AG4968"/>
      <c r="AH4968"/>
    </row>
    <row r="4969" spans="1:34" ht="41.45" customHeight="1">
      <c r="A4969"/>
      <c r="J4969"/>
      <c r="AA4969"/>
      <c r="AB4969"/>
      <c r="AC4969"/>
      <c r="AD4969"/>
      <c r="AE4969"/>
      <c r="AF4969"/>
      <c r="AG4969"/>
      <c r="AH4969"/>
    </row>
    <row r="4970" spans="1:34" ht="41.45" customHeight="1">
      <c r="A4970"/>
      <c r="J4970"/>
      <c r="AA4970"/>
      <c r="AB4970"/>
      <c r="AC4970"/>
      <c r="AD4970"/>
      <c r="AE4970"/>
      <c r="AF4970"/>
      <c r="AG4970"/>
      <c r="AH4970"/>
    </row>
    <row r="4971" spans="1:34" ht="41.45" customHeight="1">
      <c r="A4971"/>
      <c r="J4971"/>
      <c r="AA4971"/>
      <c r="AB4971"/>
      <c r="AC4971"/>
      <c r="AD4971"/>
      <c r="AE4971"/>
      <c r="AF4971"/>
      <c r="AG4971"/>
      <c r="AH4971"/>
    </row>
    <row r="4972" spans="1:34" ht="41.45" customHeight="1">
      <c r="A4972"/>
      <c r="J4972"/>
      <c r="AA4972"/>
      <c r="AB4972"/>
      <c r="AC4972"/>
      <c r="AD4972"/>
      <c r="AE4972"/>
      <c r="AF4972"/>
      <c r="AG4972"/>
      <c r="AH4972"/>
    </row>
    <row r="4973" spans="1:34" ht="41.45" customHeight="1">
      <c r="A4973"/>
      <c r="J4973"/>
      <c r="AA4973"/>
      <c r="AB4973"/>
      <c r="AC4973"/>
      <c r="AD4973"/>
      <c r="AE4973"/>
      <c r="AF4973"/>
      <c r="AG4973"/>
      <c r="AH4973"/>
    </row>
    <row r="4974" spans="1:34" ht="41.45" customHeight="1">
      <c r="A4974"/>
      <c r="J4974"/>
      <c r="AA4974"/>
      <c r="AB4974"/>
      <c r="AC4974"/>
      <c r="AD4974"/>
      <c r="AE4974"/>
      <c r="AF4974"/>
      <c r="AG4974"/>
      <c r="AH4974"/>
    </row>
    <row r="4975" spans="1:34" ht="41.45" customHeight="1">
      <c r="A4975"/>
      <c r="J4975"/>
      <c r="AA4975"/>
      <c r="AB4975"/>
      <c r="AC4975"/>
      <c r="AD4975"/>
      <c r="AE4975"/>
      <c r="AF4975"/>
      <c r="AG4975"/>
      <c r="AH4975"/>
    </row>
    <row r="4976" spans="1:34" ht="41.45" customHeight="1">
      <c r="A4976"/>
      <c r="J4976"/>
      <c r="AA4976"/>
      <c r="AB4976"/>
      <c r="AC4976"/>
      <c r="AD4976"/>
      <c r="AE4976"/>
      <c r="AF4976"/>
      <c r="AG4976"/>
      <c r="AH4976"/>
    </row>
    <row r="4977" spans="1:34" ht="41.45" customHeight="1">
      <c r="A4977"/>
      <c r="J4977"/>
      <c r="AA4977"/>
      <c r="AB4977"/>
      <c r="AC4977"/>
      <c r="AD4977"/>
      <c r="AE4977"/>
      <c r="AF4977"/>
      <c r="AG4977"/>
      <c r="AH4977"/>
    </row>
    <row r="4978" spans="1:34" ht="41.45" customHeight="1">
      <c r="A4978"/>
      <c r="J4978"/>
      <c r="AA4978"/>
      <c r="AB4978"/>
      <c r="AC4978"/>
      <c r="AD4978"/>
      <c r="AE4978"/>
      <c r="AF4978"/>
      <c r="AG4978"/>
      <c r="AH4978"/>
    </row>
    <row r="4979" spans="1:34" ht="41.45" customHeight="1">
      <c r="A4979"/>
      <c r="J4979"/>
      <c r="AA4979"/>
      <c r="AB4979"/>
      <c r="AC4979"/>
      <c r="AD4979"/>
      <c r="AE4979"/>
      <c r="AF4979"/>
      <c r="AG4979"/>
      <c r="AH4979"/>
    </row>
    <row r="4980" spans="1:34" ht="41.45" customHeight="1">
      <c r="A4980"/>
      <c r="J4980"/>
      <c r="AA4980"/>
      <c r="AB4980"/>
      <c r="AC4980"/>
      <c r="AD4980"/>
      <c r="AE4980"/>
      <c r="AF4980"/>
      <c r="AG4980"/>
      <c r="AH4980"/>
    </row>
    <row r="4981" spans="1:34" ht="41.45" customHeight="1">
      <c r="A4981"/>
      <c r="J4981"/>
      <c r="AA4981"/>
      <c r="AB4981"/>
      <c r="AC4981"/>
      <c r="AD4981"/>
      <c r="AE4981"/>
      <c r="AF4981"/>
      <c r="AG4981"/>
      <c r="AH4981"/>
    </row>
    <row r="4982" spans="1:34" ht="41.45" customHeight="1">
      <c r="A4982"/>
      <c r="J4982"/>
      <c r="AA4982"/>
      <c r="AB4982"/>
      <c r="AC4982"/>
      <c r="AD4982"/>
      <c r="AE4982"/>
      <c r="AF4982"/>
      <c r="AG4982"/>
      <c r="AH4982"/>
    </row>
    <row r="4983" spans="1:34" ht="41.45" customHeight="1">
      <c r="A4983"/>
      <c r="J4983"/>
      <c r="AA4983"/>
      <c r="AB4983"/>
      <c r="AC4983"/>
      <c r="AD4983"/>
      <c r="AE4983"/>
      <c r="AF4983"/>
      <c r="AG4983"/>
      <c r="AH4983"/>
    </row>
    <row r="4984" spans="1:34" ht="41.45" customHeight="1">
      <c r="A4984"/>
      <c r="J4984"/>
      <c r="AA4984"/>
      <c r="AB4984"/>
      <c r="AC4984"/>
      <c r="AD4984"/>
      <c r="AE4984"/>
      <c r="AF4984"/>
      <c r="AG4984"/>
      <c r="AH4984"/>
    </row>
    <row r="4985" spans="1:34" ht="41.45" customHeight="1">
      <c r="A4985"/>
      <c r="J4985"/>
      <c r="AA4985"/>
      <c r="AB4985"/>
      <c r="AC4985"/>
      <c r="AD4985"/>
      <c r="AE4985"/>
      <c r="AF4985"/>
      <c r="AG4985"/>
      <c r="AH4985"/>
    </row>
    <row r="4986" spans="1:34" ht="41.45" customHeight="1">
      <c r="A4986"/>
      <c r="J4986"/>
      <c r="AA4986"/>
      <c r="AB4986"/>
      <c r="AC4986"/>
      <c r="AD4986"/>
      <c r="AE4986"/>
      <c r="AF4986"/>
      <c r="AG4986"/>
      <c r="AH4986"/>
    </row>
    <row r="4987" spans="1:34" ht="41.45" customHeight="1">
      <c r="A4987"/>
      <c r="J4987"/>
      <c r="AA4987"/>
      <c r="AB4987"/>
      <c r="AC4987"/>
      <c r="AD4987"/>
      <c r="AE4987"/>
      <c r="AF4987"/>
      <c r="AG4987"/>
      <c r="AH4987"/>
    </row>
    <row r="4988" spans="1:34" ht="41.45" customHeight="1">
      <c r="A4988"/>
      <c r="J4988"/>
      <c r="AA4988"/>
      <c r="AB4988"/>
      <c r="AC4988"/>
      <c r="AD4988"/>
      <c r="AE4988"/>
      <c r="AF4988"/>
      <c r="AG4988"/>
      <c r="AH4988"/>
    </row>
    <row r="4989" spans="1:34" ht="41.45" customHeight="1">
      <c r="A4989"/>
      <c r="J4989"/>
      <c r="AA4989"/>
      <c r="AB4989"/>
      <c r="AC4989"/>
      <c r="AD4989"/>
      <c r="AE4989"/>
      <c r="AF4989"/>
      <c r="AG4989"/>
      <c r="AH4989"/>
    </row>
    <row r="4990" spans="1:34" ht="41.45" customHeight="1">
      <c r="A4990"/>
      <c r="J4990"/>
      <c r="AA4990"/>
      <c r="AB4990"/>
      <c r="AC4990"/>
      <c r="AD4990"/>
      <c r="AE4990"/>
      <c r="AF4990"/>
      <c r="AG4990"/>
      <c r="AH4990"/>
    </row>
    <row r="4991" spans="1:34" ht="41.45" customHeight="1">
      <c r="A4991"/>
      <c r="J4991"/>
      <c r="AA4991"/>
      <c r="AB4991"/>
      <c r="AC4991"/>
      <c r="AD4991"/>
      <c r="AE4991"/>
      <c r="AF4991"/>
      <c r="AG4991"/>
      <c r="AH4991"/>
    </row>
    <row r="4992" spans="1:34" ht="41.45" customHeight="1">
      <c r="A4992"/>
      <c r="J4992"/>
      <c r="AA4992"/>
      <c r="AB4992"/>
      <c r="AC4992"/>
      <c r="AD4992"/>
      <c r="AE4992"/>
      <c r="AF4992"/>
      <c r="AG4992"/>
      <c r="AH4992"/>
    </row>
    <row r="4993" spans="1:34" ht="41.45" customHeight="1">
      <c r="A4993"/>
      <c r="J4993"/>
      <c r="AA4993"/>
      <c r="AB4993"/>
      <c r="AC4993"/>
      <c r="AD4993"/>
      <c r="AE4993"/>
      <c r="AF4993"/>
      <c r="AG4993"/>
      <c r="AH4993"/>
    </row>
    <row r="4994" spans="1:34" ht="41.45" customHeight="1">
      <c r="A4994"/>
      <c r="J4994"/>
      <c r="AA4994"/>
      <c r="AB4994"/>
      <c r="AC4994"/>
      <c r="AD4994"/>
      <c r="AE4994"/>
      <c r="AF4994"/>
      <c r="AG4994"/>
      <c r="AH4994"/>
    </row>
    <row r="4995" spans="1:34" ht="41.45" customHeight="1">
      <c r="A4995"/>
      <c r="J4995"/>
      <c r="AA4995"/>
      <c r="AB4995"/>
      <c r="AC4995"/>
      <c r="AD4995"/>
      <c r="AE4995"/>
      <c r="AF4995"/>
      <c r="AG4995"/>
      <c r="AH4995"/>
    </row>
    <row r="4996" spans="1:34" ht="41.45" customHeight="1">
      <c r="A4996"/>
      <c r="J4996"/>
      <c r="AA4996"/>
      <c r="AB4996"/>
      <c r="AC4996"/>
      <c r="AD4996"/>
      <c r="AE4996"/>
      <c r="AF4996"/>
      <c r="AG4996"/>
      <c r="AH4996"/>
    </row>
    <row r="4997" spans="1:34" ht="41.45" customHeight="1">
      <c r="A4997"/>
      <c r="J4997"/>
      <c r="AA4997"/>
      <c r="AB4997"/>
      <c r="AC4997"/>
      <c r="AD4997"/>
      <c r="AE4997"/>
      <c r="AF4997"/>
      <c r="AG4997"/>
      <c r="AH4997"/>
    </row>
    <row r="4998" spans="1:34" ht="41.45" customHeight="1">
      <c r="A4998"/>
      <c r="J4998"/>
      <c r="AA4998"/>
      <c r="AB4998"/>
      <c r="AC4998"/>
      <c r="AD4998"/>
      <c r="AE4998"/>
      <c r="AF4998"/>
      <c r="AG4998"/>
      <c r="AH4998"/>
    </row>
    <row r="4999" spans="1:34" ht="41.45" customHeight="1">
      <c r="A4999"/>
      <c r="J4999"/>
      <c r="AA4999"/>
      <c r="AB4999"/>
      <c r="AC4999"/>
      <c r="AD4999"/>
      <c r="AE4999"/>
      <c r="AF4999"/>
      <c r="AG4999"/>
      <c r="AH4999"/>
    </row>
    <row r="5000" spans="1:34" ht="41.45" customHeight="1">
      <c r="A5000"/>
      <c r="J5000"/>
      <c r="AA5000"/>
      <c r="AB5000"/>
      <c r="AC5000"/>
      <c r="AD5000"/>
      <c r="AE5000"/>
      <c r="AF5000"/>
      <c r="AG5000"/>
      <c r="AH5000"/>
    </row>
    <row r="5001" spans="1:34" ht="41.45" customHeight="1">
      <c r="A5001"/>
      <c r="J5001"/>
      <c r="AA5001"/>
      <c r="AB5001"/>
      <c r="AC5001"/>
      <c r="AD5001"/>
      <c r="AE5001"/>
      <c r="AF5001"/>
      <c r="AG5001"/>
      <c r="AH5001"/>
    </row>
    <row r="5002" spans="1:34" ht="41.45" customHeight="1">
      <c r="A5002"/>
      <c r="J5002"/>
      <c r="AA5002"/>
      <c r="AB5002"/>
      <c r="AC5002"/>
      <c r="AD5002"/>
      <c r="AE5002"/>
      <c r="AF5002"/>
      <c r="AG5002"/>
      <c r="AH5002"/>
    </row>
    <row r="5003" spans="1:34" ht="41.45" customHeight="1">
      <c r="A5003"/>
      <c r="J5003"/>
      <c r="AA5003"/>
      <c r="AB5003"/>
      <c r="AC5003"/>
      <c r="AD5003"/>
      <c r="AE5003"/>
      <c r="AF5003"/>
      <c r="AG5003"/>
      <c r="AH5003"/>
    </row>
    <row r="5004" spans="1:34" ht="41.45" customHeight="1">
      <c r="A5004"/>
      <c r="J5004"/>
      <c r="AA5004"/>
      <c r="AB5004"/>
      <c r="AC5004"/>
      <c r="AD5004"/>
      <c r="AE5004"/>
      <c r="AF5004"/>
      <c r="AG5004"/>
      <c r="AH5004"/>
    </row>
    <row r="5005" spans="1:34" ht="41.45" customHeight="1">
      <c r="A5005"/>
      <c r="J5005"/>
      <c r="AA5005"/>
      <c r="AB5005"/>
      <c r="AC5005"/>
      <c r="AD5005"/>
      <c r="AE5005"/>
      <c r="AF5005"/>
      <c r="AG5005"/>
      <c r="AH5005"/>
    </row>
    <row r="5006" spans="1:34" ht="41.45" customHeight="1">
      <c r="A5006"/>
      <c r="J5006"/>
      <c r="AA5006"/>
      <c r="AB5006"/>
      <c r="AC5006"/>
      <c r="AD5006"/>
      <c r="AE5006"/>
      <c r="AF5006"/>
      <c r="AG5006"/>
      <c r="AH5006"/>
    </row>
    <row r="5007" spans="1:34" ht="41.45" customHeight="1">
      <c r="A5007"/>
      <c r="J5007"/>
      <c r="AA5007"/>
      <c r="AB5007"/>
      <c r="AC5007"/>
      <c r="AD5007"/>
      <c r="AE5007"/>
      <c r="AF5007"/>
      <c r="AG5007"/>
      <c r="AH5007"/>
    </row>
    <row r="5008" spans="1:34" ht="41.45" customHeight="1">
      <c r="A5008"/>
      <c r="J5008"/>
      <c r="AA5008"/>
      <c r="AB5008"/>
      <c r="AC5008"/>
      <c r="AD5008"/>
      <c r="AE5008"/>
      <c r="AF5008"/>
      <c r="AG5008"/>
      <c r="AH5008"/>
    </row>
    <row r="5009" spans="1:34" ht="41.45" customHeight="1">
      <c r="A5009"/>
      <c r="J5009"/>
      <c r="AA5009"/>
      <c r="AB5009"/>
      <c r="AC5009"/>
      <c r="AD5009"/>
      <c r="AE5009"/>
      <c r="AF5009"/>
      <c r="AG5009"/>
      <c r="AH5009"/>
    </row>
    <row r="5010" spans="1:34" ht="41.45" customHeight="1">
      <c r="A5010"/>
      <c r="J5010"/>
      <c r="AA5010"/>
      <c r="AB5010"/>
      <c r="AC5010"/>
      <c r="AD5010"/>
      <c r="AE5010"/>
      <c r="AF5010"/>
      <c r="AG5010"/>
      <c r="AH5010"/>
    </row>
    <row r="5011" spans="1:34" ht="41.45" customHeight="1">
      <c r="A5011"/>
      <c r="J5011"/>
      <c r="AA5011"/>
      <c r="AB5011"/>
      <c r="AC5011"/>
      <c r="AD5011"/>
      <c r="AE5011"/>
      <c r="AF5011"/>
      <c r="AG5011"/>
      <c r="AH5011"/>
    </row>
    <row r="5012" spans="1:34" ht="41.45" customHeight="1">
      <c r="A5012"/>
      <c r="J5012"/>
      <c r="AA5012"/>
      <c r="AB5012"/>
      <c r="AC5012"/>
      <c r="AD5012"/>
      <c r="AE5012"/>
      <c r="AF5012"/>
      <c r="AG5012"/>
      <c r="AH5012"/>
    </row>
    <row r="5013" spans="1:34" ht="41.45" customHeight="1">
      <c r="A5013"/>
      <c r="J5013"/>
      <c r="AA5013"/>
      <c r="AB5013"/>
      <c r="AC5013"/>
      <c r="AD5013"/>
      <c r="AE5013"/>
      <c r="AF5013"/>
      <c r="AG5013"/>
      <c r="AH5013"/>
    </row>
    <row r="5014" spans="1:34" ht="41.45" customHeight="1">
      <c r="A5014"/>
      <c r="J5014"/>
      <c r="AA5014"/>
      <c r="AB5014"/>
      <c r="AC5014"/>
      <c r="AD5014"/>
      <c r="AE5014"/>
      <c r="AF5014"/>
      <c r="AG5014"/>
      <c r="AH5014"/>
    </row>
    <row r="5015" spans="1:34" ht="41.45" customHeight="1">
      <c r="A5015"/>
      <c r="J5015"/>
      <c r="AA5015"/>
      <c r="AB5015"/>
      <c r="AC5015"/>
      <c r="AD5015"/>
      <c r="AE5015"/>
      <c r="AF5015"/>
      <c r="AG5015"/>
      <c r="AH5015"/>
    </row>
    <row r="5016" spans="1:34" ht="41.45" customHeight="1">
      <c r="A5016"/>
      <c r="J5016"/>
      <c r="AA5016"/>
      <c r="AB5016"/>
      <c r="AC5016"/>
      <c r="AD5016"/>
      <c r="AE5016"/>
      <c r="AF5016"/>
      <c r="AG5016"/>
      <c r="AH5016"/>
    </row>
    <row r="5017" spans="1:34" ht="41.45" customHeight="1">
      <c r="A5017"/>
      <c r="J5017"/>
      <c r="AA5017"/>
      <c r="AB5017"/>
      <c r="AC5017"/>
      <c r="AD5017"/>
      <c r="AE5017"/>
      <c r="AF5017"/>
      <c r="AG5017"/>
      <c r="AH5017"/>
    </row>
    <row r="5018" spans="1:34" ht="41.45" customHeight="1">
      <c r="A5018"/>
      <c r="J5018"/>
      <c r="AA5018"/>
      <c r="AB5018"/>
      <c r="AC5018"/>
      <c r="AD5018"/>
      <c r="AE5018"/>
      <c r="AF5018"/>
      <c r="AG5018"/>
      <c r="AH5018"/>
    </row>
    <row r="5019" spans="1:34" ht="41.45" customHeight="1">
      <c r="A5019"/>
      <c r="J5019"/>
      <c r="AA5019"/>
      <c r="AB5019"/>
      <c r="AC5019"/>
      <c r="AD5019"/>
      <c r="AE5019"/>
      <c r="AF5019"/>
      <c r="AG5019"/>
      <c r="AH5019"/>
    </row>
    <row r="5020" spans="1:34" ht="41.45" customHeight="1">
      <c r="A5020"/>
      <c r="J5020"/>
      <c r="AA5020"/>
      <c r="AB5020"/>
      <c r="AC5020"/>
      <c r="AD5020"/>
      <c r="AE5020"/>
      <c r="AF5020"/>
      <c r="AG5020"/>
      <c r="AH5020"/>
    </row>
    <row r="5021" spans="1:34" ht="41.45" customHeight="1">
      <c r="A5021"/>
      <c r="J5021"/>
      <c r="AA5021"/>
      <c r="AB5021"/>
      <c r="AC5021"/>
      <c r="AD5021"/>
      <c r="AE5021"/>
      <c r="AF5021"/>
      <c r="AG5021"/>
      <c r="AH5021"/>
    </row>
    <row r="5022" spans="1:34" ht="41.45" customHeight="1">
      <c r="A5022"/>
      <c r="J5022"/>
      <c r="AA5022"/>
      <c r="AB5022"/>
      <c r="AC5022"/>
      <c r="AD5022"/>
      <c r="AE5022"/>
      <c r="AF5022"/>
      <c r="AG5022"/>
      <c r="AH5022"/>
    </row>
    <row r="5023" spans="1:34" ht="41.45" customHeight="1">
      <c r="A5023"/>
      <c r="J5023"/>
      <c r="AA5023"/>
      <c r="AB5023"/>
      <c r="AC5023"/>
      <c r="AD5023"/>
      <c r="AE5023"/>
      <c r="AF5023"/>
      <c r="AG5023"/>
      <c r="AH5023"/>
    </row>
    <row r="5024" spans="1:34" ht="41.45" customHeight="1">
      <c r="A5024"/>
      <c r="J5024"/>
      <c r="AA5024"/>
      <c r="AB5024"/>
      <c r="AC5024"/>
      <c r="AD5024"/>
      <c r="AE5024"/>
      <c r="AF5024"/>
      <c r="AG5024"/>
      <c r="AH5024"/>
    </row>
    <row r="5025" spans="1:34" ht="41.45" customHeight="1">
      <c r="A5025"/>
      <c r="J5025"/>
      <c r="AA5025"/>
      <c r="AB5025"/>
      <c r="AC5025"/>
      <c r="AD5025"/>
      <c r="AE5025"/>
      <c r="AF5025"/>
      <c r="AG5025"/>
      <c r="AH5025"/>
    </row>
    <row r="5026" spans="1:34" ht="41.45" customHeight="1">
      <c r="A5026"/>
      <c r="J5026"/>
      <c r="AA5026"/>
      <c r="AB5026"/>
      <c r="AC5026"/>
      <c r="AD5026"/>
      <c r="AE5026"/>
      <c r="AF5026"/>
      <c r="AG5026"/>
      <c r="AH5026"/>
    </row>
    <row r="5027" spans="1:34" ht="41.45" customHeight="1">
      <c r="A5027"/>
      <c r="J5027"/>
      <c r="AA5027"/>
      <c r="AB5027"/>
      <c r="AC5027"/>
      <c r="AD5027"/>
      <c r="AE5027"/>
      <c r="AF5027"/>
      <c r="AG5027"/>
      <c r="AH5027"/>
    </row>
    <row r="5028" spans="1:34" ht="41.45" customHeight="1">
      <c r="A5028"/>
      <c r="J5028"/>
      <c r="AA5028"/>
      <c r="AB5028"/>
      <c r="AC5028"/>
      <c r="AD5028"/>
      <c r="AE5028"/>
      <c r="AF5028"/>
      <c r="AG5028"/>
      <c r="AH5028"/>
    </row>
    <row r="5029" spans="1:34" ht="41.45" customHeight="1">
      <c r="A5029"/>
      <c r="J5029"/>
      <c r="AA5029"/>
      <c r="AB5029"/>
      <c r="AC5029"/>
      <c r="AD5029"/>
      <c r="AE5029"/>
      <c r="AF5029"/>
      <c r="AG5029"/>
      <c r="AH5029"/>
    </row>
    <row r="5030" spans="1:34" ht="41.45" customHeight="1">
      <c r="A5030"/>
      <c r="J5030"/>
      <c r="AA5030"/>
      <c r="AB5030"/>
      <c r="AC5030"/>
      <c r="AD5030"/>
      <c r="AE5030"/>
      <c r="AF5030"/>
      <c r="AG5030"/>
      <c r="AH5030"/>
    </row>
    <row r="5031" spans="1:34" ht="41.45" customHeight="1">
      <c r="A5031"/>
      <c r="J5031"/>
      <c r="AA5031"/>
      <c r="AB5031"/>
      <c r="AC5031"/>
      <c r="AD5031"/>
      <c r="AE5031"/>
      <c r="AF5031"/>
      <c r="AG5031"/>
      <c r="AH5031"/>
    </row>
    <row r="5032" spans="1:34" ht="41.45" customHeight="1">
      <c r="A5032"/>
      <c r="J5032"/>
      <c r="AA5032"/>
      <c r="AB5032"/>
      <c r="AC5032"/>
      <c r="AD5032"/>
      <c r="AE5032"/>
      <c r="AF5032"/>
      <c r="AG5032"/>
      <c r="AH5032"/>
    </row>
    <row r="5033" spans="1:34" ht="41.45" customHeight="1">
      <c r="A5033"/>
      <c r="J5033"/>
      <c r="AA5033"/>
      <c r="AB5033"/>
      <c r="AC5033"/>
      <c r="AD5033"/>
      <c r="AE5033"/>
      <c r="AF5033"/>
      <c r="AG5033"/>
      <c r="AH5033"/>
    </row>
    <row r="5034" spans="1:34" ht="41.45" customHeight="1">
      <c r="A5034"/>
      <c r="J5034"/>
      <c r="AA5034"/>
      <c r="AB5034"/>
      <c r="AC5034"/>
      <c r="AD5034"/>
      <c r="AE5034"/>
      <c r="AF5034"/>
      <c r="AG5034"/>
      <c r="AH5034"/>
    </row>
    <row r="5035" spans="1:34" ht="41.45" customHeight="1">
      <c r="A5035"/>
      <c r="J5035"/>
      <c r="AA5035"/>
      <c r="AB5035"/>
      <c r="AC5035"/>
      <c r="AD5035"/>
      <c r="AE5035"/>
      <c r="AF5035"/>
      <c r="AG5035"/>
      <c r="AH5035"/>
    </row>
    <row r="5036" spans="1:34" ht="41.45" customHeight="1">
      <c r="A5036"/>
      <c r="J5036"/>
      <c r="AA5036"/>
      <c r="AB5036"/>
      <c r="AC5036"/>
      <c r="AD5036"/>
      <c r="AE5036"/>
      <c r="AF5036"/>
      <c r="AG5036"/>
      <c r="AH5036"/>
    </row>
    <row r="5037" spans="1:34" ht="41.45" customHeight="1">
      <c r="A5037"/>
      <c r="J5037"/>
      <c r="AA5037"/>
      <c r="AB5037"/>
      <c r="AC5037"/>
      <c r="AD5037"/>
      <c r="AE5037"/>
      <c r="AF5037"/>
      <c r="AG5037"/>
      <c r="AH5037"/>
    </row>
    <row r="5038" spans="1:34" ht="41.45" customHeight="1">
      <c r="A5038"/>
      <c r="J5038"/>
      <c r="AA5038"/>
      <c r="AB5038"/>
      <c r="AC5038"/>
      <c r="AD5038"/>
      <c r="AE5038"/>
      <c r="AF5038"/>
      <c r="AG5038"/>
      <c r="AH5038"/>
    </row>
    <row r="5039" spans="1:34" ht="41.45" customHeight="1">
      <c r="A5039"/>
      <c r="J5039"/>
      <c r="AA5039"/>
      <c r="AB5039"/>
      <c r="AC5039"/>
      <c r="AD5039"/>
      <c r="AE5039"/>
      <c r="AF5039"/>
      <c r="AG5039"/>
      <c r="AH5039"/>
    </row>
    <row r="5040" spans="1:34" ht="41.45" customHeight="1">
      <c r="A5040"/>
      <c r="J5040"/>
      <c r="AA5040"/>
      <c r="AB5040"/>
      <c r="AC5040"/>
      <c r="AD5040"/>
      <c r="AE5040"/>
      <c r="AF5040"/>
      <c r="AG5040"/>
      <c r="AH5040"/>
    </row>
    <row r="5041" spans="1:34" ht="41.45" customHeight="1">
      <c r="A5041"/>
      <c r="J5041"/>
      <c r="AA5041"/>
      <c r="AB5041"/>
      <c r="AC5041"/>
      <c r="AD5041"/>
      <c r="AE5041"/>
      <c r="AF5041"/>
      <c r="AG5041"/>
      <c r="AH5041"/>
    </row>
    <row r="5042" spans="1:34" ht="41.45" customHeight="1">
      <c r="A5042"/>
      <c r="J5042"/>
      <c r="AA5042"/>
      <c r="AB5042"/>
      <c r="AC5042"/>
      <c r="AD5042"/>
      <c r="AE5042"/>
      <c r="AF5042"/>
      <c r="AG5042"/>
      <c r="AH5042"/>
    </row>
    <row r="5043" spans="1:34" ht="41.45" customHeight="1">
      <c r="A5043"/>
      <c r="J5043"/>
      <c r="AA5043"/>
      <c r="AB5043"/>
      <c r="AC5043"/>
      <c r="AD5043"/>
      <c r="AE5043"/>
      <c r="AF5043"/>
      <c r="AG5043"/>
      <c r="AH5043"/>
    </row>
    <row r="5044" spans="1:34" ht="41.45" customHeight="1">
      <c r="A5044"/>
      <c r="J5044"/>
      <c r="AA5044"/>
      <c r="AB5044"/>
      <c r="AC5044"/>
      <c r="AD5044"/>
      <c r="AE5044"/>
      <c r="AF5044"/>
      <c r="AG5044"/>
      <c r="AH5044"/>
    </row>
    <row r="5045" spans="1:34" ht="41.45" customHeight="1">
      <c r="A5045"/>
      <c r="J5045"/>
      <c r="AA5045"/>
      <c r="AB5045"/>
      <c r="AC5045"/>
      <c r="AD5045"/>
      <c r="AE5045"/>
      <c r="AF5045"/>
      <c r="AG5045"/>
      <c r="AH5045"/>
    </row>
    <row r="5046" spans="1:34" ht="41.45" customHeight="1">
      <c r="A5046"/>
      <c r="J5046"/>
      <c r="AA5046"/>
      <c r="AB5046"/>
      <c r="AC5046"/>
      <c r="AD5046"/>
      <c r="AE5046"/>
      <c r="AF5046"/>
      <c r="AG5046"/>
      <c r="AH5046"/>
    </row>
    <row r="5047" spans="1:34" ht="41.45" customHeight="1">
      <c r="A5047"/>
      <c r="J5047"/>
      <c r="AA5047"/>
      <c r="AB5047"/>
      <c r="AC5047"/>
      <c r="AD5047"/>
      <c r="AE5047"/>
      <c r="AF5047"/>
      <c r="AG5047"/>
      <c r="AH5047"/>
    </row>
    <row r="5048" spans="1:34" ht="41.45" customHeight="1">
      <c r="A5048"/>
      <c r="J5048"/>
      <c r="AA5048"/>
      <c r="AB5048"/>
      <c r="AC5048"/>
      <c r="AD5048"/>
      <c r="AE5048"/>
      <c r="AF5048"/>
      <c r="AG5048"/>
      <c r="AH5048"/>
    </row>
    <row r="5049" spans="1:34" ht="41.45" customHeight="1">
      <c r="A5049"/>
      <c r="J5049"/>
      <c r="AA5049"/>
      <c r="AB5049"/>
      <c r="AC5049"/>
      <c r="AD5049"/>
      <c r="AE5049"/>
      <c r="AF5049"/>
      <c r="AG5049"/>
      <c r="AH5049"/>
    </row>
    <row r="5050" spans="1:34" ht="41.45" customHeight="1">
      <c r="A5050"/>
      <c r="J5050"/>
      <c r="AA5050"/>
      <c r="AB5050"/>
      <c r="AC5050"/>
      <c r="AD5050"/>
      <c r="AE5050"/>
      <c r="AF5050"/>
      <c r="AG5050"/>
      <c r="AH5050"/>
    </row>
    <row r="5051" spans="1:34" ht="41.45" customHeight="1">
      <c r="A5051"/>
      <c r="J5051"/>
      <c r="AA5051"/>
      <c r="AB5051"/>
      <c r="AC5051"/>
      <c r="AD5051"/>
      <c r="AE5051"/>
      <c r="AF5051"/>
      <c r="AG5051"/>
      <c r="AH5051"/>
    </row>
    <row r="5052" spans="1:34" ht="41.45" customHeight="1">
      <c r="A5052"/>
      <c r="J5052"/>
      <c r="AA5052"/>
      <c r="AB5052"/>
      <c r="AC5052"/>
      <c r="AD5052"/>
      <c r="AE5052"/>
      <c r="AF5052"/>
      <c r="AG5052"/>
      <c r="AH5052"/>
    </row>
    <row r="5053" spans="1:34" ht="41.45" customHeight="1">
      <c r="A5053"/>
      <c r="J5053"/>
      <c r="AA5053"/>
      <c r="AB5053"/>
      <c r="AC5053"/>
      <c r="AD5053"/>
      <c r="AE5053"/>
      <c r="AF5053"/>
      <c r="AG5053"/>
      <c r="AH5053"/>
    </row>
    <row r="5054" spans="1:34" ht="41.45" customHeight="1">
      <c r="A5054"/>
      <c r="J5054"/>
      <c r="AA5054"/>
      <c r="AB5054"/>
      <c r="AC5054"/>
      <c r="AD5054"/>
      <c r="AE5054"/>
      <c r="AF5054"/>
      <c r="AG5054"/>
      <c r="AH5054"/>
    </row>
    <row r="5055" spans="1:34" ht="41.45" customHeight="1">
      <c r="A5055"/>
      <c r="J5055"/>
      <c r="AA5055"/>
      <c r="AB5055"/>
      <c r="AC5055"/>
      <c r="AD5055"/>
      <c r="AE5055"/>
      <c r="AF5055"/>
      <c r="AG5055"/>
      <c r="AH5055"/>
    </row>
    <row r="5056" spans="1:34" ht="41.45" customHeight="1">
      <c r="A5056"/>
      <c r="J5056"/>
      <c r="AA5056"/>
      <c r="AB5056"/>
      <c r="AC5056"/>
      <c r="AD5056"/>
      <c r="AE5056"/>
      <c r="AF5056"/>
      <c r="AG5056"/>
      <c r="AH5056"/>
    </row>
    <row r="5057" spans="1:34" ht="41.45" customHeight="1">
      <c r="A5057"/>
      <c r="J5057"/>
      <c r="AA5057"/>
      <c r="AB5057"/>
      <c r="AC5057"/>
      <c r="AD5057"/>
      <c r="AE5057"/>
      <c r="AF5057"/>
      <c r="AG5057"/>
      <c r="AH5057"/>
    </row>
    <row r="5058" spans="1:34" ht="41.45" customHeight="1">
      <c r="A5058"/>
      <c r="J5058"/>
      <c r="AA5058"/>
      <c r="AB5058"/>
      <c r="AC5058"/>
      <c r="AD5058"/>
      <c r="AE5058"/>
      <c r="AF5058"/>
      <c r="AG5058"/>
      <c r="AH5058"/>
    </row>
    <row r="5059" spans="1:34" ht="41.45" customHeight="1">
      <c r="A5059"/>
      <c r="J5059"/>
      <c r="AA5059"/>
      <c r="AB5059"/>
      <c r="AC5059"/>
      <c r="AD5059"/>
      <c r="AE5059"/>
      <c r="AF5059"/>
      <c r="AG5059"/>
      <c r="AH5059"/>
    </row>
    <row r="5060" spans="1:34" ht="41.45" customHeight="1">
      <c r="A5060"/>
      <c r="J5060"/>
      <c r="AA5060"/>
      <c r="AB5060"/>
      <c r="AC5060"/>
      <c r="AD5060"/>
      <c r="AE5060"/>
      <c r="AF5060"/>
      <c r="AG5060"/>
      <c r="AH5060"/>
    </row>
    <row r="5061" spans="1:34" ht="41.45" customHeight="1">
      <c r="A5061"/>
      <c r="J5061"/>
      <c r="AA5061"/>
      <c r="AB5061"/>
      <c r="AC5061"/>
      <c r="AD5061"/>
      <c r="AE5061"/>
      <c r="AF5061"/>
      <c r="AG5061"/>
      <c r="AH5061"/>
    </row>
    <row r="5062" spans="1:34" ht="41.45" customHeight="1">
      <c r="A5062"/>
      <c r="J5062"/>
      <c r="AA5062"/>
      <c r="AB5062"/>
      <c r="AC5062"/>
      <c r="AD5062"/>
      <c r="AE5062"/>
      <c r="AF5062"/>
      <c r="AG5062"/>
      <c r="AH5062"/>
    </row>
    <row r="5063" spans="1:34" ht="41.45" customHeight="1">
      <c r="A5063"/>
      <c r="J5063"/>
      <c r="AA5063"/>
      <c r="AB5063"/>
      <c r="AC5063"/>
      <c r="AD5063"/>
      <c r="AE5063"/>
      <c r="AF5063"/>
      <c r="AG5063"/>
      <c r="AH5063"/>
    </row>
    <row r="5064" spans="1:34" ht="41.45" customHeight="1">
      <c r="A5064"/>
      <c r="J5064"/>
      <c r="AA5064"/>
      <c r="AB5064"/>
      <c r="AC5064"/>
      <c r="AD5064"/>
      <c r="AE5064"/>
      <c r="AF5064"/>
      <c r="AG5064"/>
      <c r="AH5064"/>
    </row>
    <row r="5065" spans="1:34" ht="41.45" customHeight="1">
      <c r="A5065"/>
      <c r="J5065"/>
      <c r="AA5065"/>
      <c r="AB5065"/>
      <c r="AC5065"/>
      <c r="AD5065"/>
      <c r="AE5065"/>
      <c r="AF5065"/>
      <c r="AG5065"/>
      <c r="AH5065"/>
    </row>
    <row r="5066" spans="1:34" ht="41.45" customHeight="1">
      <c r="A5066"/>
      <c r="J5066"/>
      <c r="AA5066"/>
      <c r="AB5066"/>
      <c r="AC5066"/>
      <c r="AD5066"/>
      <c r="AE5066"/>
      <c r="AF5066"/>
      <c r="AG5066"/>
      <c r="AH5066"/>
    </row>
    <row r="5067" spans="1:34" ht="41.45" customHeight="1">
      <c r="A5067"/>
      <c r="J5067"/>
      <c r="AA5067"/>
      <c r="AB5067"/>
      <c r="AC5067"/>
      <c r="AD5067"/>
      <c r="AE5067"/>
      <c r="AF5067"/>
      <c r="AG5067"/>
      <c r="AH5067"/>
    </row>
    <row r="5068" spans="1:34" ht="41.45" customHeight="1">
      <c r="A5068"/>
      <c r="J5068"/>
      <c r="AA5068"/>
      <c r="AB5068"/>
      <c r="AC5068"/>
      <c r="AD5068"/>
      <c r="AE5068"/>
      <c r="AF5068"/>
      <c r="AG5068"/>
      <c r="AH5068"/>
    </row>
    <row r="5069" spans="1:34" ht="41.45" customHeight="1">
      <c r="A5069"/>
      <c r="J5069"/>
      <c r="AA5069"/>
      <c r="AB5069"/>
      <c r="AC5069"/>
      <c r="AD5069"/>
      <c r="AE5069"/>
      <c r="AF5069"/>
      <c r="AG5069"/>
      <c r="AH5069"/>
    </row>
    <row r="5070" spans="1:34" ht="41.45" customHeight="1">
      <c r="A5070"/>
      <c r="J5070"/>
      <c r="AA5070"/>
      <c r="AB5070"/>
      <c r="AC5070"/>
      <c r="AD5070"/>
      <c r="AE5070"/>
      <c r="AF5070"/>
      <c r="AG5070"/>
      <c r="AH5070"/>
    </row>
    <row r="5071" spans="1:34" ht="41.45" customHeight="1">
      <c r="A5071"/>
      <c r="J5071"/>
      <c r="AA5071"/>
      <c r="AB5071"/>
      <c r="AC5071"/>
      <c r="AD5071"/>
      <c r="AE5071"/>
      <c r="AF5071"/>
      <c r="AG5071"/>
      <c r="AH5071"/>
    </row>
    <row r="5072" spans="1:34" ht="41.45" customHeight="1">
      <c r="A5072"/>
      <c r="J5072"/>
      <c r="AA5072"/>
      <c r="AB5072"/>
      <c r="AC5072"/>
      <c r="AD5072"/>
      <c r="AE5072"/>
      <c r="AF5072"/>
      <c r="AG5072"/>
      <c r="AH5072"/>
    </row>
    <row r="5073" spans="1:34" ht="41.45" customHeight="1">
      <c r="A5073"/>
      <c r="J5073"/>
      <c r="AA5073"/>
      <c r="AB5073"/>
      <c r="AC5073"/>
      <c r="AD5073"/>
      <c r="AE5073"/>
      <c r="AF5073"/>
      <c r="AG5073"/>
      <c r="AH5073"/>
    </row>
    <row r="5074" spans="1:34" ht="41.45" customHeight="1">
      <c r="A5074"/>
      <c r="J5074"/>
      <c r="AA5074"/>
      <c r="AB5074"/>
      <c r="AC5074"/>
      <c r="AD5074"/>
      <c r="AE5074"/>
      <c r="AF5074"/>
      <c r="AG5074"/>
      <c r="AH5074"/>
    </row>
    <row r="5075" spans="1:34" ht="41.45" customHeight="1">
      <c r="A5075"/>
      <c r="J5075"/>
      <c r="AA5075"/>
      <c r="AB5075"/>
      <c r="AC5075"/>
      <c r="AD5075"/>
      <c r="AE5075"/>
      <c r="AF5075"/>
      <c r="AG5075"/>
      <c r="AH5075"/>
    </row>
    <row r="5076" spans="1:34" ht="41.45" customHeight="1">
      <c r="A5076"/>
      <c r="J5076"/>
      <c r="AA5076"/>
      <c r="AB5076"/>
      <c r="AC5076"/>
      <c r="AD5076"/>
      <c r="AE5076"/>
      <c r="AF5076"/>
      <c r="AG5076"/>
      <c r="AH5076"/>
    </row>
    <row r="5077" spans="1:34" ht="41.45" customHeight="1">
      <c r="A5077"/>
      <c r="J5077"/>
      <c r="AA5077"/>
      <c r="AB5077"/>
      <c r="AC5077"/>
      <c r="AD5077"/>
      <c r="AE5077"/>
      <c r="AF5077"/>
      <c r="AG5077"/>
      <c r="AH5077"/>
    </row>
    <row r="5078" spans="1:34" ht="41.45" customHeight="1">
      <c r="A5078"/>
      <c r="J5078"/>
      <c r="AA5078"/>
      <c r="AB5078"/>
      <c r="AC5078"/>
      <c r="AD5078"/>
      <c r="AE5078"/>
      <c r="AF5078"/>
      <c r="AG5078"/>
      <c r="AH5078"/>
    </row>
    <row r="5079" spans="1:34" ht="41.45" customHeight="1">
      <c r="A5079"/>
      <c r="J5079"/>
      <c r="AA5079"/>
      <c r="AB5079"/>
      <c r="AC5079"/>
      <c r="AD5079"/>
      <c r="AE5079"/>
      <c r="AF5079"/>
      <c r="AG5079"/>
      <c r="AH5079"/>
    </row>
    <row r="5080" spans="1:34" ht="41.45" customHeight="1">
      <c r="A5080"/>
      <c r="J5080"/>
      <c r="AA5080"/>
      <c r="AB5080"/>
      <c r="AC5080"/>
      <c r="AD5080"/>
      <c r="AE5080"/>
      <c r="AF5080"/>
      <c r="AG5080"/>
      <c r="AH5080"/>
    </row>
    <row r="5081" spans="1:34" ht="41.45" customHeight="1">
      <c r="A5081"/>
      <c r="J5081"/>
      <c r="AA5081"/>
      <c r="AB5081"/>
      <c r="AC5081"/>
      <c r="AD5081"/>
      <c r="AE5081"/>
      <c r="AF5081"/>
      <c r="AG5081"/>
      <c r="AH5081"/>
    </row>
    <row r="5082" spans="1:34" ht="41.45" customHeight="1">
      <c r="A5082"/>
      <c r="J5082"/>
      <c r="AA5082"/>
      <c r="AB5082"/>
      <c r="AC5082"/>
      <c r="AD5082"/>
      <c r="AE5082"/>
      <c r="AF5082"/>
      <c r="AG5082"/>
      <c r="AH5082"/>
    </row>
    <row r="5083" spans="1:34" ht="41.45" customHeight="1">
      <c r="A5083"/>
      <c r="J5083"/>
      <c r="AA5083"/>
      <c r="AB5083"/>
      <c r="AC5083"/>
      <c r="AD5083"/>
      <c r="AE5083"/>
      <c r="AF5083"/>
      <c r="AG5083"/>
      <c r="AH5083"/>
    </row>
    <row r="5084" spans="1:34" ht="41.45" customHeight="1">
      <c r="A5084"/>
      <c r="J5084"/>
      <c r="AA5084"/>
      <c r="AB5084"/>
      <c r="AC5084"/>
      <c r="AD5084"/>
      <c r="AE5084"/>
      <c r="AF5084"/>
      <c r="AG5084"/>
      <c r="AH5084"/>
    </row>
    <row r="5085" spans="1:34" ht="41.45" customHeight="1">
      <c r="A5085"/>
      <c r="J5085"/>
      <c r="AA5085"/>
      <c r="AB5085"/>
      <c r="AC5085"/>
      <c r="AD5085"/>
      <c r="AE5085"/>
      <c r="AF5085"/>
      <c r="AG5085"/>
      <c r="AH5085"/>
    </row>
    <row r="5086" spans="1:34" ht="41.45" customHeight="1">
      <c r="A5086"/>
      <c r="J5086"/>
      <c r="AA5086"/>
      <c r="AB5086"/>
      <c r="AC5086"/>
      <c r="AD5086"/>
      <c r="AE5086"/>
      <c r="AF5086"/>
      <c r="AG5086"/>
      <c r="AH5086"/>
    </row>
    <row r="5087" spans="1:34" ht="41.45" customHeight="1">
      <c r="A5087"/>
      <c r="J5087"/>
      <c r="AA5087"/>
      <c r="AB5087"/>
      <c r="AC5087"/>
      <c r="AD5087"/>
      <c r="AE5087"/>
      <c r="AF5087"/>
      <c r="AG5087"/>
      <c r="AH5087"/>
    </row>
    <row r="5088" spans="1:34" ht="41.45" customHeight="1">
      <c r="A5088"/>
      <c r="J5088"/>
      <c r="AA5088"/>
      <c r="AB5088"/>
      <c r="AC5088"/>
      <c r="AD5088"/>
      <c r="AE5088"/>
      <c r="AF5088"/>
      <c r="AG5088"/>
      <c r="AH5088"/>
    </row>
    <row r="5089" spans="1:34" ht="41.45" customHeight="1">
      <c r="A5089"/>
      <c r="J5089"/>
      <c r="AA5089"/>
      <c r="AB5089"/>
      <c r="AC5089"/>
      <c r="AD5089"/>
      <c r="AE5089"/>
      <c r="AF5089"/>
      <c r="AG5089"/>
      <c r="AH5089"/>
    </row>
    <row r="5090" spans="1:34" ht="41.45" customHeight="1">
      <c r="A5090"/>
      <c r="J5090"/>
      <c r="AA5090"/>
      <c r="AB5090"/>
      <c r="AC5090"/>
      <c r="AD5090"/>
      <c r="AE5090"/>
      <c r="AF5090"/>
      <c r="AG5090"/>
      <c r="AH5090"/>
    </row>
    <row r="5091" spans="1:34" ht="41.45" customHeight="1">
      <c r="A5091"/>
      <c r="J5091"/>
      <c r="AA5091"/>
      <c r="AB5091"/>
      <c r="AC5091"/>
      <c r="AD5091"/>
      <c r="AE5091"/>
      <c r="AF5091"/>
      <c r="AG5091"/>
      <c r="AH5091"/>
    </row>
    <row r="5092" spans="1:34" ht="41.45" customHeight="1">
      <c r="A5092"/>
      <c r="J5092"/>
      <c r="AA5092"/>
      <c r="AB5092"/>
      <c r="AC5092"/>
      <c r="AD5092"/>
      <c r="AE5092"/>
      <c r="AF5092"/>
      <c r="AG5092"/>
      <c r="AH5092"/>
    </row>
    <row r="5093" spans="1:34" ht="41.45" customHeight="1">
      <c r="A5093"/>
      <c r="J5093"/>
      <c r="AA5093"/>
      <c r="AB5093"/>
      <c r="AC5093"/>
      <c r="AD5093"/>
      <c r="AE5093"/>
      <c r="AF5093"/>
      <c r="AG5093"/>
      <c r="AH5093"/>
    </row>
    <row r="5094" spans="1:34" ht="41.45" customHeight="1">
      <c r="A5094"/>
      <c r="J5094"/>
      <c r="AA5094"/>
      <c r="AB5094"/>
      <c r="AC5094"/>
      <c r="AD5094"/>
      <c r="AE5094"/>
      <c r="AF5094"/>
      <c r="AG5094"/>
      <c r="AH5094"/>
    </row>
    <row r="5095" spans="1:34" ht="41.45" customHeight="1">
      <c r="A5095"/>
      <c r="J5095"/>
      <c r="AA5095"/>
      <c r="AB5095"/>
      <c r="AC5095"/>
      <c r="AD5095"/>
      <c r="AE5095"/>
      <c r="AF5095"/>
      <c r="AG5095"/>
      <c r="AH5095"/>
    </row>
    <row r="5096" spans="1:34" ht="41.45" customHeight="1">
      <c r="A5096"/>
      <c r="J5096"/>
      <c r="AA5096"/>
      <c r="AB5096"/>
      <c r="AC5096"/>
      <c r="AD5096"/>
      <c r="AE5096"/>
      <c r="AF5096"/>
      <c r="AG5096"/>
      <c r="AH5096"/>
    </row>
    <row r="5097" spans="1:34" ht="41.45" customHeight="1">
      <c r="A5097"/>
      <c r="J5097"/>
      <c r="AA5097"/>
      <c r="AB5097"/>
      <c r="AC5097"/>
      <c r="AD5097"/>
      <c r="AE5097"/>
      <c r="AF5097"/>
      <c r="AG5097"/>
      <c r="AH5097"/>
    </row>
    <row r="5098" spans="1:34" ht="41.45" customHeight="1">
      <c r="A5098"/>
      <c r="J5098"/>
      <c r="AA5098"/>
      <c r="AB5098"/>
      <c r="AC5098"/>
      <c r="AD5098"/>
      <c r="AE5098"/>
      <c r="AF5098"/>
      <c r="AG5098"/>
      <c r="AH5098"/>
    </row>
    <row r="5099" spans="1:34" ht="41.45" customHeight="1">
      <c r="A5099"/>
      <c r="J5099"/>
      <c r="AA5099"/>
      <c r="AB5099"/>
      <c r="AC5099"/>
      <c r="AD5099"/>
      <c r="AE5099"/>
      <c r="AF5099"/>
      <c r="AG5099"/>
      <c r="AH5099"/>
    </row>
    <row r="5100" spans="1:34" ht="41.45" customHeight="1">
      <c r="A5100"/>
      <c r="J5100"/>
      <c r="AA5100"/>
      <c r="AB5100"/>
      <c r="AC5100"/>
      <c r="AD5100"/>
      <c r="AE5100"/>
      <c r="AF5100"/>
      <c r="AG5100"/>
      <c r="AH5100"/>
    </row>
    <row r="5101" spans="1:34" ht="41.45" customHeight="1">
      <c r="A5101"/>
      <c r="J5101"/>
      <c r="AA5101"/>
      <c r="AB5101"/>
      <c r="AC5101"/>
      <c r="AD5101"/>
      <c r="AE5101"/>
      <c r="AF5101"/>
      <c r="AG5101"/>
      <c r="AH5101"/>
    </row>
    <row r="5102" spans="1:34" ht="41.45" customHeight="1">
      <c r="A5102"/>
      <c r="J5102"/>
      <c r="AA5102"/>
      <c r="AB5102"/>
      <c r="AC5102"/>
      <c r="AD5102"/>
      <c r="AE5102"/>
      <c r="AF5102"/>
      <c r="AG5102"/>
      <c r="AH5102"/>
    </row>
    <row r="5103" spans="1:34" ht="41.45" customHeight="1">
      <c r="A5103"/>
      <c r="J5103"/>
      <c r="AA5103"/>
      <c r="AB5103"/>
      <c r="AC5103"/>
      <c r="AD5103"/>
      <c r="AE5103"/>
      <c r="AF5103"/>
      <c r="AG5103"/>
      <c r="AH5103"/>
    </row>
    <row r="5104" spans="1:34" ht="41.45" customHeight="1">
      <c r="A5104"/>
      <c r="J5104"/>
      <c r="AA5104"/>
      <c r="AB5104"/>
      <c r="AC5104"/>
      <c r="AD5104"/>
      <c r="AE5104"/>
      <c r="AF5104"/>
      <c r="AG5104"/>
      <c r="AH5104"/>
    </row>
    <row r="5105" spans="1:34" ht="41.45" customHeight="1">
      <c r="A5105"/>
      <c r="J5105"/>
      <c r="AA5105"/>
      <c r="AB5105"/>
      <c r="AC5105"/>
      <c r="AD5105"/>
      <c r="AE5105"/>
      <c r="AF5105"/>
      <c r="AG5105"/>
      <c r="AH5105"/>
    </row>
    <row r="5106" spans="1:34" ht="41.45" customHeight="1">
      <c r="A5106"/>
      <c r="J5106"/>
      <c r="AA5106"/>
      <c r="AB5106"/>
      <c r="AC5106"/>
      <c r="AD5106"/>
      <c r="AE5106"/>
      <c r="AF5106"/>
      <c r="AG5106"/>
      <c r="AH5106"/>
    </row>
    <row r="5107" spans="1:34" ht="41.45" customHeight="1">
      <c r="A5107"/>
      <c r="J5107"/>
      <c r="AA5107"/>
      <c r="AB5107"/>
      <c r="AC5107"/>
      <c r="AD5107"/>
      <c r="AE5107"/>
      <c r="AF5107"/>
      <c r="AG5107"/>
      <c r="AH5107"/>
    </row>
    <row r="5108" spans="1:34" ht="41.45" customHeight="1">
      <c r="A5108"/>
      <c r="J5108"/>
      <c r="AA5108"/>
      <c r="AB5108"/>
      <c r="AC5108"/>
      <c r="AD5108"/>
      <c r="AE5108"/>
      <c r="AF5108"/>
      <c r="AG5108"/>
      <c r="AH5108"/>
    </row>
    <row r="5109" spans="1:34" ht="41.45" customHeight="1">
      <c r="A5109"/>
      <c r="J5109"/>
      <c r="AA5109"/>
      <c r="AB5109"/>
      <c r="AC5109"/>
      <c r="AD5109"/>
      <c r="AE5109"/>
      <c r="AF5109"/>
      <c r="AG5109"/>
      <c r="AH5109"/>
    </row>
    <row r="5110" spans="1:34" ht="41.45" customHeight="1">
      <c r="A5110"/>
      <c r="J5110"/>
      <c r="AA5110"/>
      <c r="AB5110"/>
      <c r="AC5110"/>
      <c r="AD5110"/>
      <c r="AE5110"/>
      <c r="AF5110"/>
      <c r="AG5110"/>
      <c r="AH5110"/>
    </row>
    <row r="5111" spans="1:34" ht="41.45" customHeight="1">
      <c r="A5111"/>
      <c r="J5111"/>
      <c r="AA5111"/>
      <c r="AB5111"/>
      <c r="AC5111"/>
      <c r="AD5111"/>
      <c r="AE5111"/>
      <c r="AF5111"/>
      <c r="AG5111"/>
      <c r="AH5111"/>
    </row>
    <row r="5112" spans="1:34" ht="41.45" customHeight="1">
      <c r="A5112"/>
      <c r="J5112"/>
      <c r="AA5112"/>
      <c r="AB5112"/>
      <c r="AC5112"/>
      <c r="AD5112"/>
      <c r="AE5112"/>
      <c r="AF5112"/>
      <c r="AG5112"/>
      <c r="AH5112"/>
    </row>
    <row r="5113" spans="1:34" ht="41.45" customHeight="1">
      <c r="A5113"/>
      <c r="J5113"/>
      <c r="AA5113"/>
      <c r="AB5113"/>
      <c r="AC5113"/>
      <c r="AD5113"/>
      <c r="AE5113"/>
      <c r="AF5113"/>
      <c r="AG5113"/>
      <c r="AH5113"/>
    </row>
    <row r="5114" spans="1:34" ht="41.45" customHeight="1">
      <c r="A5114"/>
      <c r="J5114"/>
      <c r="AA5114"/>
      <c r="AB5114"/>
      <c r="AC5114"/>
      <c r="AD5114"/>
      <c r="AE5114"/>
      <c r="AF5114"/>
      <c r="AG5114"/>
      <c r="AH5114"/>
    </row>
    <row r="5115" spans="1:34" ht="41.45" customHeight="1">
      <c r="A5115"/>
      <c r="J5115"/>
      <c r="AA5115"/>
      <c r="AB5115"/>
      <c r="AC5115"/>
      <c r="AD5115"/>
      <c r="AE5115"/>
      <c r="AF5115"/>
      <c r="AG5115"/>
      <c r="AH5115"/>
    </row>
    <row r="5116" spans="1:34" ht="41.45" customHeight="1">
      <c r="A5116"/>
      <c r="J5116"/>
      <c r="AA5116"/>
      <c r="AB5116"/>
      <c r="AC5116"/>
      <c r="AD5116"/>
      <c r="AE5116"/>
      <c r="AF5116"/>
      <c r="AG5116"/>
      <c r="AH5116"/>
    </row>
    <row r="5117" spans="1:34" ht="41.45" customHeight="1">
      <c r="A5117"/>
      <c r="J5117"/>
      <c r="AA5117"/>
      <c r="AB5117"/>
      <c r="AC5117"/>
      <c r="AD5117"/>
      <c r="AE5117"/>
      <c r="AF5117"/>
      <c r="AG5117"/>
      <c r="AH5117"/>
    </row>
    <row r="5118" spans="1:34" ht="41.45" customHeight="1">
      <c r="A5118"/>
      <c r="J5118"/>
      <c r="AA5118"/>
      <c r="AB5118"/>
      <c r="AC5118"/>
      <c r="AD5118"/>
      <c r="AE5118"/>
      <c r="AF5118"/>
      <c r="AG5118"/>
      <c r="AH5118"/>
    </row>
    <row r="5119" spans="1:34" ht="41.45" customHeight="1">
      <c r="A5119"/>
      <c r="J5119"/>
      <c r="AA5119"/>
      <c r="AB5119"/>
      <c r="AC5119"/>
      <c r="AD5119"/>
      <c r="AE5119"/>
      <c r="AF5119"/>
      <c r="AG5119"/>
      <c r="AH5119"/>
    </row>
    <row r="5120" spans="1:34" ht="41.45" customHeight="1">
      <c r="A5120"/>
      <c r="J5120"/>
      <c r="AA5120"/>
      <c r="AB5120"/>
      <c r="AC5120"/>
      <c r="AD5120"/>
      <c r="AE5120"/>
      <c r="AF5120"/>
      <c r="AG5120"/>
      <c r="AH5120"/>
    </row>
    <row r="5121" spans="1:34" ht="41.45" customHeight="1">
      <c r="A5121"/>
      <c r="J5121"/>
      <c r="AA5121"/>
      <c r="AB5121"/>
      <c r="AC5121"/>
      <c r="AD5121"/>
      <c r="AE5121"/>
      <c r="AF5121"/>
      <c r="AG5121"/>
      <c r="AH5121"/>
    </row>
    <row r="5122" spans="1:34" ht="41.45" customHeight="1">
      <c r="A5122"/>
      <c r="J5122"/>
      <c r="AA5122"/>
      <c r="AB5122"/>
      <c r="AC5122"/>
      <c r="AD5122"/>
      <c r="AE5122"/>
      <c r="AF5122"/>
      <c r="AG5122"/>
      <c r="AH5122"/>
    </row>
    <row r="5123" spans="1:34" ht="41.45" customHeight="1">
      <c r="A5123"/>
      <c r="J5123"/>
      <c r="AA5123"/>
      <c r="AB5123"/>
      <c r="AC5123"/>
      <c r="AD5123"/>
      <c r="AE5123"/>
      <c r="AF5123"/>
      <c r="AG5123"/>
      <c r="AH5123"/>
    </row>
    <row r="5124" spans="1:34" ht="41.45" customHeight="1">
      <c r="A5124"/>
      <c r="J5124"/>
      <c r="AA5124"/>
      <c r="AB5124"/>
      <c r="AC5124"/>
      <c r="AD5124"/>
      <c r="AE5124"/>
      <c r="AF5124"/>
      <c r="AG5124"/>
      <c r="AH5124"/>
    </row>
    <row r="5125" spans="1:34" ht="41.45" customHeight="1">
      <c r="A5125"/>
      <c r="J5125"/>
      <c r="AA5125"/>
      <c r="AB5125"/>
      <c r="AC5125"/>
      <c r="AD5125"/>
      <c r="AE5125"/>
      <c r="AF5125"/>
      <c r="AG5125"/>
      <c r="AH5125"/>
    </row>
    <row r="5126" spans="1:34" ht="41.45" customHeight="1">
      <c r="A5126"/>
      <c r="J5126"/>
      <c r="AA5126"/>
      <c r="AB5126"/>
      <c r="AC5126"/>
      <c r="AD5126"/>
      <c r="AE5126"/>
      <c r="AF5126"/>
      <c r="AG5126"/>
      <c r="AH5126"/>
    </row>
    <row r="5127" spans="1:34" ht="41.45" customHeight="1">
      <c r="A5127"/>
      <c r="J5127"/>
      <c r="AA5127"/>
      <c r="AB5127"/>
      <c r="AC5127"/>
      <c r="AD5127"/>
      <c r="AE5127"/>
      <c r="AF5127"/>
      <c r="AG5127"/>
      <c r="AH5127"/>
    </row>
    <row r="5128" spans="1:34" ht="41.45" customHeight="1">
      <c r="A5128"/>
      <c r="J5128"/>
      <c r="AA5128"/>
      <c r="AB5128"/>
      <c r="AC5128"/>
      <c r="AD5128"/>
      <c r="AE5128"/>
      <c r="AF5128"/>
      <c r="AG5128"/>
      <c r="AH5128"/>
    </row>
    <row r="5129" spans="1:34" ht="41.45" customHeight="1">
      <c r="A5129"/>
      <c r="J5129"/>
      <c r="AA5129"/>
      <c r="AB5129"/>
      <c r="AC5129"/>
      <c r="AD5129"/>
      <c r="AE5129"/>
      <c r="AF5129"/>
      <c r="AG5129"/>
      <c r="AH5129"/>
    </row>
    <row r="5130" spans="1:34" ht="41.45" customHeight="1">
      <c r="A5130"/>
      <c r="J5130"/>
      <c r="AA5130"/>
      <c r="AB5130"/>
      <c r="AC5130"/>
      <c r="AD5130"/>
      <c r="AE5130"/>
      <c r="AF5130"/>
      <c r="AG5130"/>
      <c r="AH5130"/>
    </row>
    <row r="5131" spans="1:34" ht="41.45" customHeight="1">
      <c r="A5131"/>
      <c r="J5131"/>
      <c r="AA5131"/>
      <c r="AB5131"/>
      <c r="AC5131"/>
      <c r="AD5131"/>
      <c r="AE5131"/>
      <c r="AF5131"/>
      <c r="AG5131"/>
      <c r="AH5131"/>
    </row>
    <row r="5132" spans="1:34" ht="41.45" customHeight="1">
      <c r="A5132"/>
      <c r="J5132"/>
      <c r="AA5132"/>
      <c r="AB5132"/>
      <c r="AC5132"/>
      <c r="AD5132"/>
      <c r="AE5132"/>
      <c r="AF5132"/>
      <c r="AG5132"/>
      <c r="AH5132"/>
    </row>
    <row r="5133" spans="1:34" ht="41.45" customHeight="1">
      <c r="A5133"/>
      <c r="J5133"/>
      <c r="AA5133"/>
      <c r="AB5133"/>
      <c r="AC5133"/>
      <c r="AD5133"/>
      <c r="AE5133"/>
      <c r="AF5133"/>
      <c r="AG5133"/>
      <c r="AH5133"/>
    </row>
    <row r="5134" spans="1:34" ht="41.45" customHeight="1">
      <c r="A5134"/>
      <c r="J5134"/>
      <c r="AA5134"/>
      <c r="AB5134"/>
      <c r="AC5134"/>
      <c r="AD5134"/>
      <c r="AE5134"/>
      <c r="AF5134"/>
      <c r="AG5134"/>
      <c r="AH5134"/>
    </row>
    <row r="5135" spans="1:34" ht="41.45" customHeight="1">
      <c r="A5135"/>
      <c r="J5135"/>
      <c r="AA5135"/>
      <c r="AB5135"/>
      <c r="AC5135"/>
      <c r="AD5135"/>
      <c r="AE5135"/>
      <c r="AF5135"/>
      <c r="AG5135"/>
      <c r="AH5135"/>
    </row>
    <row r="5136" spans="1:34" ht="41.45" customHeight="1">
      <c r="A5136"/>
      <c r="J5136"/>
      <c r="AA5136"/>
      <c r="AB5136"/>
      <c r="AC5136"/>
      <c r="AD5136"/>
      <c r="AE5136"/>
      <c r="AF5136"/>
      <c r="AG5136"/>
      <c r="AH5136"/>
    </row>
    <row r="5137" spans="1:34" ht="41.45" customHeight="1">
      <c r="A5137"/>
      <c r="J5137"/>
      <c r="AA5137"/>
      <c r="AB5137"/>
      <c r="AC5137"/>
      <c r="AD5137"/>
      <c r="AE5137"/>
      <c r="AF5137"/>
      <c r="AG5137"/>
      <c r="AH5137"/>
    </row>
    <row r="5138" spans="1:34" ht="41.45" customHeight="1">
      <c r="A5138"/>
      <c r="J5138"/>
      <c r="AA5138"/>
      <c r="AB5138"/>
      <c r="AC5138"/>
      <c r="AD5138"/>
      <c r="AE5138"/>
      <c r="AF5138"/>
      <c r="AG5138"/>
      <c r="AH5138"/>
    </row>
    <row r="5139" spans="1:34" ht="41.45" customHeight="1">
      <c r="A5139"/>
      <c r="J5139"/>
      <c r="AA5139"/>
      <c r="AB5139"/>
      <c r="AC5139"/>
      <c r="AD5139"/>
      <c r="AE5139"/>
      <c r="AF5139"/>
      <c r="AG5139"/>
      <c r="AH5139"/>
    </row>
    <row r="5140" spans="1:34" ht="41.45" customHeight="1">
      <c r="A5140"/>
      <c r="J5140"/>
      <c r="AA5140"/>
      <c r="AB5140"/>
      <c r="AC5140"/>
      <c r="AD5140"/>
      <c r="AE5140"/>
      <c r="AF5140"/>
      <c r="AG5140"/>
      <c r="AH5140"/>
    </row>
    <row r="5141" spans="1:34" ht="41.45" customHeight="1">
      <c r="A5141"/>
      <c r="J5141"/>
      <c r="AA5141"/>
      <c r="AB5141"/>
      <c r="AC5141"/>
      <c r="AD5141"/>
      <c r="AE5141"/>
      <c r="AF5141"/>
      <c r="AG5141"/>
      <c r="AH5141"/>
    </row>
    <row r="5142" spans="1:34" ht="41.45" customHeight="1">
      <c r="A5142"/>
      <c r="J5142"/>
      <c r="AA5142"/>
      <c r="AB5142"/>
      <c r="AC5142"/>
      <c r="AD5142"/>
      <c r="AE5142"/>
      <c r="AF5142"/>
      <c r="AG5142"/>
      <c r="AH5142"/>
    </row>
    <row r="5143" spans="1:34" ht="41.45" customHeight="1">
      <c r="A5143"/>
      <c r="J5143"/>
      <c r="AA5143"/>
      <c r="AB5143"/>
      <c r="AC5143"/>
      <c r="AD5143"/>
      <c r="AE5143"/>
      <c r="AF5143"/>
      <c r="AG5143"/>
      <c r="AH5143"/>
    </row>
    <row r="5144" spans="1:34" ht="41.45" customHeight="1">
      <c r="A5144"/>
      <c r="J5144"/>
      <c r="AA5144"/>
      <c r="AB5144"/>
      <c r="AC5144"/>
      <c r="AD5144"/>
      <c r="AE5144"/>
      <c r="AF5144"/>
      <c r="AG5144"/>
      <c r="AH5144"/>
    </row>
    <row r="5145" spans="1:34" ht="41.45" customHeight="1">
      <c r="A5145"/>
      <c r="J5145"/>
      <c r="AA5145"/>
      <c r="AB5145"/>
      <c r="AC5145"/>
      <c r="AD5145"/>
      <c r="AE5145"/>
      <c r="AF5145"/>
      <c r="AG5145"/>
      <c r="AH5145"/>
    </row>
    <row r="5146" spans="1:34" ht="41.45" customHeight="1">
      <c r="A5146"/>
      <c r="J5146"/>
      <c r="AA5146"/>
      <c r="AB5146"/>
      <c r="AC5146"/>
      <c r="AD5146"/>
      <c r="AE5146"/>
      <c r="AF5146"/>
      <c r="AG5146"/>
      <c r="AH5146"/>
    </row>
    <row r="5147" spans="1:34" ht="41.45" customHeight="1">
      <c r="A5147"/>
      <c r="J5147"/>
      <c r="AA5147"/>
      <c r="AB5147"/>
      <c r="AC5147"/>
      <c r="AD5147"/>
      <c r="AE5147"/>
      <c r="AF5147"/>
      <c r="AG5147"/>
      <c r="AH5147"/>
    </row>
    <row r="5148" spans="1:34" ht="41.45" customHeight="1">
      <c r="A5148"/>
      <c r="J5148"/>
      <c r="AA5148"/>
      <c r="AB5148"/>
      <c r="AC5148"/>
      <c r="AD5148"/>
      <c r="AE5148"/>
      <c r="AF5148"/>
      <c r="AG5148"/>
      <c r="AH5148"/>
    </row>
    <row r="5149" spans="1:34" ht="41.45" customHeight="1">
      <c r="A5149"/>
      <c r="J5149"/>
      <c r="AA5149"/>
      <c r="AB5149"/>
      <c r="AC5149"/>
      <c r="AD5149"/>
      <c r="AE5149"/>
      <c r="AF5149"/>
      <c r="AG5149"/>
      <c r="AH5149"/>
    </row>
    <row r="5150" spans="1:34" ht="41.45" customHeight="1">
      <c r="A5150"/>
      <c r="J5150"/>
      <c r="AA5150"/>
      <c r="AB5150"/>
      <c r="AC5150"/>
      <c r="AD5150"/>
      <c r="AE5150"/>
      <c r="AF5150"/>
      <c r="AG5150"/>
      <c r="AH5150"/>
    </row>
    <row r="5151" spans="1:34" ht="41.45" customHeight="1">
      <c r="A5151"/>
      <c r="J5151"/>
      <c r="AA5151"/>
      <c r="AB5151"/>
      <c r="AC5151"/>
      <c r="AD5151"/>
      <c r="AE5151"/>
      <c r="AF5151"/>
      <c r="AG5151"/>
      <c r="AH5151"/>
    </row>
    <row r="5152" spans="1:34" ht="41.45" customHeight="1">
      <c r="A5152"/>
      <c r="J5152"/>
      <c r="AA5152"/>
      <c r="AB5152"/>
      <c r="AC5152"/>
      <c r="AD5152"/>
      <c r="AE5152"/>
      <c r="AF5152"/>
      <c r="AG5152"/>
      <c r="AH5152"/>
    </row>
    <row r="5153" spans="1:34" ht="41.45" customHeight="1">
      <c r="A5153"/>
      <c r="J5153"/>
      <c r="AA5153"/>
      <c r="AB5153"/>
      <c r="AC5153"/>
      <c r="AD5153"/>
      <c r="AE5153"/>
      <c r="AF5153"/>
      <c r="AG5153"/>
      <c r="AH5153"/>
    </row>
    <row r="5154" spans="1:34" ht="41.45" customHeight="1">
      <c r="A5154"/>
      <c r="J5154"/>
      <c r="AA5154"/>
      <c r="AB5154"/>
      <c r="AC5154"/>
      <c r="AD5154"/>
      <c r="AE5154"/>
      <c r="AF5154"/>
      <c r="AG5154"/>
      <c r="AH5154"/>
    </row>
    <row r="5155" spans="1:34" ht="41.45" customHeight="1">
      <c r="A5155"/>
      <c r="J5155"/>
      <c r="AA5155"/>
      <c r="AB5155"/>
      <c r="AC5155"/>
      <c r="AD5155"/>
      <c r="AE5155"/>
      <c r="AF5155"/>
      <c r="AG5155"/>
      <c r="AH5155"/>
    </row>
    <row r="5156" spans="1:34" ht="41.45" customHeight="1">
      <c r="A5156"/>
      <c r="J5156"/>
      <c r="AA5156"/>
      <c r="AB5156"/>
      <c r="AC5156"/>
      <c r="AD5156"/>
      <c r="AE5156"/>
      <c r="AF5156"/>
      <c r="AG5156"/>
      <c r="AH5156"/>
    </row>
    <row r="5157" spans="1:34" ht="41.45" customHeight="1">
      <c r="A5157"/>
      <c r="J5157"/>
      <c r="AA5157"/>
      <c r="AB5157"/>
      <c r="AC5157"/>
      <c r="AD5157"/>
      <c r="AE5157"/>
      <c r="AF5157"/>
      <c r="AG5157"/>
      <c r="AH5157"/>
    </row>
    <row r="5158" spans="1:34" ht="41.45" customHeight="1">
      <c r="A5158"/>
      <c r="J5158"/>
      <c r="AA5158"/>
      <c r="AB5158"/>
      <c r="AC5158"/>
      <c r="AD5158"/>
      <c r="AE5158"/>
      <c r="AF5158"/>
      <c r="AG5158"/>
      <c r="AH5158"/>
    </row>
    <row r="5159" spans="1:34" ht="41.45" customHeight="1">
      <c r="A5159"/>
      <c r="J5159"/>
      <c r="AA5159"/>
      <c r="AB5159"/>
      <c r="AC5159"/>
      <c r="AD5159"/>
      <c r="AE5159"/>
      <c r="AF5159"/>
      <c r="AG5159"/>
      <c r="AH5159"/>
    </row>
    <row r="5160" spans="1:34" ht="41.45" customHeight="1">
      <c r="A5160"/>
      <c r="J5160"/>
      <c r="AA5160"/>
      <c r="AB5160"/>
      <c r="AC5160"/>
      <c r="AD5160"/>
      <c r="AE5160"/>
      <c r="AF5160"/>
      <c r="AG5160"/>
      <c r="AH5160"/>
    </row>
    <row r="5161" spans="1:34" ht="41.45" customHeight="1">
      <c r="A5161"/>
      <c r="J5161"/>
      <c r="AA5161"/>
      <c r="AB5161"/>
      <c r="AC5161"/>
      <c r="AD5161"/>
      <c r="AE5161"/>
      <c r="AF5161"/>
      <c r="AG5161"/>
      <c r="AH5161"/>
    </row>
    <row r="5162" spans="1:34" ht="41.45" customHeight="1">
      <c r="A5162"/>
      <c r="J5162"/>
      <c r="AA5162"/>
      <c r="AB5162"/>
      <c r="AC5162"/>
      <c r="AD5162"/>
      <c r="AE5162"/>
      <c r="AF5162"/>
      <c r="AG5162"/>
      <c r="AH5162"/>
    </row>
    <row r="5163" spans="1:34" ht="41.45" customHeight="1">
      <c r="A5163"/>
      <c r="J5163"/>
      <c r="AA5163"/>
      <c r="AB5163"/>
      <c r="AC5163"/>
      <c r="AD5163"/>
      <c r="AE5163"/>
      <c r="AF5163"/>
      <c r="AG5163"/>
      <c r="AH5163"/>
    </row>
    <row r="5164" spans="1:34" ht="41.45" customHeight="1">
      <c r="A5164"/>
      <c r="J5164"/>
      <c r="AA5164"/>
      <c r="AB5164"/>
      <c r="AC5164"/>
      <c r="AD5164"/>
      <c r="AE5164"/>
      <c r="AF5164"/>
      <c r="AG5164"/>
      <c r="AH5164"/>
    </row>
    <row r="5165" spans="1:34" ht="41.45" customHeight="1">
      <c r="A5165"/>
      <c r="J5165"/>
      <c r="AA5165"/>
      <c r="AB5165"/>
      <c r="AC5165"/>
      <c r="AD5165"/>
      <c r="AE5165"/>
      <c r="AF5165"/>
      <c r="AG5165"/>
      <c r="AH5165"/>
    </row>
    <row r="5166" spans="1:34" ht="41.45" customHeight="1">
      <c r="A5166"/>
      <c r="J5166"/>
      <c r="AA5166"/>
      <c r="AB5166"/>
      <c r="AC5166"/>
      <c r="AD5166"/>
      <c r="AE5166"/>
      <c r="AF5166"/>
      <c r="AG5166"/>
      <c r="AH5166"/>
    </row>
    <row r="5167" spans="1:34" ht="41.45" customHeight="1">
      <c r="A5167"/>
      <c r="J5167"/>
      <c r="AA5167"/>
      <c r="AB5167"/>
      <c r="AC5167"/>
      <c r="AD5167"/>
      <c r="AE5167"/>
      <c r="AF5167"/>
      <c r="AG5167"/>
      <c r="AH5167"/>
    </row>
    <row r="5168" spans="1:34" ht="41.45" customHeight="1">
      <c r="A5168"/>
      <c r="J5168"/>
      <c r="AA5168"/>
      <c r="AB5168"/>
      <c r="AC5168"/>
      <c r="AD5168"/>
      <c r="AE5168"/>
      <c r="AF5168"/>
      <c r="AG5168"/>
      <c r="AH5168"/>
    </row>
    <row r="5169" spans="1:34" ht="41.45" customHeight="1">
      <c r="A5169"/>
      <c r="J5169"/>
      <c r="AA5169"/>
      <c r="AB5169"/>
      <c r="AC5169"/>
      <c r="AD5169"/>
      <c r="AE5169"/>
      <c r="AF5169"/>
      <c r="AG5169"/>
      <c r="AH5169"/>
    </row>
    <row r="5170" spans="1:34" ht="41.45" customHeight="1">
      <c r="A5170"/>
      <c r="J5170"/>
      <c r="AA5170"/>
      <c r="AB5170"/>
      <c r="AC5170"/>
      <c r="AD5170"/>
      <c r="AE5170"/>
      <c r="AF5170"/>
      <c r="AG5170"/>
      <c r="AH5170"/>
    </row>
    <row r="5171" spans="1:34" ht="41.45" customHeight="1">
      <c r="A5171"/>
      <c r="J5171"/>
      <c r="AA5171"/>
      <c r="AB5171"/>
      <c r="AC5171"/>
      <c r="AD5171"/>
      <c r="AE5171"/>
      <c r="AF5171"/>
      <c r="AG5171"/>
      <c r="AH5171"/>
    </row>
    <row r="5172" spans="1:34" ht="41.45" customHeight="1">
      <c r="A5172"/>
      <c r="J5172"/>
      <c r="AA5172"/>
      <c r="AB5172"/>
      <c r="AC5172"/>
      <c r="AD5172"/>
      <c r="AE5172"/>
      <c r="AF5172"/>
      <c r="AG5172"/>
      <c r="AH5172"/>
    </row>
    <row r="5173" spans="1:34" ht="41.45" customHeight="1">
      <c r="A5173"/>
      <c r="J5173"/>
      <c r="AA5173"/>
      <c r="AB5173"/>
      <c r="AC5173"/>
      <c r="AD5173"/>
      <c r="AE5173"/>
      <c r="AF5173"/>
      <c r="AG5173"/>
      <c r="AH5173"/>
    </row>
    <row r="5174" spans="1:34" ht="41.45" customHeight="1">
      <c r="A5174"/>
      <c r="J5174"/>
      <c r="AA5174"/>
      <c r="AB5174"/>
      <c r="AC5174"/>
      <c r="AD5174"/>
      <c r="AE5174"/>
      <c r="AF5174"/>
      <c r="AG5174"/>
      <c r="AH5174"/>
    </row>
    <row r="5175" spans="1:34" ht="41.45" customHeight="1">
      <c r="A5175"/>
      <c r="J5175"/>
      <c r="AA5175"/>
      <c r="AB5175"/>
      <c r="AC5175"/>
      <c r="AD5175"/>
      <c r="AE5175"/>
      <c r="AF5175"/>
      <c r="AG5175"/>
      <c r="AH5175"/>
    </row>
    <row r="5176" spans="1:34" ht="41.45" customHeight="1">
      <c r="A5176"/>
      <c r="J5176"/>
      <c r="AA5176"/>
      <c r="AB5176"/>
      <c r="AC5176"/>
      <c r="AD5176"/>
      <c r="AE5176"/>
      <c r="AF5176"/>
      <c r="AG5176"/>
      <c r="AH5176"/>
    </row>
    <row r="5177" spans="1:34" ht="41.45" customHeight="1">
      <c r="A5177"/>
      <c r="J5177"/>
      <c r="AA5177"/>
      <c r="AB5177"/>
      <c r="AC5177"/>
      <c r="AD5177"/>
      <c r="AE5177"/>
      <c r="AF5177"/>
      <c r="AG5177"/>
      <c r="AH5177"/>
    </row>
    <row r="5178" spans="1:34" ht="41.45" customHeight="1">
      <c r="A5178"/>
      <c r="J5178"/>
      <c r="AA5178"/>
      <c r="AB5178"/>
      <c r="AC5178"/>
      <c r="AD5178"/>
      <c r="AE5178"/>
      <c r="AF5178"/>
      <c r="AG5178"/>
      <c r="AH5178"/>
    </row>
    <row r="5179" spans="1:34" ht="41.45" customHeight="1">
      <c r="A5179"/>
      <c r="J5179"/>
      <c r="AA5179"/>
      <c r="AB5179"/>
      <c r="AC5179"/>
      <c r="AD5179"/>
      <c r="AE5179"/>
      <c r="AF5179"/>
      <c r="AG5179"/>
      <c r="AH5179"/>
    </row>
    <row r="5180" spans="1:34" ht="41.45" customHeight="1">
      <c r="A5180"/>
      <c r="J5180"/>
      <c r="AA5180"/>
      <c r="AB5180"/>
      <c r="AC5180"/>
      <c r="AD5180"/>
      <c r="AE5180"/>
      <c r="AF5180"/>
      <c r="AG5180"/>
      <c r="AH5180"/>
    </row>
    <row r="5181" spans="1:34" ht="41.45" customHeight="1">
      <c r="A5181"/>
      <c r="J5181"/>
      <c r="AA5181"/>
      <c r="AB5181"/>
      <c r="AC5181"/>
      <c r="AD5181"/>
      <c r="AE5181"/>
      <c r="AF5181"/>
      <c r="AG5181"/>
      <c r="AH5181"/>
    </row>
    <row r="5182" spans="1:34" ht="41.45" customHeight="1">
      <c r="A5182"/>
      <c r="J5182"/>
      <c r="AA5182"/>
      <c r="AB5182"/>
      <c r="AC5182"/>
      <c r="AD5182"/>
      <c r="AE5182"/>
      <c r="AF5182"/>
      <c r="AG5182"/>
      <c r="AH5182"/>
    </row>
    <row r="5183" spans="1:34" ht="41.45" customHeight="1">
      <c r="A5183"/>
      <c r="J5183"/>
      <c r="AA5183"/>
      <c r="AB5183"/>
      <c r="AC5183"/>
      <c r="AD5183"/>
      <c r="AE5183"/>
      <c r="AF5183"/>
      <c r="AG5183"/>
      <c r="AH5183"/>
    </row>
    <row r="5184" spans="1:34" ht="41.45" customHeight="1">
      <c r="A5184"/>
      <c r="J5184"/>
      <c r="AA5184"/>
      <c r="AB5184"/>
      <c r="AC5184"/>
      <c r="AD5184"/>
      <c r="AE5184"/>
      <c r="AF5184"/>
      <c r="AG5184"/>
      <c r="AH5184"/>
    </row>
    <row r="5185" spans="1:34" ht="41.45" customHeight="1">
      <c r="A5185"/>
      <c r="J5185"/>
      <c r="AA5185"/>
      <c r="AB5185"/>
      <c r="AC5185"/>
      <c r="AD5185"/>
      <c r="AE5185"/>
      <c r="AF5185"/>
      <c r="AG5185"/>
      <c r="AH5185"/>
    </row>
    <row r="5186" spans="1:34" ht="41.45" customHeight="1">
      <c r="A5186"/>
      <c r="J5186"/>
      <c r="AA5186"/>
      <c r="AB5186"/>
      <c r="AC5186"/>
      <c r="AD5186"/>
      <c r="AE5186"/>
      <c r="AF5186"/>
      <c r="AG5186"/>
      <c r="AH5186"/>
    </row>
    <row r="5187" spans="1:34" ht="41.45" customHeight="1">
      <c r="A5187"/>
      <c r="J5187"/>
      <c r="AA5187"/>
      <c r="AB5187"/>
      <c r="AC5187"/>
      <c r="AD5187"/>
      <c r="AE5187"/>
      <c r="AF5187"/>
      <c r="AG5187"/>
      <c r="AH5187"/>
    </row>
    <row r="5188" spans="1:34" ht="41.45" customHeight="1">
      <c r="A5188"/>
      <c r="J5188"/>
      <c r="AA5188"/>
      <c r="AB5188"/>
      <c r="AC5188"/>
      <c r="AD5188"/>
      <c r="AE5188"/>
      <c r="AF5188"/>
      <c r="AG5188"/>
      <c r="AH5188"/>
    </row>
    <row r="5189" spans="1:34" ht="41.45" customHeight="1">
      <c r="A5189"/>
      <c r="J5189"/>
      <c r="AA5189"/>
      <c r="AB5189"/>
      <c r="AC5189"/>
      <c r="AD5189"/>
      <c r="AE5189"/>
      <c r="AF5189"/>
      <c r="AG5189"/>
      <c r="AH5189"/>
    </row>
    <row r="5190" spans="1:34" ht="41.45" customHeight="1">
      <c r="A5190"/>
      <c r="J5190"/>
      <c r="AA5190"/>
      <c r="AB5190"/>
      <c r="AC5190"/>
      <c r="AD5190"/>
      <c r="AE5190"/>
      <c r="AF5190"/>
      <c r="AG5190"/>
      <c r="AH5190"/>
    </row>
    <row r="5191" spans="1:34" ht="41.45" customHeight="1">
      <c r="A5191"/>
      <c r="J5191"/>
      <c r="AA5191"/>
      <c r="AB5191"/>
      <c r="AC5191"/>
      <c r="AD5191"/>
      <c r="AE5191"/>
      <c r="AF5191"/>
      <c r="AG5191"/>
      <c r="AH5191"/>
    </row>
    <row r="5192" spans="1:34" ht="41.45" customHeight="1">
      <c r="A5192"/>
      <c r="J5192"/>
      <c r="AA5192"/>
      <c r="AB5192"/>
      <c r="AC5192"/>
      <c r="AD5192"/>
      <c r="AE5192"/>
      <c r="AF5192"/>
      <c r="AG5192"/>
      <c r="AH5192"/>
    </row>
    <row r="5193" spans="1:34" ht="41.45" customHeight="1">
      <c r="A5193"/>
      <c r="J5193"/>
      <c r="AA5193"/>
      <c r="AB5193"/>
      <c r="AC5193"/>
      <c r="AD5193"/>
      <c r="AE5193"/>
      <c r="AF5193"/>
      <c r="AG5193"/>
      <c r="AH5193"/>
    </row>
    <row r="5194" spans="1:34" ht="41.45" customHeight="1">
      <c r="A5194"/>
      <c r="J5194"/>
      <c r="AA5194"/>
      <c r="AB5194"/>
      <c r="AC5194"/>
      <c r="AD5194"/>
      <c r="AE5194"/>
      <c r="AF5194"/>
      <c r="AG5194"/>
      <c r="AH5194"/>
    </row>
    <row r="5195" spans="1:34" ht="41.45" customHeight="1">
      <c r="A5195"/>
      <c r="J5195"/>
      <c r="AA5195"/>
      <c r="AB5195"/>
      <c r="AC5195"/>
      <c r="AD5195"/>
      <c r="AE5195"/>
      <c r="AF5195"/>
      <c r="AG5195"/>
      <c r="AH5195"/>
    </row>
    <row r="5196" spans="1:34" ht="41.45" customHeight="1">
      <c r="A5196"/>
      <c r="J5196"/>
      <c r="AA5196"/>
      <c r="AB5196"/>
      <c r="AC5196"/>
      <c r="AD5196"/>
      <c r="AE5196"/>
      <c r="AF5196"/>
      <c r="AG5196"/>
      <c r="AH5196"/>
    </row>
    <row r="5197" spans="1:34" ht="41.45" customHeight="1">
      <c r="A5197"/>
      <c r="J5197"/>
      <c r="AA5197"/>
      <c r="AB5197"/>
      <c r="AC5197"/>
      <c r="AD5197"/>
      <c r="AE5197"/>
      <c r="AF5197"/>
      <c r="AG5197"/>
      <c r="AH5197"/>
    </row>
    <row r="5198" spans="1:34" ht="41.45" customHeight="1">
      <c r="A5198"/>
      <c r="J5198"/>
      <c r="AA5198"/>
      <c r="AB5198"/>
      <c r="AC5198"/>
      <c r="AD5198"/>
      <c r="AE5198"/>
      <c r="AF5198"/>
      <c r="AG5198"/>
      <c r="AH5198"/>
    </row>
    <row r="5199" spans="1:34" ht="41.45" customHeight="1">
      <c r="A5199"/>
      <c r="J5199"/>
      <c r="AA5199"/>
      <c r="AB5199"/>
      <c r="AC5199"/>
      <c r="AD5199"/>
      <c r="AE5199"/>
      <c r="AF5199"/>
      <c r="AG5199"/>
      <c r="AH5199"/>
    </row>
    <row r="5200" spans="1:34" ht="41.45" customHeight="1">
      <c r="A5200"/>
      <c r="J5200"/>
      <c r="AA5200"/>
      <c r="AB5200"/>
      <c r="AC5200"/>
      <c r="AD5200"/>
      <c r="AE5200"/>
      <c r="AF5200"/>
      <c r="AG5200"/>
      <c r="AH5200"/>
    </row>
    <row r="5201" spans="1:34" ht="41.45" customHeight="1">
      <c r="A5201"/>
      <c r="J5201"/>
      <c r="AA5201"/>
      <c r="AB5201"/>
      <c r="AC5201"/>
      <c r="AD5201"/>
      <c r="AE5201"/>
      <c r="AF5201"/>
      <c r="AG5201"/>
      <c r="AH5201"/>
    </row>
    <row r="5202" spans="1:34" ht="41.45" customHeight="1">
      <c r="A5202"/>
      <c r="J5202"/>
      <c r="AA5202"/>
      <c r="AB5202"/>
      <c r="AC5202"/>
      <c r="AD5202"/>
      <c r="AE5202"/>
      <c r="AF5202"/>
      <c r="AG5202"/>
      <c r="AH5202"/>
    </row>
    <row r="5203" spans="1:34" ht="41.45" customHeight="1">
      <c r="A5203"/>
      <c r="J5203"/>
      <c r="AA5203"/>
      <c r="AB5203"/>
      <c r="AC5203"/>
      <c r="AD5203"/>
      <c r="AE5203"/>
      <c r="AF5203"/>
      <c r="AG5203"/>
      <c r="AH5203"/>
    </row>
    <row r="5204" spans="1:34" ht="41.45" customHeight="1">
      <c r="A5204"/>
      <c r="J5204"/>
      <c r="AA5204"/>
      <c r="AB5204"/>
      <c r="AC5204"/>
      <c r="AD5204"/>
      <c r="AE5204"/>
      <c r="AF5204"/>
      <c r="AG5204"/>
      <c r="AH5204"/>
    </row>
    <row r="5205" spans="1:34" ht="41.45" customHeight="1">
      <c r="A5205"/>
      <c r="J5205"/>
      <c r="AA5205"/>
      <c r="AB5205"/>
      <c r="AC5205"/>
      <c r="AD5205"/>
      <c r="AE5205"/>
      <c r="AF5205"/>
      <c r="AG5205"/>
      <c r="AH5205"/>
    </row>
    <row r="5206" spans="1:34" ht="41.45" customHeight="1">
      <c r="A5206"/>
      <c r="J5206"/>
      <c r="AA5206"/>
      <c r="AB5206"/>
      <c r="AC5206"/>
      <c r="AD5206"/>
      <c r="AE5206"/>
      <c r="AF5206"/>
      <c r="AG5206"/>
      <c r="AH5206"/>
    </row>
    <row r="5207" spans="1:34" ht="41.45" customHeight="1">
      <c r="A5207"/>
      <c r="J5207"/>
      <c r="AA5207"/>
      <c r="AB5207"/>
      <c r="AC5207"/>
      <c r="AD5207"/>
      <c r="AE5207"/>
      <c r="AF5207"/>
      <c r="AG5207"/>
      <c r="AH5207"/>
    </row>
    <row r="5208" spans="1:34" ht="41.45" customHeight="1">
      <c r="A5208"/>
      <c r="J5208"/>
      <c r="AA5208"/>
      <c r="AB5208"/>
      <c r="AC5208"/>
      <c r="AD5208"/>
      <c r="AE5208"/>
      <c r="AF5208"/>
      <c r="AG5208"/>
      <c r="AH5208"/>
    </row>
    <row r="5209" spans="1:34" ht="41.45" customHeight="1">
      <c r="A5209"/>
      <c r="J5209"/>
      <c r="AA5209"/>
      <c r="AB5209"/>
      <c r="AC5209"/>
      <c r="AD5209"/>
      <c r="AE5209"/>
      <c r="AF5209"/>
      <c r="AG5209"/>
      <c r="AH5209"/>
    </row>
    <row r="5210" spans="1:34" ht="41.45" customHeight="1">
      <c r="A5210"/>
      <c r="J5210"/>
      <c r="AA5210"/>
      <c r="AB5210"/>
      <c r="AC5210"/>
      <c r="AD5210"/>
      <c r="AE5210"/>
      <c r="AF5210"/>
      <c r="AG5210"/>
      <c r="AH5210"/>
    </row>
    <row r="5211" spans="1:34" ht="41.45" customHeight="1">
      <c r="A5211"/>
      <c r="J5211"/>
      <c r="AA5211"/>
      <c r="AB5211"/>
      <c r="AC5211"/>
      <c r="AD5211"/>
      <c r="AE5211"/>
      <c r="AF5211"/>
      <c r="AG5211"/>
      <c r="AH5211"/>
    </row>
    <row r="5212" spans="1:34" ht="41.45" customHeight="1">
      <c r="A5212"/>
      <c r="J5212"/>
      <c r="AA5212"/>
      <c r="AB5212"/>
      <c r="AC5212"/>
      <c r="AD5212"/>
      <c r="AE5212"/>
      <c r="AF5212"/>
      <c r="AG5212"/>
      <c r="AH5212"/>
    </row>
    <row r="5213" spans="1:34" ht="41.45" customHeight="1">
      <c r="A5213"/>
      <c r="J5213"/>
      <c r="AA5213"/>
      <c r="AB5213"/>
      <c r="AC5213"/>
      <c r="AD5213"/>
      <c r="AE5213"/>
      <c r="AF5213"/>
      <c r="AG5213"/>
      <c r="AH5213"/>
    </row>
    <row r="5214" spans="1:34" ht="41.45" customHeight="1">
      <c r="A5214"/>
      <c r="J5214"/>
      <c r="AA5214"/>
      <c r="AB5214"/>
      <c r="AC5214"/>
      <c r="AD5214"/>
      <c r="AE5214"/>
      <c r="AF5214"/>
      <c r="AG5214"/>
      <c r="AH5214"/>
    </row>
    <row r="5215" spans="1:34" ht="41.45" customHeight="1">
      <c r="A5215"/>
      <c r="J5215"/>
      <c r="AA5215"/>
      <c r="AB5215"/>
      <c r="AC5215"/>
      <c r="AD5215"/>
      <c r="AE5215"/>
      <c r="AF5215"/>
      <c r="AG5215"/>
      <c r="AH5215"/>
    </row>
    <row r="5216" spans="1:34" ht="41.45" customHeight="1">
      <c r="A5216"/>
      <c r="J5216"/>
      <c r="AA5216"/>
      <c r="AB5216"/>
      <c r="AC5216"/>
      <c r="AD5216"/>
      <c r="AE5216"/>
      <c r="AF5216"/>
      <c r="AG5216"/>
      <c r="AH5216"/>
    </row>
    <row r="5217" spans="1:34" ht="41.45" customHeight="1">
      <c r="A5217"/>
      <c r="J5217"/>
      <c r="AA5217"/>
      <c r="AB5217"/>
      <c r="AC5217"/>
      <c r="AD5217"/>
      <c r="AE5217"/>
      <c r="AF5217"/>
      <c r="AG5217"/>
      <c r="AH5217"/>
    </row>
    <row r="5218" spans="1:34" ht="41.45" customHeight="1">
      <c r="A5218"/>
      <c r="J5218"/>
      <c r="AA5218"/>
      <c r="AB5218"/>
      <c r="AC5218"/>
      <c r="AD5218"/>
      <c r="AE5218"/>
      <c r="AF5218"/>
      <c r="AG5218"/>
      <c r="AH5218"/>
    </row>
    <row r="5219" spans="1:34" ht="41.45" customHeight="1">
      <c r="A5219"/>
      <c r="J5219"/>
      <c r="AA5219"/>
      <c r="AB5219"/>
      <c r="AC5219"/>
      <c r="AD5219"/>
      <c r="AE5219"/>
      <c r="AF5219"/>
      <c r="AG5219"/>
      <c r="AH5219"/>
    </row>
    <row r="5220" spans="1:34" ht="41.45" customHeight="1">
      <c r="A5220"/>
      <c r="J5220"/>
      <c r="AA5220"/>
      <c r="AB5220"/>
      <c r="AC5220"/>
      <c r="AD5220"/>
      <c r="AE5220"/>
      <c r="AF5220"/>
      <c r="AG5220"/>
      <c r="AH5220"/>
    </row>
    <row r="5221" spans="1:34" ht="41.45" customHeight="1">
      <c r="A5221"/>
      <c r="J5221"/>
      <c r="AA5221"/>
      <c r="AB5221"/>
      <c r="AC5221"/>
      <c r="AD5221"/>
      <c r="AE5221"/>
      <c r="AF5221"/>
      <c r="AG5221"/>
      <c r="AH5221"/>
    </row>
    <row r="5222" spans="1:34" ht="41.45" customHeight="1">
      <c r="A5222"/>
      <c r="J5222"/>
      <c r="AA5222"/>
      <c r="AB5222"/>
      <c r="AC5222"/>
      <c r="AD5222"/>
      <c r="AE5222"/>
      <c r="AF5222"/>
      <c r="AG5222"/>
      <c r="AH5222"/>
    </row>
    <row r="5223" spans="1:34" ht="41.45" customHeight="1">
      <c r="A5223"/>
      <c r="J5223"/>
      <c r="AA5223"/>
      <c r="AB5223"/>
      <c r="AC5223"/>
      <c r="AD5223"/>
      <c r="AE5223"/>
      <c r="AF5223"/>
      <c r="AG5223"/>
      <c r="AH5223"/>
    </row>
    <row r="5224" spans="1:34" ht="41.45" customHeight="1">
      <c r="A5224"/>
      <c r="J5224"/>
      <c r="AA5224"/>
      <c r="AB5224"/>
      <c r="AC5224"/>
      <c r="AD5224"/>
      <c r="AE5224"/>
      <c r="AF5224"/>
      <c r="AG5224"/>
      <c r="AH5224"/>
    </row>
    <row r="5225" spans="1:34" ht="41.45" customHeight="1">
      <c r="A5225"/>
      <c r="J5225"/>
      <c r="AA5225"/>
      <c r="AB5225"/>
      <c r="AC5225"/>
      <c r="AD5225"/>
      <c r="AE5225"/>
      <c r="AF5225"/>
      <c r="AG5225"/>
      <c r="AH5225"/>
    </row>
    <row r="5226" spans="1:34" ht="41.45" customHeight="1">
      <c r="A5226"/>
      <c r="J5226"/>
      <c r="AA5226"/>
      <c r="AB5226"/>
      <c r="AC5226"/>
      <c r="AD5226"/>
      <c r="AE5226"/>
      <c r="AF5226"/>
      <c r="AG5226"/>
      <c r="AH5226"/>
    </row>
    <row r="5227" spans="1:34" ht="41.45" customHeight="1">
      <c r="A5227"/>
      <c r="J5227"/>
      <c r="AA5227"/>
      <c r="AB5227"/>
      <c r="AC5227"/>
      <c r="AD5227"/>
      <c r="AE5227"/>
      <c r="AF5227"/>
      <c r="AG5227"/>
      <c r="AH5227"/>
    </row>
    <row r="5228" spans="1:34" ht="41.45" customHeight="1">
      <c r="A5228"/>
      <c r="J5228"/>
      <c r="AA5228"/>
      <c r="AB5228"/>
      <c r="AC5228"/>
      <c r="AD5228"/>
      <c r="AE5228"/>
      <c r="AF5228"/>
      <c r="AG5228"/>
      <c r="AH5228"/>
    </row>
    <row r="5229" spans="1:34" ht="41.45" customHeight="1">
      <c r="A5229"/>
      <c r="J5229"/>
      <c r="AA5229"/>
      <c r="AB5229"/>
      <c r="AC5229"/>
      <c r="AD5229"/>
      <c r="AE5229"/>
      <c r="AF5229"/>
      <c r="AG5229"/>
      <c r="AH5229"/>
    </row>
    <row r="5230" spans="1:34" ht="41.45" customHeight="1">
      <c r="A5230"/>
      <c r="J5230"/>
      <c r="AA5230"/>
      <c r="AB5230"/>
      <c r="AC5230"/>
      <c r="AD5230"/>
      <c r="AE5230"/>
      <c r="AF5230"/>
      <c r="AG5230"/>
      <c r="AH5230"/>
    </row>
    <row r="5231" spans="1:34" ht="41.45" customHeight="1">
      <c r="A5231"/>
      <c r="J5231"/>
      <c r="AA5231"/>
      <c r="AB5231"/>
      <c r="AC5231"/>
      <c r="AD5231"/>
      <c r="AE5231"/>
      <c r="AF5231"/>
      <c r="AG5231"/>
      <c r="AH5231"/>
    </row>
    <row r="5232" spans="1:34" ht="41.45" customHeight="1">
      <c r="A5232"/>
      <c r="J5232"/>
      <c r="AA5232"/>
      <c r="AB5232"/>
      <c r="AC5232"/>
      <c r="AD5232"/>
      <c r="AE5232"/>
      <c r="AF5232"/>
      <c r="AG5232"/>
      <c r="AH5232"/>
    </row>
    <row r="5233" spans="1:34" ht="41.45" customHeight="1">
      <c r="A5233"/>
      <c r="J5233"/>
      <c r="AA5233"/>
      <c r="AB5233"/>
      <c r="AC5233"/>
      <c r="AD5233"/>
      <c r="AE5233"/>
      <c r="AF5233"/>
      <c r="AG5233"/>
      <c r="AH5233"/>
    </row>
    <row r="5234" spans="1:34" ht="41.45" customHeight="1">
      <c r="A5234"/>
      <c r="J5234"/>
      <c r="AA5234"/>
      <c r="AB5234"/>
      <c r="AC5234"/>
      <c r="AD5234"/>
      <c r="AE5234"/>
      <c r="AF5234"/>
      <c r="AG5234"/>
      <c r="AH5234"/>
    </row>
    <row r="5235" spans="1:34" ht="41.45" customHeight="1">
      <c r="A5235"/>
      <c r="J5235"/>
      <c r="AA5235"/>
      <c r="AB5235"/>
      <c r="AC5235"/>
      <c r="AD5235"/>
      <c r="AE5235"/>
      <c r="AF5235"/>
      <c r="AG5235"/>
      <c r="AH5235"/>
    </row>
    <row r="5236" spans="1:34" ht="41.45" customHeight="1">
      <c r="A5236"/>
      <c r="J5236"/>
      <c r="AA5236"/>
      <c r="AB5236"/>
      <c r="AC5236"/>
      <c r="AD5236"/>
      <c r="AE5236"/>
      <c r="AF5236"/>
      <c r="AG5236"/>
      <c r="AH5236"/>
    </row>
    <row r="5237" spans="1:34" ht="41.45" customHeight="1">
      <c r="A5237"/>
      <c r="J5237"/>
      <c r="AA5237"/>
      <c r="AB5237"/>
      <c r="AC5237"/>
      <c r="AD5237"/>
      <c r="AE5237"/>
      <c r="AF5237"/>
      <c r="AG5237"/>
      <c r="AH5237"/>
    </row>
    <row r="5238" spans="1:34" ht="41.45" customHeight="1">
      <c r="A5238"/>
      <c r="J5238"/>
      <c r="AA5238"/>
      <c r="AB5238"/>
      <c r="AC5238"/>
      <c r="AD5238"/>
      <c r="AE5238"/>
      <c r="AF5238"/>
      <c r="AG5238"/>
      <c r="AH5238"/>
    </row>
    <row r="5239" spans="1:34" ht="41.45" customHeight="1">
      <c r="A5239"/>
      <c r="J5239"/>
      <c r="AA5239"/>
      <c r="AB5239"/>
      <c r="AC5239"/>
      <c r="AD5239"/>
      <c r="AE5239"/>
      <c r="AF5239"/>
      <c r="AG5239"/>
      <c r="AH5239"/>
    </row>
    <row r="5240" spans="1:34" ht="41.45" customHeight="1">
      <c r="A5240"/>
      <c r="J5240"/>
      <c r="AA5240"/>
      <c r="AB5240"/>
      <c r="AC5240"/>
      <c r="AD5240"/>
      <c r="AE5240"/>
      <c r="AF5240"/>
      <c r="AG5240"/>
      <c r="AH5240"/>
    </row>
    <row r="5241" spans="1:34" ht="41.45" customHeight="1">
      <c r="A5241"/>
      <c r="J5241"/>
      <c r="AA5241"/>
      <c r="AB5241"/>
      <c r="AC5241"/>
      <c r="AD5241"/>
      <c r="AE5241"/>
      <c r="AF5241"/>
      <c r="AG5241"/>
      <c r="AH5241"/>
    </row>
    <row r="5242" spans="1:34" ht="41.45" customHeight="1">
      <c r="A5242"/>
      <c r="J5242"/>
      <c r="AA5242"/>
      <c r="AB5242"/>
      <c r="AC5242"/>
      <c r="AD5242"/>
      <c r="AE5242"/>
      <c r="AF5242"/>
      <c r="AG5242"/>
      <c r="AH5242"/>
    </row>
    <row r="5243" spans="1:34" ht="41.45" customHeight="1">
      <c r="A5243"/>
      <c r="J5243"/>
      <c r="AA5243"/>
      <c r="AB5243"/>
      <c r="AC5243"/>
      <c r="AD5243"/>
      <c r="AE5243"/>
      <c r="AF5243"/>
      <c r="AG5243"/>
      <c r="AH5243"/>
    </row>
    <row r="5244" spans="1:34" ht="41.45" customHeight="1">
      <c r="A5244"/>
      <c r="J5244"/>
      <c r="AA5244"/>
      <c r="AB5244"/>
      <c r="AC5244"/>
      <c r="AD5244"/>
      <c r="AE5244"/>
      <c r="AF5244"/>
      <c r="AG5244"/>
      <c r="AH5244"/>
    </row>
    <row r="5245" spans="1:34" ht="41.45" customHeight="1">
      <c r="A5245"/>
      <c r="J5245"/>
      <c r="AA5245"/>
      <c r="AB5245"/>
      <c r="AC5245"/>
      <c r="AD5245"/>
      <c r="AE5245"/>
      <c r="AF5245"/>
      <c r="AG5245"/>
      <c r="AH5245"/>
    </row>
    <row r="5246" spans="1:34" ht="41.45" customHeight="1">
      <c r="A5246"/>
      <c r="J5246"/>
      <c r="AA5246"/>
      <c r="AB5246"/>
      <c r="AC5246"/>
      <c r="AD5246"/>
      <c r="AE5246"/>
      <c r="AF5246"/>
      <c r="AG5246"/>
      <c r="AH5246"/>
    </row>
    <row r="5247" spans="1:34" ht="41.45" customHeight="1">
      <c r="A5247"/>
      <c r="J5247"/>
      <c r="AA5247"/>
      <c r="AB5247"/>
      <c r="AC5247"/>
      <c r="AD5247"/>
      <c r="AE5247"/>
      <c r="AF5247"/>
      <c r="AG5247"/>
      <c r="AH5247"/>
    </row>
    <row r="5248" spans="1:34" ht="41.45" customHeight="1">
      <c r="A5248"/>
      <c r="J5248"/>
      <c r="AA5248"/>
      <c r="AB5248"/>
      <c r="AC5248"/>
      <c r="AD5248"/>
      <c r="AE5248"/>
      <c r="AF5248"/>
      <c r="AG5248"/>
      <c r="AH5248"/>
    </row>
    <row r="5249" spans="1:34" ht="41.45" customHeight="1">
      <c r="A5249"/>
      <c r="J5249"/>
      <c r="AA5249"/>
      <c r="AB5249"/>
      <c r="AC5249"/>
      <c r="AD5249"/>
      <c r="AE5249"/>
      <c r="AF5249"/>
      <c r="AG5249"/>
      <c r="AH5249"/>
    </row>
    <row r="5250" spans="1:34" ht="41.45" customHeight="1">
      <c r="A5250"/>
      <c r="J5250"/>
      <c r="AA5250"/>
      <c r="AB5250"/>
      <c r="AC5250"/>
      <c r="AD5250"/>
      <c r="AE5250"/>
      <c r="AF5250"/>
      <c r="AG5250"/>
      <c r="AH5250"/>
    </row>
    <row r="5251" spans="1:34" ht="41.45" customHeight="1">
      <c r="A5251"/>
      <c r="J5251"/>
      <c r="AA5251"/>
      <c r="AB5251"/>
      <c r="AC5251"/>
      <c r="AD5251"/>
      <c r="AE5251"/>
      <c r="AF5251"/>
      <c r="AG5251"/>
      <c r="AH5251"/>
    </row>
    <row r="5252" spans="1:34" ht="41.45" customHeight="1">
      <c r="A5252"/>
      <c r="J5252"/>
      <c r="AA5252"/>
      <c r="AB5252"/>
      <c r="AC5252"/>
      <c r="AD5252"/>
      <c r="AE5252"/>
      <c r="AF5252"/>
      <c r="AG5252"/>
      <c r="AH5252"/>
    </row>
    <row r="5253" spans="1:34" ht="41.45" customHeight="1">
      <c r="A5253"/>
      <c r="J5253"/>
      <c r="AA5253"/>
      <c r="AB5253"/>
      <c r="AC5253"/>
      <c r="AD5253"/>
      <c r="AE5253"/>
      <c r="AF5253"/>
      <c r="AG5253"/>
      <c r="AH5253"/>
    </row>
    <row r="5254" spans="1:34" ht="41.45" customHeight="1">
      <c r="A5254"/>
      <c r="J5254"/>
      <c r="AA5254"/>
      <c r="AB5254"/>
      <c r="AC5254"/>
      <c r="AD5254"/>
      <c r="AE5254"/>
      <c r="AF5254"/>
      <c r="AG5254"/>
      <c r="AH5254"/>
    </row>
    <row r="5255" spans="1:34" ht="41.45" customHeight="1">
      <c r="A5255"/>
      <c r="J5255"/>
      <c r="AA5255"/>
      <c r="AB5255"/>
      <c r="AC5255"/>
      <c r="AD5255"/>
      <c r="AE5255"/>
      <c r="AF5255"/>
      <c r="AG5255"/>
      <c r="AH5255"/>
    </row>
    <row r="5256" spans="1:34" ht="41.45" customHeight="1">
      <c r="A5256"/>
      <c r="J5256"/>
      <c r="AA5256"/>
      <c r="AB5256"/>
      <c r="AC5256"/>
      <c r="AD5256"/>
      <c r="AE5256"/>
      <c r="AF5256"/>
      <c r="AG5256"/>
      <c r="AH5256"/>
    </row>
    <row r="5257" spans="1:34" ht="41.45" customHeight="1">
      <c r="A5257"/>
      <c r="J5257"/>
      <c r="AA5257"/>
      <c r="AB5257"/>
      <c r="AC5257"/>
      <c r="AD5257"/>
      <c r="AE5257"/>
      <c r="AF5257"/>
      <c r="AG5257"/>
      <c r="AH5257"/>
    </row>
    <row r="5258" spans="1:34" ht="41.45" customHeight="1">
      <c r="A5258"/>
      <c r="J5258"/>
      <c r="AA5258"/>
      <c r="AB5258"/>
      <c r="AC5258"/>
      <c r="AD5258"/>
      <c r="AE5258"/>
      <c r="AF5258"/>
      <c r="AG5258"/>
      <c r="AH5258"/>
    </row>
    <row r="5259" spans="1:34" ht="41.45" customHeight="1">
      <c r="A5259"/>
      <c r="J5259"/>
      <c r="AA5259"/>
      <c r="AB5259"/>
      <c r="AC5259"/>
      <c r="AD5259"/>
      <c r="AE5259"/>
      <c r="AF5259"/>
      <c r="AG5259"/>
      <c r="AH5259"/>
    </row>
    <row r="5260" spans="1:34" ht="41.45" customHeight="1">
      <c r="A5260"/>
      <c r="J5260"/>
      <c r="AA5260"/>
      <c r="AB5260"/>
      <c r="AC5260"/>
      <c r="AD5260"/>
      <c r="AE5260"/>
      <c r="AF5260"/>
      <c r="AG5260"/>
      <c r="AH5260"/>
    </row>
    <row r="5261" spans="1:34" ht="41.45" customHeight="1">
      <c r="A5261"/>
      <c r="J5261"/>
      <c r="AA5261"/>
      <c r="AB5261"/>
      <c r="AC5261"/>
      <c r="AD5261"/>
      <c r="AE5261"/>
      <c r="AF5261"/>
      <c r="AG5261"/>
      <c r="AH5261"/>
    </row>
    <row r="5262" spans="1:34" ht="41.45" customHeight="1">
      <c r="A5262"/>
      <c r="J5262"/>
      <c r="AA5262"/>
      <c r="AB5262"/>
      <c r="AC5262"/>
      <c r="AD5262"/>
      <c r="AE5262"/>
      <c r="AF5262"/>
      <c r="AG5262"/>
      <c r="AH5262"/>
    </row>
    <row r="5263" spans="1:34" ht="41.45" customHeight="1">
      <c r="A5263"/>
      <c r="J5263"/>
      <c r="AA5263"/>
      <c r="AB5263"/>
      <c r="AC5263"/>
      <c r="AD5263"/>
      <c r="AE5263"/>
      <c r="AF5263"/>
      <c r="AG5263"/>
      <c r="AH5263"/>
    </row>
    <row r="5264" spans="1:34" ht="41.45" customHeight="1">
      <c r="A5264"/>
      <c r="J5264"/>
      <c r="AA5264"/>
      <c r="AB5264"/>
      <c r="AC5264"/>
      <c r="AD5264"/>
      <c r="AE5264"/>
      <c r="AF5264"/>
      <c r="AG5264"/>
      <c r="AH5264"/>
    </row>
    <row r="5265" spans="1:34" ht="41.45" customHeight="1">
      <c r="A5265"/>
      <c r="J5265"/>
      <c r="AA5265"/>
      <c r="AB5265"/>
      <c r="AC5265"/>
      <c r="AD5265"/>
      <c r="AE5265"/>
      <c r="AF5265"/>
      <c r="AG5265"/>
      <c r="AH5265"/>
    </row>
    <row r="5266" spans="1:34" ht="41.45" customHeight="1">
      <c r="A5266"/>
      <c r="J5266"/>
      <c r="AA5266"/>
      <c r="AB5266"/>
      <c r="AC5266"/>
      <c r="AD5266"/>
      <c r="AE5266"/>
      <c r="AF5266"/>
      <c r="AG5266"/>
      <c r="AH5266"/>
    </row>
    <row r="5267" spans="1:34" ht="41.45" customHeight="1">
      <c r="A5267"/>
      <c r="J5267"/>
      <c r="AA5267"/>
      <c r="AB5267"/>
      <c r="AC5267"/>
      <c r="AD5267"/>
      <c r="AE5267"/>
      <c r="AF5267"/>
      <c r="AG5267"/>
      <c r="AH5267"/>
    </row>
    <row r="5268" spans="1:34" ht="41.45" customHeight="1">
      <c r="A5268"/>
      <c r="J5268"/>
      <c r="AA5268"/>
      <c r="AB5268"/>
      <c r="AC5268"/>
      <c r="AD5268"/>
      <c r="AE5268"/>
      <c r="AF5268"/>
      <c r="AG5268"/>
      <c r="AH5268"/>
    </row>
    <row r="5269" spans="1:34" ht="41.45" customHeight="1">
      <c r="A5269"/>
      <c r="J5269"/>
      <c r="AA5269"/>
      <c r="AB5269"/>
      <c r="AC5269"/>
      <c r="AD5269"/>
      <c r="AE5269"/>
      <c r="AF5269"/>
      <c r="AG5269"/>
      <c r="AH5269"/>
    </row>
    <row r="5270" spans="1:34" ht="41.45" customHeight="1">
      <c r="A5270"/>
      <c r="J5270"/>
      <c r="AA5270"/>
      <c r="AB5270"/>
      <c r="AC5270"/>
      <c r="AD5270"/>
      <c r="AE5270"/>
      <c r="AF5270"/>
      <c r="AG5270"/>
      <c r="AH5270"/>
    </row>
    <row r="5271" spans="1:34" ht="41.45" customHeight="1">
      <c r="A5271"/>
      <c r="J5271"/>
      <c r="AA5271"/>
      <c r="AB5271"/>
      <c r="AC5271"/>
      <c r="AD5271"/>
      <c r="AE5271"/>
      <c r="AF5271"/>
      <c r="AG5271"/>
      <c r="AH5271"/>
    </row>
    <row r="5272" spans="1:34" ht="41.45" customHeight="1">
      <c r="A5272"/>
      <c r="J5272"/>
      <c r="AA5272"/>
      <c r="AB5272"/>
      <c r="AC5272"/>
      <c r="AD5272"/>
      <c r="AE5272"/>
      <c r="AF5272"/>
      <c r="AG5272"/>
      <c r="AH5272"/>
    </row>
    <row r="5273" spans="1:34" ht="41.45" customHeight="1">
      <c r="A5273"/>
      <c r="J5273"/>
      <c r="AA5273"/>
      <c r="AB5273"/>
      <c r="AC5273"/>
      <c r="AD5273"/>
      <c r="AE5273"/>
      <c r="AF5273"/>
      <c r="AG5273"/>
      <c r="AH5273"/>
    </row>
    <row r="5274" spans="1:34" ht="41.45" customHeight="1">
      <c r="A5274"/>
      <c r="J5274"/>
      <c r="AA5274"/>
      <c r="AB5274"/>
      <c r="AC5274"/>
      <c r="AD5274"/>
      <c r="AE5274"/>
      <c r="AF5274"/>
      <c r="AG5274"/>
      <c r="AH5274"/>
    </row>
    <row r="5275" spans="1:34" ht="41.45" customHeight="1">
      <c r="A5275"/>
      <c r="J5275"/>
      <c r="AA5275"/>
      <c r="AB5275"/>
      <c r="AC5275"/>
      <c r="AD5275"/>
      <c r="AE5275"/>
      <c r="AF5275"/>
      <c r="AG5275"/>
      <c r="AH5275"/>
    </row>
    <row r="5276" spans="1:34" ht="41.45" customHeight="1">
      <c r="A5276"/>
      <c r="J5276"/>
      <c r="AA5276"/>
      <c r="AB5276"/>
      <c r="AC5276"/>
      <c r="AD5276"/>
      <c r="AE5276"/>
      <c r="AF5276"/>
      <c r="AG5276"/>
      <c r="AH5276"/>
    </row>
    <row r="5277" spans="1:34" ht="41.45" customHeight="1">
      <c r="A5277"/>
      <c r="J5277"/>
      <c r="AA5277"/>
      <c r="AB5277"/>
      <c r="AC5277"/>
      <c r="AD5277"/>
      <c r="AE5277"/>
      <c r="AF5277"/>
      <c r="AG5277"/>
      <c r="AH5277"/>
    </row>
    <row r="5278" spans="1:34" ht="41.45" customHeight="1">
      <c r="A5278"/>
      <c r="J5278"/>
      <c r="AA5278"/>
      <c r="AB5278"/>
      <c r="AC5278"/>
      <c r="AD5278"/>
      <c r="AE5278"/>
      <c r="AF5278"/>
      <c r="AG5278"/>
      <c r="AH5278"/>
    </row>
    <row r="5279" spans="1:34" ht="41.45" customHeight="1">
      <c r="A5279"/>
      <c r="J5279"/>
      <c r="AA5279"/>
      <c r="AB5279"/>
      <c r="AC5279"/>
      <c r="AD5279"/>
      <c r="AE5279"/>
      <c r="AF5279"/>
      <c r="AG5279"/>
      <c r="AH5279"/>
    </row>
    <row r="5280" spans="1:34" ht="41.45" customHeight="1">
      <c r="A5280"/>
      <c r="J5280"/>
      <c r="AA5280"/>
      <c r="AB5280"/>
      <c r="AC5280"/>
      <c r="AD5280"/>
      <c r="AE5280"/>
      <c r="AF5280"/>
      <c r="AG5280"/>
      <c r="AH5280"/>
    </row>
    <row r="5281" spans="1:34" ht="41.45" customHeight="1">
      <c r="A5281"/>
      <c r="J5281"/>
      <c r="AA5281"/>
      <c r="AB5281"/>
      <c r="AC5281"/>
      <c r="AD5281"/>
      <c r="AE5281"/>
      <c r="AF5281"/>
      <c r="AG5281"/>
      <c r="AH5281"/>
    </row>
    <row r="5282" spans="1:34" ht="41.45" customHeight="1">
      <c r="A5282"/>
      <c r="J5282"/>
      <c r="AA5282"/>
      <c r="AB5282"/>
      <c r="AC5282"/>
      <c r="AD5282"/>
      <c r="AE5282"/>
      <c r="AF5282"/>
      <c r="AG5282"/>
      <c r="AH5282"/>
    </row>
    <row r="5283" spans="1:34" ht="41.45" customHeight="1">
      <c r="A5283"/>
      <c r="J5283"/>
      <c r="AA5283"/>
      <c r="AB5283"/>
      <c r="AC5283"/>
      <c r="AD5283"/>
      <c r="AE5283"/>
      <c r="AF5283"/>
      <c r="AG5283"/>
      <c r="AH5283"/>
    </row>
    <row r="5284" spans="1:34" ht="41.45" customHeight="1">
      <c r="A5284"/>
      <c r="J5284"/>
      <c r="AA5284"/>
      <c r="AB5284"/>
      <c r="AC5284"/>
      <c r="AD5284"/>
      <c r="AE5284"/>
      <c r="AF5284"/>
      <c r="AG5284"/>
      <c r="AH5284"/>
    </row>
    <row r="5285" spans="1:34" ht="41.45" customHeight="1">
      <c r="A5285"/>
      <c r="J5285"/>
      <c r="AA5285"/>
      <c r="AB5285"/>
      <c r="AC5285"/>
      <c r="AD5285"/>
      <c r="AE5285"/>
      <c r="AF5285"/>
      <c r="AG5285"/>
      <c r="AH5285"/>
    </row>
    <row r="5286" spans="1:34" ht="41.45" customHeight="1">
      <c r="A5286"/>
      <c r="J5286"/>
      <c r="AA5286"/>
      <c r="AB5286"/>
      <c r="AC5286"/>
      <c r="AD5286"/>
      <c r="AE5286"/>
      <c r="AF5286"/>
      <c r="AG5286"/>
      <c r="AH5286"/>
    </row>
    <row r="5287" spans="1:34" ht="41.45" customHeight="1">
      <c r="A5287"/>
      <c r="J5287"/>
      <c r="AA5287"/>
      <c r="AB5287"/>
      <c r="AC5287"/>
      <c r="AD5287"/>
      <c r="AE5287"/>
      <c r="AF5287"/>
      <c r="AG5287"/>
      <c r="AH5287"/>
    </row>
    <row r="5288" spans="1:34" ht="41.45" customHeight="1">
      <c r="A5288"/>
      <c r="J5288"/>
      <c r="AA5288"/>
      <c r="AB5288"/>
      <c r="AC5288"/>
      <c r="AD5288"/>
      <c r="AE5288"/>
      <c r="AF5288"/>
      <c r="AG5288"/>
      <c r="AH5288"/>
    </row>
    <row r="5289" spans="1:34" ht="41.45" customHeight="1">
      <c r="A5289"/>
      <c r="J5289"/>
      <c r="AA5289"/>
      <c r="AB5289"/>
      <c r="AC5289"/>
      <c r="AD5289"/>
      <c r="AE5289"/>
      <c r="AF5289"/>
      <c r="AG5289"/>
      <c r="AH5289"/>
    </row>
    <row r="5290" spans="1:34" ht="41.45" customHeight="1">
      <c r="A5290"/>
      <c r="J5290"/>
      <c r="AA5290"/>
      <c r="AB5290"/>
      <c r="AC5290"/>
      <c r="AD5290"/>
      <c r="AE5290"/>
      <c r="AF5290"/>
      <c r="AG5290"/>
      <c r="AH5290"/>
    </row>
    <row r="5291" spans="1:34" ht="41.45" customHeight="1">
      <c r="A5291"/>
      <c r="J5291"/>
      <c r="AA5291"/>
      <c r="AB5291"/>
      <c r="AC5291"/>
      <c r="AD5291"/>
      <c r="AE5291"/>
      <c r="AF5291"/>
      <c r="AG5291"/>
      <c r="AH5291"/>
    </row>
    <row r="5292" spans="1:34" ht="41.45" customHeight="1">
      <c r="A5292"/>
      <c r="J5292"/>
      <c r="AA5292"/>
      <c r="AB5292"/>
      <c r="AC5292"/>
      <c r="AD5292"/>
      <c r="AE5292"/>
      <c r="AF5292"/>
      <c r="AG5292"/>
      <c r="AH5292"/>
    </row>
    <row r="5293" spans="1:34" ht="41.45" customHeight="1">
      <c r="A5293"/>
      <c r="J5293"/>
      <c r="AA5293"/>
      <c r="AB5293"/>
      <c r="AC5293"/>
      <c r="AD5293"/>
      <c r="AE5293"/>
      <c r="AF5293"/>
      <c r="AG5293"/>
      <c r="AH5293"/>
    </row>
    <row r="5294" spans="1:34" ht="41.45" customHeight="1">
      <c r="A5294"/>
      <c r="J5294"/>
      <c r="AA5294"/>
      <c r="AB5294"/>
      <c r="AC5294"/>
      <c r="AD5294"/>
      <c r="AE5294"/>
      <c r="AF5294"/>
      <c r="AG5294"/>
      <c r="AH5294"/>
    </row>
    <row r="5295" spans="1:34" ht="41.45" customHeight="1">
      <c r="A5295"/>
      <c r="J5295"/>
      <c r="AA5295"/>
      <c r="AB5295"/>
      <c r="AC5295"/>
      <c r="AD5295"/>
      <c r="AE5295"/>
      <c r="AF5295"/>
      <c r="AG5295"/>
      <c r="AH5295"/>
    </row>
    <row r="5296" spans="1:34" ht="41.45" customHeight="1">
      <c r="A5296"/>
      <c r="J5296"/>
      <c r="AA5296"/>
      <c r="AB5296"/>
      <c r="AC5296"/>
      <c r="AD5296"/>
      <c r="AE5296"/>
      <c r="AF5296"/>
      <c r="AG5296"/>
      <c r="AH5296"/>
    </row>
    <row r="5297" spans="1:34" ht="41.45" customHeight="1">
      <c r="A5297"/>
      <c r="J5297"/>
      <c r="AA5297"/>
      <c r="AB5297"/>
      <c r="AC5297"/>
      <c r="AD5297"/>
      <c r="AE5297"/>
      <c r="AF5297"/>
      <c r="AG5297"/>
      <c r="AH5297"/>
    </row>
    <row r="5298" spans="1:34" ht="41.45" customHeight="1">
      <c r="A5298"/>
      <c r="J5298"/>
      <c r="AA5298"/>
      <c r="AB5298"/>
      <c r="AC5298"/>
      <c r="AD5298"/>
      <c r="AE5298"/>
      <c r="AF5298"/>
      <c r="AG5298"/>
      <c r="AH5298"/>
    </row>
    <row r="5299" spans="1:34" ht="41.45" customHeight="1">
      <c r="A5299"/>
      <c r="J5299"/>
      <c r="AA5299"/>
      <c r="AB5299"/>
      <c r="AC5299"/>
      <c r="AD5299"/>
      <c r="AE5299"/>
      <c r="AF5299"/>
      <c r="AG5299"/>
      <c r="AH5299"/>
    </row>
    <row r="5300" spans="1:34" ht="41.45" customHeight="1">
      <c r="A5300"/>
      <c r="J5300"/>
      <c r="AA5300"/>
      <c r="AB5300"/>
      <c r="AC5300"/>
      <c r="AD5300"/>
      <c r="AE5300"/>
      <c r="AF5300"/>
      <c r="AG5300"/>
      <c r="AH5300"/>
    </row>
    <row r="5301" spans="1:34" ht="41.45" customHeight="1">
      <c r="A5301"/>
      <c r="J5301"/>
      <c r="AA5301"/>
      <c r="AB5301"/>
      <c r="AC5301"/>
      <c r="AD5301"/>
      <c r="AE5301"/>
      <c r="AF5301"/>
      <c r="AG5301"/>
      <c r="AH5301"/>
    </row>
    <row r="5302" spans="1:34" ht="41.45" customHeight="1">
      <c r="A5302"/>
      <c r="J5302"/>
      <c r="AA5302"/>
      <c r="AB5302"/>
      <c r="AC5302"/>
      <c r="AD5302"/>
      <c r="AE5302"/>
      <c r="AF5302"/>
      <c r="AG5302"/>
      <c r="AH5302"/>
    </row>
    <row r="5303" spans="1:34" ht="41.45" customHeight="1">
      <c r="A5303"/>
      <c r="J5303"/>
      <c r="AA5303"/>
      <c r="AB5303"/>
      <c r="AC5303"/>
      <c r="AD5303"/>
      <c r="AE5303"/>
      <c r="AF5303"/>
      <c r="AG5303"/>
      <c r="AH5303"/>
    </row>
    <row r="5304" spans="1:34" ht="41.45" customHeight="1">
      <c r="A5304"/>
      <c r="J5304"/>
      <c r="AA5304"/>
      <c r="AB5304"/>
      <c r="AC5304"/>
      <c r="AD5304"/>
      <c r="AE5304"/>
      <c r="AF5304"/>
      <c r="AG5304"/>
      <c r="AH5304"/>
    </row>
    <row r="5305" spans="1:34" ht="41.45" customHeight="1">
      <c r="A5305"/>
      <c r="J5305"/>
      <c r="AA5305"/>
      <c r="AB5305"/>
      <c r="AC5305"/>
      <c r="AD5305"/>
      <c r="AE5305"/>
      <c r="AF5305"/>
      <c r="AG5305"/>
      <c r="AH5305"/>
    </row>
    <row r="5306" spans="1:34" ht="41.45" customHeight="1">
      <c r="A5306"/>
      <c r="J5306"/>
      <c r="AA5306"/>
      <c r="AB5306"/>
      <c r="AC5306"/>
      <c r="AD5306"/>
      <c r="AE5306"/>
      <c r="AF5306"/>
      <c r="AG5306"/>
      <c r="AH5306"/>
    </row>
    <row r="5307" spans="1:34" ht="41.45" customHeight="1">
      <c r="A5307"/>
      <c r="J5307"/>
      <c r="AA5307"/>
      <c r="AB5307"/>
      <c r="AC5307"/>
      <c r="AD5307"/>
      <c r="AE5307"/>
      <c r="AF5307"/>
      <c r="AG5307"/>
      <c r="AH5307"/>
    </row>
    <row r="5308" spans="1:34" ht="41.45" customHeight="1">
      <c r="A5308"/>
      <c r="J5308"/>
      <c r="AA5308"/>
      <c r="AB5308"/>
      <c r="AC5308"/>
      <c r="AD5308"/>
      <c r="AE5308"/>
      <c r="AF5308"/>
      <c r="AG5308"/>
      <c r="AH5308"/>
    </row>
    <row r="5309" spans="1:34" ht="41.45" customHeight="1">
      <c r="A5309"/>
      <c r="J5309"/>
      <c r="AA5309"/>
      <c r="AB5309"/>
      <c r="AC5309"/>
      <c r="AD5309"/>
      <c r="AE5309"/>
      <c r="AF5309"/>
      <c r="AG5309"/>
      <c r="AH5309"/>
    </row>
    <row r="5310" spans="1:34" ht="41.45" customHeight="1">
      <c r="A5310"/>
      <c r="J5310"/>
      <c r="AA5310"/>
      <c r="AB5310"/>
      <c r="AC5310"/>
      <c r="AD5310"/>
      <c r="AE5310"/>
      <c r="AF5310"/>
      <c r="AG5310"/>
      <c r="AH5310"/>
    </row>
    <row r="5311" spans="1:34" ht="41.45" customHeight="1">
      <c r="A5311"/>
      <c r="J5311"/>
      <c r="AA5311"/>
      <c r="AB5311"/>
      <c r="AC5311"/>
      <c r="AD5311"/>
      <c r="AE5311"/>
      <c r="AF5311"/>
      <c r="AG5311"/>
      <c r="AH5311"/>
    </row>
    <row r="5312" spans="1:34" ht="41.45" customHeight="1">
      <c r="A5312"/>
      <c r="J5312"/>
      <c r="AA5312"/>
      <c r="AB5312"/>
      <c r="AC5312"/>
      <c r="AD5312"/>
      <c r="AE5312"/>
      <c r="AF5312"/>
      <c r="AG5312"/>
      <c r="AH5312"/>
    </row>
    <row r="5313" spans="1:34" ht="41.45" customHeight="1">
      <c r="A5313"/>
      <c r="J5313"/>
      <c r="AA5313"/>
      <c r="AB5313"/>
      <c r="AC5313"/>
      <c r="AD5313"/>
      <c r="AE5313"/>
      <c r="AF5313"/>
      <c r="AG5313"/>
      <c r="AH5313"/>
    </row>
    <row r="5314" spans="1:34" ht="41.45" customHeight="1">
      <c r="A5314"/>
      <c r="J5314"/>
      <c r="AA5314"/>
      <c r="AB5314"/>
      <c r="AC5314"/>
      <c r="AD5314"/>
      <c r="AE5314"/>
      <c r="AF5314"/>
      <c r="AG5314"/>
      <c r="AH5314"/>
    </row>
    <row r="5315" spans="1:34" ht="41.45" customHeight="1">
      <c r="A5315"/>
      <c r="J5315"/>
      <c r="AA5315"/>
      <c r="AB5315"/>
      <c r="AC5315"/>
      <c r="AD5315"/>
      <c r="AE5315"/>
      <c r="AF5315"/>
      <c r="AG5315"/>
      <c r="AH5315"/>
    </row>
    <row r="5316" spans="1:34" ht="41.45" customHeight="1">
      <c r="A5316"/>
      <c r="J5316"/>
      <c r="AA5316"/>
      <c r="AB5316"/>
      <c r="AC5316"/>
      <c r="AD5316"/>
      <c r="AE5316"/>
      <c r="AF5316"/>
      <c r="AG5316"/>
      <c r="AH5316"/>
    </row>
    <row r="5317" spans="1:34" ht="41.45" customHeight="1">
      <c r="A5317"/>
      <c r="J5317"/>
      <c r="AA5317"/>
      <c r="AB5317"/>
      <c r="AC5317"/>
      <c r="AD5317"/>
      <c r="AE5317"/>
      <c r="AF5317"/>
      <c r="AG5317"/>
      <c r="AH5317"/>
    </row>
    <row r="5318" spans="1:34" ht="41.45" customHeight="1">
      <c r="A5318"/>
      <c r="J5318"/>
      <c r="AA5318"/>
      <c r="AB5318"/>
      <c r="AC5318"/>
      <c r="AD5318"/>
      <c r="AE5318"/>
      <c r="AF5318"/>
      <c r="AG5318"/>
      <c r="AH5318"/>
    </row>
    <row r="5319" spans="1:34" ht="41.45" customHeight="1">
      <c r="A5319"/>
      <c r="J5319"/>
      <c r="AA5319"/>
      <c r="AB5319"/>
      <c r="AC5319"/>
      <c r="AD5319"/>
      <c r="AE5319"/>
      <c r="AF5319"/>
      <c r="AG5319"/>
      <c r="AH5319"/>
    </row>
    <row r="5320" spans="1:34" ht="41.45" customHeight="1">
      <c r="A5320"/>
      <c r="J5320"/>
      <c r="AA5320"/>
      <c r="AB5320"/>
      <c r="AC5320"/>
      <c r="AD5320"/>
      <c r="AE5320"/>
      <c r="AF5320"/>
      <c r="AG5320"/>
      <c r="AH5320"/>
    </row>
    <row r="5321" spans="1:34" ht="41.45" customHeight="1">
      <c r="A5321"/>
      <c r="J5321"/>
      <c r="AA5321"/>
      <c r="AB5321"/>
      <c r="AC5321"/>
      <c r="AD5321"/>
      <c r="AE5321"/>
      <c r="AF5321"/>
      <c r="AG5321"/>
      <c r="AH5321"/>
    </row>
    <row r="5322" spans="1:34" ht="41.45" customHeight="1">
      <c r="A5322"/>
      <c r="J5322"/>
      <c r="AA5322"/>
      <c r="AB5322"/>
      <c r="AC5322"/>
      <c r="AD5322"/>
      <c r="AE5322"/>
      <c r="AF5322"/>
      <c r="AG5322"/>
      <c r="AH5322"/>
    </row>
    <row r="5323" spans="1:34" ht="41.45" customHeight="1">
      <c r="A5323"/>
      <c r="J5323"/>
      <c r="AA5323"/>
      <c r="AB5323"/>
      <c r="AC5323"/>
      <c r="AD5323"/>
      <c r="AE5323"/>
      <c r="AF5323"/>
      <c r="AG5323"/>
      <c r="AH5323"/>
    </row>
    <row r="5324" spans="1:34" ht="41.45" customHeight="1">
      <c r="A5324"/>
      <c r="J5324"/>
      <c r="AA5324"/>
      <c r="AB5324"/>
      <c r="AC5324"/>
      <c r="AD5324"/>
      <c r="AE5324"/>
      <c r="AF5324"/>
      <c r="AG5324"/>
      <c r="AH5324"/>
    </row>
    <row r="5325" spans="1:34" ht="41.45" customHeight="1">
      <c r="A5325"/>
      <c r="J5325"/>
      <c r="AA5325"/>
      <c r="AB5325"/>
      <c r="AC5325"/>
      <c r="AD5325"/>
      <c r="AE5325"/>
      <c r="AF5325"/>
      <c r="AG5325"/>
      <c r="AH5325"/>
    </row>
    <row r="5326" spans="1:34" ht="41.45" customHeight="1">
      <c r="A5326"/>
      <c r="J5326"/>
      <c r="AA5326"/>
      <c r="AB5326"/>
      <c r="AC5326"/>
      <c r="AD5326"/>
      <c r="AE5326"/>
      <c r="AF5326"/>
      <c r="AG5326"/>
      <c r="AH5326"/>
    </row>
    <row r="5327" spans="1:34" ht="41.45" customHeight="1">
      <c r="A5327"/>
      <c r="J5327"/>
      <c r="AA5327"/>
      <c r="AB5327"/>
      <c r="AC5327"/>
      <c r="AD5327"/>
      <c r="AE5327"/>
      <c r="AF5327"/>
      <c r="AG5327"/>
      <c r="AH5327"/>
    </row>
    <row r="5328" spans="1:34" ht="41.45" customHeight="1">
      <c r="A5328"/>
      <c r="J5328"/>
      <c r="AA5328"/>
      <c r="AB5328"/>
      <c r="AC5328"/>
      <c r="AD5328"/>
      <c r="AE5328"/>
      <c r="AF5328"/>
      <c r="AG5328"/>
      <c r="AH5328"/>
    </row>
    <row r="5329" spans="1:34" ht="41.45" customHeight="1">
      <c r="A5329"/>
      <c r="J5329"/>
      <c r="AA5329"/>
      <c r="AB5329"/>
      <c r="AC5329"/>
      <c r="AD5329"/>
      <c r="AE5329"/>
      <c r="AF5329"/>
      <c r="AG5329"/>
      <c r="AH5329"/>
    </row>
    <row r="5330" spans="1:34" ht="41.45" customHeight="1">
      <c r="A5330"/>
      <c r="J5330"/>
      <c r="AA5330"/>
      <c r="AB5330"/>
      <c r="AC5330"/>
      <c r="AD5330"/>
      <c r="AE5330"/>
      <c r="AF5330"/>
      <c r="AG5330"/>
      <c r="AH5330"/>
    </row>
    <row r="5331" spans="1:34" ht="41.45" customHeight="1">
      <c r="A5331"/>
      <c r="J5331"/>
      <c r="AA5331"/>
      <c r="AB5331"/>
      <c r="AC5331"/>
      <c r="AD5331"/>
      <c r="AE5331"/>
      <c r="AF5331"/>
      <c r="AG5331"/>
      <c r="AH5331"/>
    </row>
    <row r="5332" spans="1:34" ht="41.45" customHeight="1">
      <c r="A5332"/>
      <c r="J5332"/>
      <c r="AA5332"/>
      <c r="AB5332"/>
      <c r="AC5332"/>
      <c r="AD5332"/>
      <c r="AE5332"/>
      <c r="AF5332"/>
      <c r="AG5332"/>
      <c r="AH5332"/>
    </row>
    <row r="5333" spans="1:34" ht="41.45" customHeight="1">
      <c r="A5333"/>
      <c r="J5333"/>
      <c r="AA5333"/>
      <c r="AB5333"/>
      <c r="AC5333"/>
      <c r="AD5333"/>
      <c r="AE5333"/>
      <c r="AF5333"/>
      <c r="AG5333"/>
      <c r="AH5333"/>
    </row>
    <row r="5334" spans="1:34" ht="41.45" customHeight="1">
      <c r="A5334"/>
      <c r="J5334"/>
      <c r="AA5334"/>
      <c r="AB5334"/>
      <c r="AC5334"/>
      <c r="AD5334"/>
      <c r="AE5334"/>
      <c r="AF5334"/>
      <c r="AG5334"/>
      <c r="AH5334"/>
    </row>
    <row r="5335" spans="1:34" ht="41.45" customHeight="1">
      <c r="A5335"/>
      <c r="J5335"/>
      <c r="AA5335"/>
      <c r="AB5335"/>
      <c r="AC5335"/>
      <c r="AD5335"/>
      <c r="AE5335"/>
      <c r="AF5335"/>
      <c r="AG5335"/>
      <c r="AH5335"/>
    </row>
    <row r="5336" spans="1:34" ht="41.45" customHeight="1">
      <c r="A5336"/>
      <c r="J5336"/>
      <c r="AA5336"/>
      <c r="AB5336"/>
      <c r="AC5336"/>
      <c r="AD5336"/>
      <c r="AE5336"/>
      <c r="AF5336"/>
      <c r="AG5336"/>
      <c r="AH5336"/>
    </row>
    <row r="5337" spans="1:34" ht="41.45" customHeight="1">
      <c r="A5337"/>
      <c r="J5337"/>
      <c r="AA5337"/>
      <c r="AB5337"/>
      <c r="AC5337"/>
      <c r="AD5337"/>
      <c r="AE5337"/>
      <c r="AF5337"/>
      <c r="AG5337"/>
      <c r="AH5337"/>
    </row>
    <row r="5338" spans="1:34" ht="41.45" customHeight="1">
      <c r="A5338"/>
      <c r="J5338"/>
      <c r="AA5338"/>
      <c r="AB5338"/>
      <c r="AC5338"/>
      <c r="AD5338"/>
      <c r="AE5338"/>
      <c r="AF5338"/>
      <c r="AG5338"/>
      <c r="AH5338"/>
    </row>
    <row r="5339" spans="1:34" ht="41.45" customHeight="1">
      <c r="A5339"/>
      <c r="J5339"/>
      <c r="AA5339"/>
      <c r="AB5339"/>
      <c r="AC5339"/>
      <c r="AD5339"/>
      <c r="AE5339"/>
      <c r="AF5339"/>
      <c r="AG5339"/>
      <c r="AH5339"/>
    </row>
    <row r="5340" spans="1:34" ht="41.45" customHeight="1">
      <c r="A5340"/>
      <c r="J5340"/>
      <c r="AA5340"/>
      <c r="AB5340"/>
      <c r="AC5340"/>
      <c r="AD5340"/>
      <c r="AE5340"/>
      <c r="AF5340"/>
      <c r="AG5340"/>
      <c r="AH5340"/>
    </row>
    <row r="5341" spans="1:34" ht="41.45" customHeight="1">
      <c r="A5341"/>
      <c r="J5341"/>
      <c r="AA5341"/>
      <c r="AB5341"/>
      <c r="AC5341"/>
      <c r="AD5341"/>
      <c r="AE5341"/>
      <c r="AF5341"/>
      <c r="AG5341"/>
      <c r="AH5341"/>
    </row>
    <row r="5342" spans="1:34" ht="41.45" customHeight="1">
      <c r="A5342"/>
      <c r="J5342"/>
      <c r="AA5342"/>
      <c r="AB5342"/>
      <c r="AC5342"/>
      <c r="AD5342"/>
      <c r="AE5342"/>
      <c r="AF5342"/>
      <c r="AG5342"/>
      <c r="AH5342"/>
    </row>
    <row r="5343" spans="1:34" ht="41.45" customHeight="1">
      <c r="A5343"/>
      <c r="J5343"/>
      <c r="AA5343"/>
      <c r="AB5343"/>
      <c r="AC5343"/>
      <c r="AD5343"/>
      <c r="AE5343"/>
      <c r="AF5343"/>
      <c r="AG5343"/>
      <c r="AH5343"/>
    </row>
    <row r="5344" spans="1:34" ht="41.45" customHeight="1">
      <c r="A5344"/>
      <c r="J5344"/>
      <c r="AA5344"/>
      <c r="AB5344"/>
      <c r="AC5344"/>
      <c r="AD5344"/>
      <c r="AE5344"/>
      <c r="AF5344"/>
      <c r="AG5344"/>
      <c r="AH5344"/>
    </row>
    <row r="5345" spans="1:34" ht="41.45" customHeight="1">
      <c r="A5345"/>
      <c r="J5345"/>
      <c r="AA5345"/>
      <c r="AB5345"/>
      <c r="AC5345"/>
      <c r="AD5345"/>
      <c r="AE5345"/>
      <c r="AF5345"/>
      <c r="AG5345"/>
      <c r="AH5345"/>
    </row>
    <row r="5346" spans="1:34" ht="41.45" customHeight="1">
      <c r="A5346"/>
      <c r="J5346"/>
      <c r="AA5346"/>
      <c r="AB5346"/>
      <c r="AC5346"/>
      <c r="AD5346"/>
      <c r="AE5346"/>
      <c r="AF5346"/>
      <c r="AG5346"/>
      <c r="AH5346"/>
    </row>
    <row r="5347" spans="1:34" ht="41.45" customHeight="1">
      <c r="A5347"/>
      <c r="J5347"/>
      <c r="AA5347"/>
      <c r="AB5347"/>
      <c r="AC5347"/>
      <c r="AD5347"/>
      <c r="AE5347"/>
      <c r="AF5347"/>
      <c r="AG5347"/>
      <c r="AH5347"/>
    </row>
    <row r="5348" spans="1:34" ht="41.45" customHeight="1">
      <c r="A5348"/>
      <c r="J5348"/>
      <c r="AA5348"/>
      <c r="AB5348"/>
      <c r="AC5348"/>
      <c r="AD5348"/>
      <c r="AE5348"/>
      <c r="AF5348"/>
      <c r="AG5348"/>
      <c r="AH5348"/>
    </row>
    <row r="5349" spans="1:34" ht="41.45" customHeight="1">
      <c r="A5349"/>
      <c r="J5349"/>
      <c r="AA5349"/>
      <c r="AB5349"/>
      <c r="AC5349"/>
      <c r="AD5349"/>
      <c r="AE5349"/>
      <c r="AF5349"/>
      <c r="AG5349"/>
      <c r="AH5349"/>
    </row>
    <row r="5350" spans="1:34" ht="41.45" customHeight="1">
      <c r="A5350"/>
      <c r="J5350"/>
      <c r="AA5350"/>
      <c r="AB5350"/>
      <c r="AC5350"/>
      <c r="AD5350"/>
      <c r="AE5350"/>
      <c r="AF5350"/>
      <c r="AG5350"/>
      <c r="AH5350"/>
    </row>
    <row r="5351" spans="1:34" ht="41.45" customHeight="1">
      <c r="A5351"/>
      <c r="J5351"/>
      <c r="AA5351"/>
      <c r="AB5351"/>
      <c r="AC5351"/>
      <c r="AD5351"/>
      <c r="AE5351"/>
      <c r="AF5351"/>
      <c r="AG5351"/>
      <c r="AH5351"/>
    </row>
    <row r="5352" spans="1:34" ht="41.45" customHeight="1">
      <c r="A5352"/>
      <c r="J5352"/>
      <c r="AA5352"/>
      <c r="AB5352"/>
      <c r="AC5352"/>
      <c r="AD5352"/>
      <c r="AE5352"/>
      <c r="AF5352"/>
      <c r="AG5352"/>
      <c r="AH5352"/>
    </row>
    <row r="5353" spans="1:34" ht="41.45" customHeight="1">
      <c r="A5353"/>
      <c r="J5353"/>
      <c r="AA5353"/>
      <c r="AB5353"/>
      <c r="AC5353"/>
      <c r="AD5353"/>
      <c r="AE5353"/>
      <c r="AF5353"/>
      <c r="AG5353"/>
      <c r="AH5353"/>
    </row>
    <row r="5354" spans="1:34" ht="41.45" customHeight="1">
      <c r="A5354"/>
      <c r="J5354"/>
      <c r="AA5354"/>
      <c r="AB5354"/>
      <c r="AC5354"/>
      <c r="AD5354"/>
      <c r="AE5354"/>
      <c r="AF5354"/>
      <c r="AG5354"/>
      <c r="AH5354"/>
    </row>
    <row r="5355" spans="1:34" ht="41.45" customHeight="1">
      <c r="A5355"/>
      <c r="J5355"/>
      <c r="AA5355"/>
      <c r="AB5355"/>
      <c r="AC5355"/>
      <c r="AD5355"/>
      <c r="AE5355"/>
      <c r="AF5355"/>
      <c r="AG5355"/>
      <c r="AH5355"/>
    </row>
    <row r="5356" spans="1:34" ht="41.45" customHeight="1">
      <c r="A5356"/>
      <c r="J5356"/>
      <c r="AA5356"/>
      <c r="AB5356"/>
      <c r="AC5356"/>
      <c r="AD5356"/>
      <c r="AE5356"/>
      <c r="AF5356"/>
      <c r="AG5356"/>
      <c r="AH5356"/>
    </row>
    <row r="5357" spans="1:34" ht="41.45" customHeight="1">
      <c r="A5357"/>
      <c r="J5357"/>
      <c r="AA5357"/>
      <c r="AB5357"/>
      <c r="AC5357"/>
      <c r="AD5357"/>
      <c r="AE5357"/>
      <c r="AF5357"/>
      <c r="AG5357"/>
      <c r="AH5357"/>
    </row>
    <row r="5358" spans="1:34" ht="41.45" customHeight="1">
      <c r="A5358"/>
      <c r="J5358"/>
      <c r="AA5358"/>
      <c r="AB5358"/>
      <c r="AC5358"/>
      <c r="AD5358"/>
      <c r="AE5358"/>
      <c r="AF5358"/>
      <c r="AG5358"/>
      <c r="AH5358"/>
    </row>
    <row r="5359" spans="1:34" ht="41.45" customHeight="1">
      <c r="A5359"/>
      <c r="J5359"/>
      <c r="AA5359"/>
      <c r="AB5359"/>
      <c r="AC5359"/>
      <c r="AD5359"/>
      <c r="AE5359"/>
      <c r="AF5359"/>
      <c r="AG5359"/>
      <c r="AH5359"/>
    </row>
    <row r="5360" spans="1:34" ht="41.45" customHeight="1">
      <c r="A5360"/>
      <c r="J5360"/>
      <c r="AA5360"/>
      <c r="AB5360"/>
      <c r="AC5360"/>
      <c r="AD5360"/>
      <c r="AE5360"/>
      <c r="AF5360"/>
      <c r="AG5360"/>
      <c r="AH5360"/>
    </row>
    <row r="5361" spans="1:34" ht="41.45" customHeight="1">
      <c r="A5361"/>
      <c r="J5361"/>
      <c r="AA5361"/>
      <c r="AB5361"/>
      <c r="AC5361"/>
      <c r="AD5361"/>
      <c r="AE5361"/>
      <c r="AF5361"/>
      <c r="AG5361"/>
      <c r="AH5361"/>
    </row>
    <row r="5362" spans="1:34" ht="41.45" customHeight="1">
      <c r="A5362"/>
      <c r="J5362"/>
      <c r="AA5362"/>
      <c r="AB5362"/>
      <c r="AC5362"/>
      <c r="AD5362"/>
      <c r="AE5362"/>
      <c r="AF5362"/>
      <c r="AG5362"/>
      <c r="AH5362"/>
    </row>
    <row r="5363" spans="1:34" ht="41.45" customHeight="1">
      <c r="A5363"/>
      <c r="J5363"/>
      <c r="AA5363"/>
      <c r="AB5363"/>
      <c r="AC5363"/>
      <c r="AD5363"/>
      <c r="AE5363"/>
      <c r="AF5363"/>
      <c r="AG5363"/>
      <c r="AH5363"/>
    </row>
    <row r="5364" spans="1:34" ht="41.45" customHeight="1">
      <c r="A5364"/>
      <c r="J5364"/>
      <c r="AA5364"/>
      <c r="AB5364"/>
      <c r="AC5364"/>
      <c r="AD5364"/>
      <c r="AE5364"/>
      <c r="AF5364"/>
      <c r="AG5364"/>
      <c r="AH5364"/>
    </row>
    <row r="5365" spans="1:34" ht="41.45" customHeight="1">
      <c r="A5365"/>
      <c r="J5365"/>
      <c r="AA5365"/>
      <c r="AB5365"/>
      <c r="AC5365"/>
      <c r="AD5365"/>
      <c r="AE5365"/>
      <c r="AF5365"/>
      <c r="AG5365"/>
      <c r="AH5365"/>
    </row>
    <row r="5366" spans="1:34" ht="41.45" customHeight="1">
      <c r="A5366"/>
      <c r="J5366"/>
      <c r="AA5366"/>
      <c r="AB5366"/>
      <c r="AC5366"/>
      <c r="AD5366"/>
      <c r="AE5366"/>
      <c r="AF5366"/>
      <c r="AG5366"/>
      <c r="AH5366"/>
    </row>
    <row r="5367" spans="1:34" ht="41.45" customHeight="1">
      <c r="A5367"/>
      <c r="J5367"/>
      <c r="AA5367"/>
      <c r="AB5367"/>
      <c r="AC5367"/>
      <c r="AD5367"/>
      <c r="AE5367"/>
      <c r="AF5367"/>
      <c r="AG5367"/>
      <c r="AH5367"/>
    </row>
    <row r="5368" spans="1:34" ht="41.45" customHeight="1">
      <c r="A5368"/>
      <c r="J5368"/>
      <c r="AA5368"/>
      <c r="AB5368"/>
      <c r="AC5368"/>
      <c r="AD5368"/>
      <c r="AE5368"/>
      <c r="AF5368"/>
      <c r="AG5368"/>
      <c r="AH5368"/>
    </row>
    <row r="5369" spans="1:34" ht="41.45" customHeight="1">
      <c r="A5369"/>
      <c r="J5369"/>
      <c r="AA5369"/>
      <c r="AB5369"/>
      <c r="AC5369"/>
      <c r="AD5369"/>
      <c r="AE5369"/>
      <c r="AF5369"/>
      <c r="AG5369"/>
      <c r="AH5369"/>
    </row>
    <row r="5370" spans="1:34" ht="41.45" customHeight="1">
      <c r="A5370"/>
      <c r="J5370"/>
      <c r="AA5370"/>
      <c r="AB5370"/>
      <c r="AC5370"/>
      <c r="AD5370"/>
      <c r="AE5370"/>
      <c r="AF5370"/>
      <c r="AG5370"/>
      <c r="AH5370"/>
    </row>
    <row r="5371" spans="1:34" ht="41.45" customHeight="1">
      <c r="A5371"/>
      <c r="J5371"/>
      <c r="AA5371"/>
      <c r="AB5371"/>
      <c r="AC5371"/>
      <c r="AD5371"/>
      <c r="AE5371"/>
      <c r="AF5371"/>
      <c r="AG5371"/>
      <c r="AH5371"/>
    </row>
    <row r="5372" spans="1:34" ht="41.45" customHeight="1">
      <c r="A5372"/>
      <c r="J5372"/>
      <c r="AA5372"/>
      <c r="AB5372"/>
      <c r="AC5372"/>
      <c r="AD5372"/>
      <c r="AE5372"/>
      <c r="AF5372"/>
      <c r="AG5372"/>
      <c r="AH5372"/>
    </row>
    <row r="5373" spans="1:34" ht="41.45" customHeight="1">
      <c r="A5373"/>
      <c r="J5373"/>
      <c r="AA5373"/>
      <c r="AB5373"/>
      <c r="AC5373"/>
      <c r="AD5373"/>
      <c r="AE5373"/>
      <c r="AF5373"/>
      <c r="AG5373"/>
      <c r="AH5373"/>
    </row>
    <row r="5374" spans="1:34" ht="41.45" customHeight="1">
      <c r="A5374"/>
      <c r="J5374"/>
      <c r="AA5374"/>
      <c r="AB5374"/>
      <c r="AC5374"/>
      <c r="AD5374"/>
      <c r="AE5374"/>
      <c r="AF5374"/>
      <c r="AG5374"/>
      <c r="AH5374"/>
    </row>
    <row r="5375" spans="1:34" ht="41.45" customHeight="1">
      <c r="A5375"/>
      <c r="J5375"/>
      <c r="AA5375"/>
      <c r="AB5375"/>
      <c r="AC5375"/>
      <c r="AD5375"/>
      <c r="AE5375"/>
      <c r="AF5375"/>
      <c r="AG5375"/>
      <c r="AH5375"/>
    </row>
    <row r="5376" spans="1:34" ht="41.45" customHeight="1">
      <c r="A5376"/>
      <c r="J5376"/>
      <c r="AA5376"/>
      <c r="AB5376"/>
      <c r="AC5376"/>
      <c r="AD5376"/>
      <c r="AE5376"/>
      <c r="AF5376"/>
      <c r="AG5376"/>
      <c r="AH5376"/>
    </row>
    <row r="5377" spans="1:34" ht="41.45" customHeight="1">
      <c r="A5377"/>
      <c r="J5377"/>
      <c r="AA5377"/>
      <c r="AB5377"/>
      <c r="AC5377"/>
      <c r="AD5377"/>
      <c r="AE5377"/>
      <c r="AF5377"/>
      <c r="AG5377"/>
      <c r="AH5377"/>
    </row>
    <row r="5378" spans="1:34" ht="41.45" customHeight="1">
      <c r="A5378"/>
      <c r="J5378"/>
      <c r="AA5378"/>
      <c r="AB5378"/>
      <c r="AC5378"/>
      <c r="AD5378"/>
      <c r="AE5378"/>
      <c r="AF5378"/>
      <c r="AG5378"/>
      <c r="AH5378"/>
    </row>
    <row r="5379" spans="1:34" ht="41.45" customHeight="1">
      <c r="A5379"/>
      <c r="J5379"/>
      <c r="AA5379"/>
      <c r="AB5379"/>
      <c r="AC5379"/>
      <c r="AD5379"/>
      <c r="AE5379"/>
      <c r="AF5379"/>
      <c r="AG5379"/>
      <c r="AH5379"/>
    </row>
    <row r="5380" spans="1:34" ht="41.45" customHeight="1">
      <c r="A5380"/>
      <c r="J5380"/>
      <c r="AA5380"/>
      <c r="AB5380"/>
      <c r="AC5380"/>
      <c r="AD5380"/>
      <c r="AE5380"/>
      <c r="AF5380"/>
      <c r="AG5380"/>
      <c r="AH5380"/>
    </row>
    <row r="5381" spans="1:34" ht="41.45" customHeight="1">
      <c r="A5381"/>
      <c r="J5381"/>
      <c r="AA5381"/>
      <c r="AB5381"/>
      <c r="AC5381"/>
      <c r="AD5381"/>
      <c r="AE5381"/>
      <c r="AF5381"/>
      <c r="AG5381"/>
      <c r="AH5381"/>
    </row>
    <row r="5382" spans="1:34" ht="41.45" customHeight="1">
      <c r="A5382"/>
      <c r="J5382"/>
      <c r="AA5382"/>
      <c r="AB5382"/>
      <c r="AC5382"/>
      <c r="AD5382"/>
      <c r="AE5382"/>
      <c r="AF5382"/>
      <c r="AG5382"/>
      <c r="AH5382"/>
    </row>
    <row r="5383" spans="1:34" ht="41.45" customHeight="1">
      <c r="A5383"/>
      <c r="J5383"/>
      <c r="AA5383"/>
      <c r="AB5383"/>
      <c r="AC5383"/>
      <c r="AD5383"/>
      <c r="AE5383"/>
      <c r="AF5383"/>
      <c r="AG5383"/>
      <c r="AH5383"/>
    </row>
    <row r="5384" spans="1:34" ht="41.45" customHeight="1">
      <c r="A5384"/>
      <c r="J5384"/>
      <c r="AA5384"/>
      <c r="AB5384"/>
      <c r="AC5384"/>
      <c r="AD5384"/>
      <c r="AE5384"/>
      <c r="AF5384"/>
      <c r="AG5384"/>
      <c r="AH5384"/>
    </row>
    <row r="5385" spans="1:34" ht="41.45" customHeight="1">
      <c r="A5385"/>
      <c r="J5385"/>
      <c r="AA5385"/>
      <c r="AB5385"/>
      <c r="AC5385"/>
      <c r="AD5385"/>
      <c r="AE5385"/>
      <c r="AF5385"/>
      <c r="AG5385"/>
      <c r="AH5385"/>
    </row>
    <row r="5386" spans="1:34" ht="41.45" customHeight="1">
      <c r="A5386"/>
      <c r="J5386"/>
      <c r="AA5386"/>
      <c r="AB5386"/>
      <c r="AC5386"/>
      <c r="AD5386"/>
      <c r="AE5386"/>
      <c r="AF5386"/>
      <c r="AG5386"/>
      <c r="AH5386"/>
    </row>
    <row r="5387" spans="1:34" ht="41.45" customHeight="1">
      <c r="A5387"/>
      <c r="J5387"/>
      <c r="AA5387"/>
      <c r="AB5387"/>
      <c r="AC5387"/>
      <c r="AD5387"/>
      <c r="AE5387"/>
      <c r="AF5387"/>
      <c r="AG5387"/>
      <c r="AH5387"/>
    </row>
    <row r="5388" spans="1:34" ht="41.45" customHeight="1">
      <c r="A5388"/>
      <c r="J5388"/>
      <c r="AA5388"/>
      <c r="AB5388"/>
      <c r="AC5388"/>
      <c r="AD5388"/>
      <c r="AE5388"/>
      <c r="AF5388"/>
      <c r="AG5388"/>
      <c r="AH5388"/>
    </row>
    <row r="5389" spans="1:34" ht="41.45" customHeight="1">
      <c r="A5389"/>
      <c r="J5389"/>
      <c r="AA5389"/>
      <c r="AB5389"/>
      <c r="AC5389"/>
      <c r="AD5389"/>
      <c r="AE5389"/>
      <c r="AF5389"/>
      <c r="AG5389"/>
      <c r="AH5389"/>
    </row>
    <row r="5390" spans="1:34" ht="41.45" customHeight="1">
      <c r="A5390"/>
      <c r="J5390"/>
      <c r="AA5390"/>
      <c r="AB5390"/>
      <c r="AC5390"/>
      <c r="AD5390"/>
      <c r="AE5390"/>
      <c r="AF5390"/>
      <c r="AG5390"/>
      <c r="AH5390"/>
    </row>
    <row r="5391" spans="1:34" ht="41.45" customHeight="1">
      <c r="A5391"/>
      <c r="J5391"/>
      <c r="AA5391"/>
      <c r="AB5391"/>
      <c r="AC5391"/>
      <c r="AD5391"/>
      <c r="AE5391"/>
      <c r="AF5391"/>
      <c r="AG5391"/>
      <c r="AH5391"/>
    </row>
    <row r="5392" spans="1:34" ht="41.45" customHeight="1">
      <c r="A5392"/>
      <c r="J5392"/>
      <c r="AA5392"/>
      <c r="AB5392"/>
      <c r="AC5392"/>
      <c r="AD5392"/>
      <c r="AE5392"/>
      <c r="AF5392"/>
      <c r="AG5392"/>
      <c r="AH5392"/>
    </row>
    <row r="5393" spans="1:34" ht="41.45" customHeight="1">
      <c r="A5393"/>
      <c r="J5393"/>
      <c r="AA5393"/>
      <c r="AB5393"/>
      <c r="AC5393"/>
      <c r="AD5393"/>
      <c r="AE5393"/>
      <c r="AF5393"/>
      <c r="AG5393"/>
      <c r="AH5393"/>
    </row>
    <row r="5394" spans="1:34" ht="41.45" customHeight="1">
      <c r="A5394"/>
      <c r="J5394"/>
      <c r="AA5394"/>
      <c r="AB5394"/>
      <c r="AC5394"/>
      <c r="AD5394"/>
      <c r="AE5394"/>
      <c r="AF5394"/>
      <c r="AG5394"/>
      <c r="AH5394"/>
    </row>
    <row r="5395" spans="1:34" ht="41.45" customHeight="1">
      <c r="A5395"/>
      <c r="J5395"/>
      <c r="AA5395"/>
      <c r="AB5395"/>
      <c r="AC5395"/>
      <c r="AD5395"/>
      <c r="AE5395"/>
      <c r="AF5395"/>
      <c r="AG5395"/>
      <c r="AH5395"/>
    </row>
    <row r="5396" spans="1:34" ht="41.45" customHeight="1">
      <c r="A5396"/>
      <c r="J5396"/>
      <c r="AA5396"/>
      <c r="AB5396"/>
      <c r="AC5396"/>
      <c r="AD5396"/>
      <c r="AE5396"/>
      <c r="AF5396"/>
      <c r="AG5396"/>
      <c r="AH5396"/>
    </row>
    <row r="5397" spans="1:34" ht="41.45" customHeight="1">
      <c r="A5397"/>
      <c r="J5397"/>
      <c r="AA5397"/>
      <c r="AB5397"/>
      <c r="AC5397"/>
      <c r="AD5397"/>
      <c r="AE5397"/>
      <c r="AF5397"/>
      <c r="AG5397"/>
      <c r="AH5397"/>
    </row>
    <row r="5398" spans="1:34" ht="41.45" customHeight="1">
      <c r="A5398"/>
      <c r="J5398"/>
      <c r="AA5398"/>
      <c r="AB5398"/>
      <c r="AC5398"/>
      <c r="AD5398"/>
      <c r="AE5398"/>
      <c r="AF5398"/>
      <c r="AG5398"/>
      <c r="AH5398"/>
    </row>
    <row r="5399" spans="1:34" ht="41.45" customHeight="1">
      <c r="A5399"/>
      <c r="J5399"/>
      <c r="AA5399"/>
      <c r="AB5399"/>
      <c r="AC5399"/>
      <c r="AD5399"/>
      <c r="AE5399"/>
      <c r="AF5399"/>
      <c r="AG5399"/>
      <c r="AH5399"/>
    </row>
    <row r="5400" spans="1:34" ht="41.45" customHeight="1">
      <c r="A5400"/>
      <c r="J5400"/>
      <c r="AA5400"/>
      <c r="AB5400"/>
      <c r="AC5400"/>
      <c r="AD5400"/>
      <c r="AE5400"/>
      <c r="AF5400"/>
      <c r="AG5400"/>
      <c r="AH5400"/>
    </row>
    <row r="5401" spans="1:34" ht="41.45" customHeight="1">
      <c r="A5401"/>
      <c r="J5401"/>
      <c r="AA5401"/>
      <c r="AB5401"/>
      <c r="AC5401"/>
      <c r="AD5401"/>
      <c r="AE5401"/>
      <c r="AF5401"/>
      <c r="AG5401"/>
      <c r="AH5401"/>
    </row>
    <row r="5402" spans="1:34" ht="41.45" customHeight="1">
      <c r="A5402"/>
      <c r="J5402"/>
      <c r="AA5402"/>
      <c r="AB5402"/>
      <c r="AC5402"/>
      <c r="AD5402"/>
      <c r="AE5402"/>
      <c r="AF5402"/>
      <c r="AG5402"/>
      <c r="AH5402"/>
    </row>
    <row r="5403" spans="1:34" ht="41.45" customHeight="1">
      <c r="A5403"/>
      <c r="J5403"/>
      <c r="AA5403"/>
      <c r="AB5403"/>
      <c r="AC5403"/>
      <c r="AD5403"/>
      <c r="AE5403"/>
      <c r="AF5403"/>
      <c r="AG5403"/>
      <c r="AH5403"/>
    </row>
    <row r="5404" spans="1:34" ht="41.45" customHeight="1">
      <c r="A5404"/>
      <c r="J5404"/>
      <c r="AA5404"/>
      <c r="AB5404"/>
      <c r="AC5404"/>
      <c r="AD5404"/>
      <c r="AE5404"/>
      <c r="AF5404"/>
      <c r="AG5404"/>
      <c r="AH5404"/>
    </row>
    <row r="5405" spans="1:34" ht="41.45" customHeight="1">
      <c r="A5405"/>
      <c r="J5405"/>
      <c r="AA5405"/>
      <c r="AB5405"/>
      <c r="AC5405"/>
      <c r="AD5405"/>
      <c r="AE5405"/>
      <c r="AF5405"/>
      <c r="AG5405"/>
      <c r="AH5405"/>
    </row>
    <row r="5406" spans="1:34" ht="41.45" customHeight="1">
      <c r="A5406"/>
      <c r="J5406"/>
      <c r="AA5406"/>
      <c r="AB5406"/>
      <c r="AC5406"/>
      <c r="AD5406"/>
      <c r="AE5406"/>
      <c r="AF5406"/>
      <c r="AG5406"/>
      <c r="AH5406"/>
    </row>
    <row r="5407" spans="1:34" ht="41.45" customHeight="1">
      <c r="A5407"/>
      <c r="J5407"/>
      <c r="AA5407"/>
      <c r="AB5407"/>
      <c r="AC5407"/>
      <c r="AD5407"/>
      <c r="AE5407"/>
      <c r="AF5407"/>
      <c r="AG5407"/>
      <c r="AH5407"/>
    </row>
    <row r="5408" spans="1:34" ht="41.45" customHeight="1">
      <c r="A5408"/>
      <c r="J5408"/>
      <c r="AA5408"/>
      <c r="AB5408"/>
      <c r="AC5408"/>
      <c r="AD5408"/>
      <c r="AE5408"/>
      <c r="AF5408"/>
      <c r="AG5408"/>
      <c r="AH5408"/>
    </row>
    <row r="5409" spans="1:34" ht="41.45" customHeight="1">
      <c r="A5409"/>
      <c r="J5409"/>
      <c r="AA5409"/>
      <c r="AB5409"/>
      <c r="AC5409"/>
      <c r="AD5409"/>
      <c r="AE5409"/>
      <c r="AF5409"/>
      <c r="AG5409"/>
      <c r="AH5409"/>
    </row>
    <row r="5410" spans="1:34" ht="41.45" customHeight="1">
      <c r="A5410"/>
      <c r="J5410"/>
      <c r="AA5410"/>
      <c r="AB5410"/>
      <c r="AC5410"/>
      <c r="AD5410"/>
      <c r="AE5410"/>
      <c r="AF5410"/>
      <c r="AG5410"/>
      <c r="AH5410"/>
    </row>
    <row r="5411" spans="1:34" ht="41.45" customHeight="1">
      <c r="A5411"/>
      <c r="J5411"/>
      <c r="AA5411"/>
      <c r="AB5411"/>
      <c r="AC5411"/>
      <c r="AD5411"/>
      <c r="AE5411"/>
      <c r="AF5411"/>
      <c r="AG5411"/>
      <c r="AH5411"/>
    </row>
    <row r="5412" spans="1:34" ht="41.45" customHeight="1">
      <c r="A5412"/>
      <c r="J5412"/>
      <c r="AA5412"/>
      <c r="AB5412"/>
      <c r="AC5412"/>
      <c r="AD5412"/>
      <c r="AE5412"/>
      <c r="AF5412"/>
      <c r="AG5412"/>
      <c r="AH5412"/>
    </row>
    <row r="5413" spans="1:34" ht="41.45" customHeight="1">
      <c r="A5413"/>
      <c r="J5413"/>
      <c r="AA5413"/>
      <c r="AB5413"/>
      <c r="AC5413"/>
      <c r="AD5413"/>
      <c r="AE5413"/>
      <c r="AF5413"/>
      <c r="AG5413"/>
      <c r="AH5413"/>
    </row>
    <row r="5414" spans="1:34" ht="41.45" customHeight="1">
      <c r="A5414"/>
      <c r="J5414"/>
      <c r="AA5414"/>
      <c r="AB5414"/>
      <c r="AC5414"/>
      <c r="AD5414"/>
      <c r="AE5414"/>
      <c r="AF5414"/>
      <c r="AG5414"/>
      <c r="AH5414"/>
    </row>
    <row r="5415" spans="1:34" ht="41.45" customHeight="1">
      <c r="A5415"/>
      <c r="J5415"/>
      <c r="AA5415"/>
      <c r="AB5415"/>
      <c r="AC5415"/>
      <c r="AD5415"/>
      <c r="AE5415"/>
      <c r="AF5415"/>
      <c r="AG5415"/>
      <c r="AH5415"/>
    </row>
    <row r="5416" spans="1:34" ht="41.45" customHeight="1">
      <c r="A5416"/>
      <c r="J5416"/>
      <c r="AA5416"/>
      <c r="AB5416"/>
      <c r="AC5416"/>
      <c r="AD5416"/>
      <c r="AE5416"/>
      <c r="AF5416"/>
      <c r="AG5416"/>
      <c r="AH5416"/>
    </row>
    <row r="5417" spans="1:34" ht="41.45" customHeight="1">
      <c r="A5417"/>
      <c r="J5417"/>
      <c r="AA5417"/>
      <c r="AB5417"/>
      <c r="AC5417"/>
      <c r="AD5417"/>
      <c r="AE5417"/>
      <c r="AF5417"/>
      <c r="AG5417"/>
      <c r="AH5417"/>
    </row>
    <row r="5418" spans="1:34" ht="41.45" customHeight="1">
      <c r="A5418"/>
      <c r="J5418"/>
      <c r="AA5418"/>
      <c r="AB5418"/>
      <c r="AC5418"/>
      <c r="AD5418"/>
      <c r="AE5418"/>
      <c r="AF5418"/>
      <c r="AG5418"/>
      <c r="AH5418"/>
    </row>
    <row r="5419" spans="1:34" ht="41.45" customHeight="1">
      <c r="A5419"/>
      <c r="J5419"/>
      <c r="AA5419"/>
      <c r="AB5419"/>
      <c r="AC5419"/>
      <c r="AD5419"/>
      <c r="AE5419"/>
      <c r="AF5419"/>
      <c r="AG5419"/>
      <c r="AH5419"/>
    </row>
    <row r="5420" spans="1:34" ht="41.45" customHeight="1">
      <c r="A5420"/>
      <c r="J5420"/>
      <c r="AA5420"/>
      <c r="AB5420"/>
      <c r="AC5420"/>
      <c r="AD5420"/>
      <c r="AE5420"/>
      <c r="AF5420"/>
      <c r="AG5420"/>
      <c r="AH5420"/>
    </row>
    <row r="5421" spans="1:34" ht="41.45" customHeight="1">
      <c r="A5421"/>
      <c r="J5421"/>
      <c r="AA5421"/>
      <c r="AB5421"/>
      <c r="AC5421"/>
      <c r="AD5421"/>
      <c r="AE5421"/>
      <c r="AF5421"/>
      <c r="AG5421"/>
      <c r="AH5421"/>
    </row>
    <row r="5422" spans="1:34" ht="41.45" customHeight="1">
      <c r="A5422"/>
      <c r="J5422"/>
      <c r="AA5422"/>
      <c r="AB5422"/>
      <c r="AC5422"/>
      <c r="AD5422"/>
      <c r="AE5422"/>
      <c r="AF5422"/>
      <c r="AG5422"/>
      <c r="AH5422"/>
    </row>
    <row r="5423" spans="1:34" ht="41.45" customHeight="1">
      <c r="A5423"/>
      <c r="J5423"/>
      <c r="AA5423"/>
      <c r="AB5423"/>
      <c r="AC5423"/>
      <c r="AD5423"/>
      <c r="AE5423"/>
      <c r="AF5423"/>
      <c r="AG5423"/>
      <c r="AH5423"/>
    </row>
    <row r="5424" spans="1:34" ht="41.45" customHeight="1">
      <c r="A5424"/>
      <c r="J5424"/>
      <c r="AA5424"/>
      <c r="AB5424"/>
      <c r="AC5424"/>
      <c r="AD5424"/>
      <c r="AE5424"/>
      <c r="AF5424"/>
      <c r="AG5424"/>
      <c r="AH5424"/>
    </row>
    <row r="5425" spans="1:34" ht="41.45" customHeight="1">
      <c r="A5425"/>
      <c r="J5425"/>
      <c r="AA5425"/>
      <c r="AB5425"/>
      <c r="AC5425"/>
      <c r="AD5425"/>
      <c r="AE5425"/>
      <c r="AF5425"/>
      <c r="AG5425"/>
      <c r="AH5425"/>
    </row>
    <row r="5426" spans="1:34" ht="41.45" customHeight="1">
      <c r="A5426"/>
      <c r="J5426"/>
      <c r="AA5426"/>
      <c r="AB5426"/>
      <c r="AC5426"/>
      <c r="AD5426"/>
      <c r="AE5426"/>
      <c r="AF5426"/>
      <c r="AG5426"/>
      <c r="AH5426"/>
    </row>
    <row r="5427" spans="1:34" ht="41.45" customHeight="1">
      <c r="A5427"/>
      <c r="J5427"/>
      <c r="AA5427"/>
      <c r="AB5427"/>
      <c r="AC5427"/>
      <c r="AD5427"/>
      <c r="AE5427"/>
      <c r="AF5427"/>
      <c r="AG5427"/>
      <c r="AH5427"/>
    </row>
    <row r="5428" spans="1:34" ht="41.45" customHeight="1">
      <c r="A5428"/>
      <c r="J5428"/>
      <c r="AA5428"/>
      <c r="AB5428"/>
      <c r="AC5428"/>
      <c r="AD5428"/>
      <c r="AE5428"/>
      <c r="AF5428"/>
      <c r="AG5428"/>
      <c r="AH5428"/>
    </row>
    <row r="5429" spans="1:34" ht="41.45" customHeight="1">
      <c r="A5429"/>
      <c r="J5429"/>
      <c r="AA5429"/>
      <c r="AB5429"/>
      <c r="AC5429"/>
      <c r="AD5429"/>
      <c r="AE5429"/>
      <c r="AF5429"/>
      <c r="AG5429"/>
      <c r="AH5429"/>
    </row>
    <row r="5430" spans="1:34" ht="41.45" customHeight="1">
      <c r="A5430"/>
      <c r="J5430"/>
      <c r="AA5430"/>
      <c r="AB5430"/>
      <c r="AC5430"/>
      <c r="AD5430"/>
      <c r="AE5430"/>
      <c r="AF5430"/>
      <c r="AG5430"/>
      <c r="AH5430"/>
    </row>
    <row r="5431" spans="1:34" ht="41.45" customHeight="1">
      <c r="A5431"/>
      <c r="J5431"/>
      <c r="AA5431"/>
      <c r="AB5431"/>
      <c r="AC5431"/>
      <c r="AD5431"/>
      <c r="AE5431"/>
      <c r="AF5431"/>
      <c r="AG5431"/>
      <c r="AH5431"/>
    </row>
    <row r="5432" spans="1:34" ht="41.45" customHeight="1">
      <c r="A5432"/>
      <c r="J5432"/>
      <c r="AA5432"/>
      <c r="AB5432"/>
      <c r="AC5432"/>
      <c r="AD5432"/>
      <c r="AE5432"/>
      <c r="AF5432"/>
      <c r="AG5432"/>
      <c r="AH5432"/>
    </row>
    <row r="5433" spans="1:34" ht="41.45" customHeight="1">
      <c r="A5433"/>
      <c r="J5433"/>
      <c r="AA5433"/>
      <c r="AB5433"/>
      <c r="AC5433"/>
      <c r="AD5433"/>
      <c r="AE5433"/>
      <c r="AF5433"/>
      <c r="AG5433"/>
      <c r="AH5433"/>
    </row>
    <row r="5434" spans="1:34" ht="41.45" customHeight="1">
      <c r="A5434"/>
      <c r="J5434"/>
      <c r="AA5434"/>
      <c r="AB5434"/>
      <c r="AC5434"/>
      <c r="AD5434"/>
      <c r="AE5434"/>
      <c r="AF5434"/>
      <c r="AG5434"/>
      <c r="AH5434"/>
    </row>
    <row r="5435" spans="1:34" ht="41.45" customHeight="1">
      <c r="A5435"/>
      <c r="J5435"/>
      <c r="AA5435"/>
      <c r="AB5435"/>
      <c r="AC5435"/>
      <c r="AD5435"/>
      <c r="AE5435"/>
      <c r="AF5435"/>
      <c r="AG5435"/>
      <c r="AH5435"/>
    </row>
    <row r="5436" spans="1:34" ht="41.45" customHeight="1">
      <c r="A5436"/>
      <c r="J5436"/>
      <c r="AA5436"/>
      <c r="AB5436"/>
      <c r="AC5436"/>
      <c r="AD5436"/>
      <c r="AE5436"/>
      <c r="AF5436"/>
      <c r="AG5436"/>
      <c r="AH5436"/>
    </row>
    <row r="5437" spans="1:34" ht="41.45" customHeight="1">
      <c r="A5437"/>
      <c r="J5437"/>
      <c r="AA5437"/>
      <c r="AB5437"/>
      <c r="AC5437"/>
      <c r="AD5437"/>
      <c r="AE5437"/>
      <c r="AF5437"/>
      <c r="AG5437"/>
      <c r="AH5437"/>
    </row>
    <row r="5438" spans="1:34" ht="41.45" customHeight="1">
      <c r="A5438"/>
      <c r="J5438"/>
      <c r="AA5438"/>
      <c r="AB5438"/>
      <c r="AC5438"/>
      <c r="AD5438"/>
      <c r="AE5438"/>
      <c r="AF5438"/>
      <c r="AG5438"/>
      <c r="AH5438"/>
    </row>
    <row r="5439" spans="1:34" ht="41.45" customHeight="1">
      <c r="A5439"/>
      <c r="J5439"/>
      <c r="AA5439"/>
      <c r="AB5439"/>
      <c r="AC5439"/>
      <c r="AD5439"/>
      <c r="AE5439"/>
      <c r="AF5439"/>
      <c r="AG5439"/>
      <c r="AH5439"/>
    </row>
    <row r="5440" spans="1:34" ht="41.45" customHeight="1">
      <c r="A5440"/>
      <c r="J5440"/>
      <c r="AA5440"/>
      <c r="AB5440"/>
      <c r="AC5440"/>
      <c r="AD5440"/>
      <c r="AE5440"/>
      <c r="AF5440"/>
      <c r="AG5440"/>
      <c r="AH5440"/>
    </row>
    <row r="5441" spans="1:34" ht="41.45" customHeight="1">
      <c r="A5441"/>
      <c r="J5441"/>
      <c r="AA5441"/>
      <c r="AB5441"/>
      <c r="AC5441"/>
      <c r="AD5441"/>
      <c r="AE5441"/>
      <c r="AF5441"/>
      <c r="AG5441"/>
      <c r="AH5441"/>
    </row>
    <row r="5442" spans="1:34" ht="41.45" customHeight="1">
      <c r="A5442"/>
      <c r="J5442"/>
      <c r="AA5442"/>
      <c r="AB5442"/>
      <c r="AC5442"/>
      <c r="AD5442"/>
      <c r="AE5442"/>
      <c r="AF5442"/>
      <c r="AG5442"/>
      <c r="AH5442"/>
    </row>
    <row r="5443" spans="1:34" ht="41.45" customHeight="1">
      <c r="A5443"/>
      <c r="J5443"/>
      <c r="AA5443"/>
      <c r="AB5443"/>
      <c r="AC5443"/>
      <c r="AD5443"/>
      <c r="AE5443"/>
      <c r="AF5443"/>
      <c r="AG5443"/>
      <c r="AH5443"/>
    </row>
    <row r="5444" spans="1:34" ht="41.45" customHeight="1">
      <c r="A5444"/>
      <c r="J5444"/>
      <c r="AA5444"/>
      <c r="AB5444"/>
      <c r="AC5444"/>
      <c r="AD5444"/>
      <c r="AE5444"/>
      <c r="AF5444"/>
      <c r="AG5444"/>
      <c r="AH5444"/>
    </row>
    <row r="5445" spans="1:34" ht="41.45" customHeight="1">
      <c r="A5445"/>
      <c r="J5445"/>
      <c r="AA5445"/>
      <c r="AB5445"/>
      <c r="AC5445"/>
      <c r="AD5445"/>
      <c r="AE5445"/>
      <c r="AF5445"/>
      <c r="AG5445"/>
      <c r="AH5445"/>
    </row>
    <row r="5446" spans="1:34" ht="41.45" customHeight="1">
      <c r="A5446"/>
      <c r="J5446"/>
      <c r="AA5446"/>
      <c r="AB5446"/>
      <c r="AC5446"/>
      <c r="AD5446"/>
      <c r="AE5446"/>
      <c r="AF5446"/>
      <c r="AG5446"/>
      <c r="AH5446"/>
    </row>
    <row r="5447" spans="1:34" ht="41.45" customHeight="1">
      <c r="A5447"/>
      <c r="J5447"/>
      <c r="AA5447"/>
      <c r="AB5447"/>
      <c r="AC5447"/>
      <c r="AD5447"/>
      <c r="AE5447"/>
      <c r="AF5447"/>
      <c r="AG5447"/>
      <c r="AH5447"/>
    </row>
    <row r="5448" spans="1:34" ht="41.45" customHeight="1">
      <c r="A5448"/>
      <c r="J5448"/>
      <c r="AA5448"/>
      <c r="AB5448"/>
      <c r="AC5448"/>
      <c r="AD5448"/>
      <c r="AE5448"/>
      <c r="AF5448"/>
      <c r="AG5448"/>
      <c r="AH5448"/>
    </row>
    <row r="5449" spans="1:34" ht="41.45" customHeight="1">
      <c r="A5449"/>
      <c r="J5449"/>
      <c r="AA5449"/>
      <c r="AB5449"/>
      <c r="AC5449"/>
      <c r="AD5449"/>
      <c r="AE5449"/>
      <c r="AF5449"/>
      <c r="AG5449"/>
      <c r="AH5449"/>
    </row>
    <row r="5450" spans="1:34" ht="41.45" customHeight="1">
      <c r="A5450"/>
      <c r="J5450"/>
      <c r="AA5450"/>
      <c r="AB5450"/>
      <c r="AC5450"/>
      <c r="AD5450"/>
      <c r="AE5450"/>
      <c r="AF5450"/>
      <c r="AG5450"/>
      <c r="AH5450"/>
    </row>
    <row r="5451" spans="1:34" ht="41.45" customHeight="1">
      <c r="A5451"/>
      <c r="J5451"/>
      <c r="AA5451"/>
      <c r="AB5451"/>
      <c r="AC5451"/>
      <c r="AD5451"/>
      <c r="AE5451"/>
      <c r="AF5451"/>
      <c r="AG5451"/>
      <c r="AH5451"/>
    </row>
    <row r="5452" spans="1:34" ht="41.45" customHeight="1">
      <c r="A5452"/>
      <c r="J5452"/>
      <c r="AA5452"/>
      <c r="AB5452"/>
      <c r="AC5452"/>
      <c r="AD5452"/>
      <c r="AE5452"/>
      <c r="AF5452"/>
      <c r="AG5452"/>
      <c r="AH5452"/>
    </row>
    <row r="5453" spans="1:34" ht="41.45" customHeight="1">
      <c r="A5453"/>
      <c r="J5453"/>
      <c r="AA5453"/>
      <c r="AB5453"/>
      <c r="AC5453"/>
      <c r="AD5453"/>
      <c r="AE5453"/>
      <c r="AF5453"/>
      <c r="AG5453"/>
      <c r="AH5453"/>
    </row>
    <row r="5454" spans="1:34" ht="41.45" customHeight="1">
      <c r="A5454"/>
      <c r="J5454"/>
      <c r="AA5454"/>
      <c r="AB5454"/>
      <c r="AC5454"/>
      <c r="AD5454"/>
      <c r="AE5454"/>
      <c r="AF5454"/>
      <c r="AG5454"/>
      <c r="AH5454"/>
    </row>
    <row r="5455" spans="1:34" ht="41.45" customHeight="1">
      <c r="A5455"/>
      <c r="J5455"/>
      <c r="AA5455"/>
      <c r="AB5455"/>
      <c r="AC5455"/>
      <c r="AD5455"/>
      <c r="AE5455"/>
      <c r="AF5455"/>
      <c r="AG5455"/>
      <c r="AH5455"/>
    </row>
    <row r="5456" spans="1:34" ht="41.45" customHeight="1">
      <c r="A5456"/>
      <c r="J5456"/>
      <c r="AA5456"/>
      <c r="AB5456"/>
      <c r="AC5456"/>
      <c r="AD5456"/>
      <c r="AE5456"/>
      <c r="AF5456"/>
      <c r="AG5456"/>
      <c r="AH5456"/>
    </row>
    <row r="5457" spans="1:34" ht="41.45" customHeight="1">
      <c r="A5457"/>
      <c r="J5457"/>
      <c r="AA5457"/>
      <c r="AB5457"/>
      <c r="AC5457"/>
      <c r="AD5457"/>
      <c r="AE5457"/>
      <c r="AF5457"/>
      <c r="AG5457"/>
      <c r="AH5457"/>
    </row>
    <row r="5458" spans="1:34" ht="41.45" customHeight="1">
      <c r="A5458"/>
      <c r="J5458"/>
      <c r="AA5458"/>
      <c r="AB5458"/>
      <c r="AC5458"/>
      <c r="AD5458"/>
      <c r="AE5458"/>
      <c r="AF5458"/>
      <c r="AG5458"/>
      <c r="AH5458"/>
    </row>
    <row r="5459" spans="1:34" ht="41.45" customHeight="1">
      <c r="A5459"/>
      <c r="J5459"/>
      <c r="AA5459"/>
      <c r="AB5459"/>
      <c r="AC5459"/>
      <c r="AD5459"/>
      <c r="AE5459"/>
      <c r="AF5459"/>
      <c r="AG5459"/>
      <c r="AH5459"/>
    </row>
    <row r="5460" spans="1:34" ht="41.45" customHeight="1">
      <c r="A5460"/>
      <c r="J5460"/>
      <c r="AA5460"/>
      <c r="AB5460"/>
      <c r="AC5460"/>
      <c r="AD5460"/>
      <c r="AE5460"/>
      <c r="AF5460"/>
      <c r="AG5460"/>
      <c r="AH5460"/>
    </row>
    <row r="5461" spans="1:34" ht="41.45" customHeight="1">
      <c r="A5461"/>
      <c r="J5461"/>
      <c r="AA5461"/>
      <c r="AB5461"/>
      <c r="AC5461"/>
      <c r="AD5461"/>
      <c r="AE5461"/>
      <c r="AF5461"/>
      <c r="AG5461"/>
      <c r="AH5461"/>
    </row>
    <row r="5462" spans="1:34" ht="41.45" customHeight="1">
      <c r="A5462"/>
      <c r="J5462"/>
      <c r="AA5462"/>
      <c r="AB5462"/>
      <c r="AC5462"/>
      <c r="AD5462"/>
      <c r="AE5462"/>
      <c r="AF5462"/>
      <c r="AG5462"/>
      <c r="AH5462"/>
    </row>
    <row r="5463" spans="1:34" ht="41.45" customHeight="1">
      <c r="A5463"/>
      <c r="J5463"/>
      <c r="AA5463"/>
      <c r="AB5463"/>
      <c r="AC5463"/>
      <c r="AD5463"/>
      <c r="AE5463"/>
      <c r="AF5463"/>
      <c r="AG5463"/>
      <c r="AH5463"/>
    </row>
    <row r="5464" spans="1:34" ht="41.45" customHeight="1">
      <c r="A5464"/>
      <c r="J5464"/>
      <c r="AA5464"/>
      <c r="AB5464"/>
      <c r="AC5464"/>
      <c r="AD5464"/>
      <c r="AE5464"/>
      <c r="AF5464"/>
      <c r="AG5464"/>
      <c r="AH5464"/>
    </row>
    <row r="5465" spans="1:34" ht="41.45" customHeight="1">
      <c r="A5465"/>
      <c r="J5465"/>
      <c r="AA5465"/>
      <c r="AB5465"/>
      <c r="AC5465"/>
      <c r="AD5465"/>
      <c r="AE5465"/>
      <c r="AF5465"/>
      <c r="AG5465"/>
      <c r="AH5465"/>
    </row>
    <row r="5466" spans="1:34" ht="41.45" customHeight="1">
      <c r="A5466"/>
      <c r="J5466"/>
      <c r="AA5466"/>
      <c r="AB5466"/>
      <c r="AC5466"/>
      <c r="AD5466"/>
      <c r="AE5466"/>
      <c r="AF5466"/>
      <c r="AG5466"/>
      <c r="AH5466"/>
    </row>
    <row r="5467" spans="1:34" ht="41.45" customHeight="1">
      <c r="A5467"/>
      <c r="J5467"/>
      <c r="AA5467"/>
      <c r="AB5467"/>
      <c r="AC5467"/>
      <c r="AD5467"/>
      <c r="AE5467"/>
      <c r="AF5467"/>
      <c r="AG5467"/>
      <c r="AH5467"/>
    </row>
    <row r="5468" spans="1:34" ht="41.45" customHeight="1">
      <c r="A5468"/>
      <c r="J5468"/>
      <c r="AA5468"/>
      <c r="AB5468"/>
      <c r="AC5468"/>
      <c r="AD5468"/>
      <c r="AE5468"/>
      <c r="AF5468"/>
      <c r="AG5468"/>
      <c r="AH5468"/>
    </row>
    <row r="5469" spans="1:34" ht="41.45" customHeight="1">
      <c r="A5469"/>
      <c r="J5469"/>
      <c r="AA5469"/>
      <c r="AB5469"/>
      <c r="AC5469"/>
      <c r="AD5469"/>
      <c r="AE5469"/>
      <c r="AF5469"/>
      <c r="AG5469"/>
      <c r="AH5469"/>
    </row>
    <row r="5470" spans="1:34" ht="41.45" customHeight="1">
      <c r="A5470"/>
      <c r="J5470"/>
      <c r="AA5470"/>
      <c r="AB5470"/>
      <c r="AC5470"/>
      <c r="AD5470"/>
      <c r="AE5470"/>
      <c r="AF5470"/>
      <c r="AG5470"/>
      <c r="AH5470"/>
    </row>
    <row r="5471" spans="1:34" ht="41.45" customHeight="1">
      <c r="A5471"/>
      <c r="J5471"/>
      <c r="AA5471"/>
      <c r="AB5471"/>
      <c r="AC5471"/>
      <c r="AD5471"/>
      <c r="AE5471"/>
      <c r="AF5471"/>
      <c r="AG5471"/>
      <c r="AH5471"/>
    </row>
    <row r="5472" spans="1:34" ht="41.45" customHeight="1">
      <c r="A5472"/>
      <c r="J5472"/>
      <c r="AA5472"/>
      <c r="AB5472"/>
      <c r="AC5472"/>
      <c r="AD5472"/>
      <c r="AE5472"/>
      <c r="AF5472"/>
      <c r="AG5472"/>
      <c r="AH5472"/>
    </row>
    <row r="5473" spans="1:34" ht="41.45" customHeight="1">
      <c r="A5473"/>
      <c r="J5473"/>
      <c r="AA5473"/>
      <c r="AB5473"/>
      <c r="AC5473"/>
      <c r="AD5473"/>
      <c r="AE5473"/>
      <c r="AF5473"/>
      <c r="AG5473"/>
      <c r="AH5473"/>
    </row>
    <row r="5474" spans="1:34" ht="41.45" customHeight="1">
      <c r="A5474"/>
      <c r="J5474"/>
      <c r="AA5474"/>
      <c r="AB5474"/>
      <c r="AC5474"/>
      <c r="AD5474"/>
      <c r="AE5474"/>
      <c r="AF5474"/>
      <c r="AG5474"/>
      <c r="AH5474"/>
    </row>
    <row r="5475" spans="1:34" ht="41.45" customHeight="1">
      <c r="A5475"/>
      <c r="J5475"/>
      <c r="AA5475"/>
      <c r="AB5475"/>
      <c r="AC5475"/>
      <c r="AD5475"/>
      <c r="AE5475"/>
      <c r="AF5475"/>
      <c r="AG5475"/>
      <c r="AH5475"/>
    </row>
    <row r="5476" spans="1:34" ht="41.45" customHeight="1">
      <c r="A5476"/>
      <c r="J5476"/>
      <c r="AA5476"/>
      <c r="AB5476"/>
      <c r="AC5476"/>
      <c r="AD5476"/>
      <c r="AE5476"/>
      <c r="AF5476"/>
      <c r="AG5476"/>
      <c r="AH5476"/>
    </row>
    <row r="5477" spans="1:34" ht="41.45" customHeight="1">
      <c r="A5477"/>
      <c r="J5477"/>
      <c r="AA5477"/>
      <c r="AB5477"/>
      <c r="AC5477"/>
      <c r="AD5477"/>
      <c r="AE5477"/>
      <c r="AF5477"/>
      <c r="AG5477"/>
      <c r="AH5477"/>
    </row>
    <row r="5478" spans="1:34" ht="41.45" customHeight="1">
      <c r="A5478"/>
      <c r="J5478"/>
      <c r="AA5478"/>
      <c r="AB5478"/>
      <c r="AC5478"/>
      <c r="AD5478"/>
      <c r="AE5478"/>
      <c r="AF5478"/>
      <c r="AG5478"/>
      <c r="AH5478"/>
    </row>
    <row r="5479" spans="1:34" ht="41.45" customHeight="1">
      <c r="A5479"/>
      <c r="J5479"/>
      <c r="AA5479"/>
      <c r="AB5479"/>
      <c r="AC5479"/>
      <c r="AD5479"/>
      <c r="AE5479"/>
      <c r="AF5479"/>
      <c r="AG5479"/>
      <c r="AH5479"/>
    </row>
    <row r="5480" spans="1:34" ht="41.45" customHeight="1">
      <c r="A5480"/>
      <c r="J5480"/>
      <c r="AA5480"/>
      <c r="AB5480"/>
      <c r="AC5480"/>
      <c r="AD5480"/>
      <c r="AE5480"/>
      <c r="AF5480"/>
      <c r="AG5480"/>
      <c r="AH5480"/>
    </row>
    <row r="5481" spans="1:34" ht="41.45" customHeight="1">
      <c r="A5481"/>
      <c r="J5481"/>
      <c r="AA5481"/>
      <c r="AB5481"/>
      <c r="AC5481"/>
      <c r="AD5481"/>
      <c r="AE5481"/>
      <c r="AF5481"/>
      <c r="AG5481"/>
      <c r="AH5481"/>
    </row>
    <row r="5482" spans="1:34" ht="41.45" customHeight="1">
      <c r="A5482"/>
      <c r="J5482"/>
      <c r="AA5482"/>
      <c r="AB5482"/>
      <c r="AC5482"/>
      <c r="AD5482"/>
      <c r="AE5482"/>
      <c r="AF5482"/>
      <c r="AG5482"/>
      <c r="AH5482"/>
    </row>
    <row r="5483" spans="1:34" ht="41.45" customHeight="1">
      <c r="A5483"/>
      <c r="J5483"/>
      <c r="AA5483"/>
      <c r="AB5483"/>
      <c r="AC5483"/>
      <c r="AD5483"/>
      <c r="AE5483"/>
      <c r="AF5483"/>
      <c r="AG5483"/>
      <c r="AH5483"/>
    </row>
    <row r="5484" spans="1:34" ht="41.45" customHeight="1">
      <c r="A5484"/>
      <c r="J5484"/>
      <c r="AA5484"/>
      <c r="AB5484"/>
      <c r="AC5484"/>
      <c r="AD5484"/>
      <c r="AE5484"/>
      <c r="AF5484"/>
      <c r="AG5484"/>
      <c r="AH5484"/>
    </row>
    <row r="5485" spans="1:34" ht="41.45" customHeight="1">
      <c r="A5485"/>
      <c r="J5485"/>
      <c r="AA5485"/>
      <c r="AB5485"/>
      <c r="AC5485"/>
      <c r="AD5485"/>
      <c r="AE5485"/>
      <c r="AF5485"/>
      <c r="AG5485"/>
      <c r="AH5485"/>
    </row>
    <row r="5486" spans="1:34" ht="41.45" customHeight="1">
      <c r="A5486"/>
      <c r="J5486"/>
      <c r="AA5486"/>
      <c r="AB5486"/>
      <c r="AC5486"/>
      <c r="AD5486"/>
      <c r="AE5486"/>
      <c r="AF5486"/>
      <c r="AG5486"/>
      <c r="AH5486"/>
    </row>
    <row r="5487" spans="1:34" ht="41.45" customHeight="1">
      <c r="A5487"/>
      <c r="J5487"/>
      <c r="AA5487"/>
      <c r="AB5487"/>
      <c r="AC5487"/>
      <c r="AD5487"/>
      <c r="AE5487"/>
      <c r="AF5487"/>
      <c r="AG5487"/>
      <c r="AH5487"/>
    </row>
    <row r="5488" spans="1:34" ht="41.45" customHeight="1">
      <c r="A5488"/>
      <c r="J5488"/>
      <c r="AA5488"/>
      <c r="AB5488"/>
      <c r="AC5488"/>
      <c r="AD5488"/>
      <c r="AE5488"/>
      <c r="AF5488"/>
      <c r="AG5488"/>
      <c r="AH5488"/>
    </row>
    <row r="5489" spans="1:34" ht="41.45" customHeight="1">
      <c r="A5489"/>
      <c r="J5489"/>
      <c r="AA5489"/>
      <c r="AB5489"/>
      <c r="AC5489"/>
      <c r="AD5489"/>
      <c r="AE5489"/>
      <c r="AF5489"/>
      <c r="AG5489"/>
      <c r="AH5489"/>
    </row>
    <row r="5490" spans="1:34" ht="41.45" customHeight="1">
      <c r="A5490"/>
      <c r="J5490"/>
      <c r="AA5490"/>
      <c r="AB5490"/>
      <c r="AC5490"/>
      <c r="AD5490"/>
      <c r="AE5490"/>
      <c r="AF5490"/>
      <c r="AG5490"/>
      <c r="AH5490"/>
    </row>
    <row r="5491" spans="1:34" ht="41.45" customHeight="1">
      <c r="A5491"/>
      <c r="J5491"/>
      <c r="AA5491"/>
      <c r="AB5491"/>
      <c r="AC5491"/>
      <c r="AD5491"/>
      <c r="AE5491"/>
      <c r="AF5491"/>
      <c r="AG5491"/>
      <c r="AH5491"/>
    </row>
    <row r="5492" spans="1:34" ht="41.45" customHeight="1">
      <c r="A5492"/>
      <c r="J5492"/>
      <c r="AA5492"/>
      <c r="AB5492"/>
      <c r="AC5492"/>
      <c r="AD5492"/>
      <c r="AE5492"/>
      <c r="AF5492"/>
      <c r="AG5492"/>
      <c r="AH5492"/>
    </row>
    <row r="5493" spans="1:34" ht="41.45" customHeight="1">
      <c r="A5493"/>
      <c r="J5493"/>
      <c r="AA5493"/>
      <c r="AB5493"/>
      <c r="AC5493"/>
      <c r="AD5493"/>
      <c r="AE5493"/>
      <c r="AF5493"/>
      <c r="AG5493"/>
      <c r="AH5493"/>
    </row>
    <row r="5494" spans="1:34" ht="41.45" customHeight="1">
      <c r="A5494"/>
      <c r="J5494"/>
      <c r="AA5494"/>
      <c r="AB5494"/>
      <c r="AC5494"/>
      <c r="AD5494"/>
      <c r="AE5494"/>
      <c r="AF5494"/>
      <c r="AG5494"/>
      <c r="AH5494"/>
    </row>
    <row r="5495" spans="1:34" ht="41.45" customHeight="1">
      <c r="A5495"/>
      <c r="J5495"/>
      <c r="AA5495"/>
      <c r="AB5495"/>
      <c r="AC5495"/>
      <c r="AD5495"/>
      <c r="AE5495"/>
      <c r="AF5495"/>
      <c r="AG5495"/>
      <c r="AH5495"/>
    </row>
    <row r="5496" spans="1:34" ht="41.45" customHeight="1">
      <c r="A5496"/>
      <c r="J5496"/>
      <c r="AA5496"/>
      <c r="AB5496"/>
      <c r="AC5496"/>
      <c r="AD5496"/>
      <c r="AE5496"/>
      <c r="AF5496"/>
      <c r="AG5496"/>
      <c r="AH5496"/>
    </row>
    <row r="5497" spans="1:34" ht="41.45" customHeight="1">
      <c r="A5497"/>
      <c r="J5497"/>
      <c r="AA5497"/>
      <c r="AB5497"/>
      <c r="AC5497"/>
      <c r="AD5497"/>
      <c r="AE5497"/>
      <c r="AF5497"/>
      <c r="AG5497"/>
      <c r="AH5497"/>
    </row>
    <row r="5498" spans="1:34" ht="41.45" customHeight="1">
      <c r="A5498"/>
      <c r="J5498"/>
      <c r="AA5498"/>
      <c r="AB5498"/>
      <c r="AC5498"/>
      <c r="AD5498"/>
      <c r="AE5498"/>
      <c r="AF5498"/>
      <c r="AG5498"/>
      <c r="AH5498"/>
    </row>
    <row r="5499" spans="1:34" ht="41.45" customHeight="1">
      <c r="A5499"/>
      <c r="J5499"/>
      <c r="AA5499"/>
      <c r="AB5499"/>
      <c r="AC5499"/>
      <c r="AD5499"/>
      <c r="AE5499"/>
      <c r="AF5499"/>
      <c r="AG5499"/>
      <c r="AH5499"/>
    </row>
    <row r="5500" spans="1:34" ht="41.45" customHeight="1">
      <c r="A5500"/>
      <c r="J5500"/>
      <c r="AA5500"/>
      <c r="AB5500"/>
      <c r="AC5500"/>
      <c r="AD5500"/>
      <c r="AE5500"/>
      <c r="AF5500"/>
      <c r="AG5500"/>
      <c r="AH5500"/>
    </row>
    <row r="5501" spans="1:34" ht="41.45" customHeight="1">
      <c r="A5501"/>
      <c r="J5501"/>
      <c r="AA5501"/>
      <c r="AB5501"/>
      <c r="AC5501"/>
      <c r="AD5501"/>
      <c r="AE5501"/>
      <c r="AF5501"/>
      <c r="AG5501"/>
      <c r="AH5501"/>
    </row>
    <row r="5502" spans="1:34" ht="41.45" customHeight="1">
      <c r="A5502"/>
      <c r="J5502"/>
      <c r="AA5502"/>
      <c r="AB5502"/>
      <c r="AC5502"/>
      <c r="AD5502"/>
      <c r="AE5502"/>
      <c r="AF5502"/>
      <c r="AG5502"/>
      <c r="AH5502"/>
    </row>
    <row r="5503" spans="1:34" ht="41.45" customHeight="1">
      <c r="A5503"/>
      <c r="J5503"/>
      <c r="AA5503"/>
      <c r="AB5503"/>
      <c r="AC5503"/>
      <c r="AD5503"/>
      <c r="AE5503"/>
      <c r="AF5503"/>
      <c r="AG5503"/>
      <c r="AH5503"/>
    </row>
    <row r="5504" spans="1:34" ht="41.45" customHeight="1">
      <c r="A5504"/>
      <c r="J5504"/>
      <c r="AA5504"/>
      <c r="AB5504"/>
      <c r="AC5504"/>
      <c r="AD5504"/>
      <c r="AE5504"/>
      <c r="AF5504"/>
      <c r="AG5504"/>
      <c r="AH5504"/>
    </row>
    <row r="5505" spans="1:34" ht="41.45" customHeight="1">
      <c r="A5505"/>
      <c r="J5505"/>
      <c r="AA5505"/>
      <c r="AB5505"/>
      <c r="AC5505"/>
      <c r="AD5505"/>
      <c r="AE5505"/>
      <c r="AF5505"/>
      <c r="AG5505"/>
      <c r="AH5505"/>
    </row>
    <row r="5506" spans="1:34" ht="41.45" customHeight="1">
      <c r="A5506"/>
      <c r="J5506"/>
      <c r="AA5506"/>
      <c r="AB5506"/>
      <c r="AC5506"/>
      <c r="AD5506"/>
      <c r="AE5506"/>
      <c r="AF5506"/>
      <c r="AG5506"/>
      <c r="AH5506"/>
    </row>
    <row r="5507" spans="1:34" ht="41.45" customHeight="1">
      <c r="A5507"/>
      <c r="J5507"/>
      <c r="AA5507"/>
      <c r="AB5507"/>
      <c r="AC5507"/>
      <c r="AD5507"/>
      <c r="AE5507"/>
      <c r="AF5507"/>
      <c r="AG5507"/>
      <c r="AH5507"/>
    </row>
    <row r="5508" spans="1:34" ht="41.45" customHeight="1">
      <c r="A5508"/>
      <c r="J5508"/>
      <c r="AA5508"/>
      <c r="AB5508"/>
      <c r="AC5508"/>
      <c r="AD5508"/>
      <c r="AE5508"/>
      <c r="AF5508"/>
      <c r="AG5508"/>
      <c r="AH5508"/>
    </row>
    <row r="5509" spans="1:34" ht="41.45" customHeight="1">
      <c r="A5509"/>
      <c r="J5509"/>
      <c r="AA5509"/>
      <c r="AB5509"/>
      <c r="AC5509"/>
      <c r="AD5509"/>
      <c r="AE5509"/>
      <c r="AF5509"/>
      <c r="AG5509"/>
      <c r="AH5509"/>
    </row>
    <row r="5510" spans="1:34" ht="41.45" customHeight="1">
      <c r="A5510"/>
      <c r="J5510"/>
      <c r="AA5510"/>
      <c r="AB5510"/>
      <c r="AC5510"/>
      <c r="AD5510"/>
      <c r="AE5510"/>
      <c r="AF5510"/>
      <c r="AG5510"/>
      <c r="AH5510"/>
    </row>
    <row r="5511" spans="1:34" ht="41.45" customHeight="1">
      <c r="A5511"/>
      <c r="J5511"/>
      <c r="AA5511"/>
      <c r="AB5511"/>
      <c r="AC5511"/>
      <c r="AD5511"/>
      <c r="AE5511"/>
      <c r="AF5511"/>
      <c r="AG5511"/>
      <c r="AH5511"/>
    </row>
    <row r="5512" spans="1:34" ht="41.45" customHeight="1">
      <c r="A5512"/>
      <c r="J5512"/>
      <c r="AA5512"/>
      <c r="AB5512"/>
      <c r="AC5512"/>
      <c r="AD5512"/>
      <c r="AE5512"/>
      <c r="AF5512"/>
      <c r="AG5512"/>
      <c r="AH5512"/>
    </row>
    <row r="5513" spans="1:34" ht="41.45" customHeight="1">
      <c r="A5513"/>
      <c r="J5513"/>
      <c r="AA5513"/>
      <c r="AB5513"/>
      <c r="AC5513"/>
      <c r="AD5513"/>
      <c r="AE5513"/>
      <c r="AF5513"/>
      <c r="AG5513"/>
      <c r="AH5513"/>
    </row>
    <row r="5514" spans="1:34" ht="41.45" customHeight="1">
      <c r="A5514"/>
      <c r="J5514"/>
      <c r="AA5514"/>
      <c r="AB5514"/>
      <c r="AC5514"/>
      <c r="AD5514"/>
      <c r="AE5514"/>
      <c r="AF5514"/>
      <c r="AG5514"/>
      <c r="AH5514"/>
    </row>
    <row r="5515" spans="1:34" ht="41.45" customHeight="1">
      <c r="A5515"/>
      <c r="J5515"/>
      <c r="AA5515"/>
      <c r="AB5515"/>
      <c r="AC5515"/>
      <c r="AD5515"/>
      <c r="AE5515"/>
      <c r="AF5515"/>
      <c r="AG5515"/>
      <c r="AH5515"/>
    </row>
    <row r="5516" spans="1:34" ht="41.45" customHeight="1">
      <c r="A5516"/>
      <c r="J5516"/>
      <c r="AA5516"/>
      <c r="AB5516"/>
      <c r="AC5516"/>
      <c r="AD5516"/>
      <c r="AE5516"/>
      <c r="AF5516"/>
      <c r="AG5516"/>
      <c r="AH5516"/>
    </row>
    <row r="5517" spans="1:34" ht="41.45" customHeight="1">
      <c r="A5517"/>
      <c r="J5517"/>
      <c r="AA5517"/>
      <c r="AB5517"/>
      <c r="AC5517"/>
      <c r="AD5517"/>
      <c r="AE5517"/>
      <c r="AF5517"/>
      <c r="AG5517"/>
      <c r="AH5517"/>
    </row>
    <row r="5518" spans="1:34" ht="41.45" customHeight="1">
      <c r="A5518"/>
      <c r="J5518"/>
      <c r="AA5518"/>
      <c r="AB5518"/>
      <c r="AC5518"/>
      <c r="AD5518"/>
      <c r="AE5518"/>
      <c r="AF5518"/>
      <c r="AG5518"/>
      <c r="AH5518"/>
    </row>
    <row r="5519" spans="1:34" ht="41.45" customHeight="1">
      <c r="A5519"/>
      <c r="J5519"/>
      <c r="AA5519"/>
      <c r="AB5519"/>
      <c r="AC5519"/>
      <c r="AD5519"/>
      <c r="AE5519"/>
      <c r="AF5519"/>
      <c r="AG5519"/>
      <c r="AH5519"/>
    </row>
    <row r="5520" spans="1:34" ht="41.45" customHeight="1">
      <c r="A5520"/>
      <c r="J5520"/>
      <c r="AA5520"/>
      <c r="AB5520"/>
      <c r="AC5520"/>
      <c r="AD5520"/>
      <c r="AE5520"/>
      <c r="AF5520"/>
      <c r="AG5520"/>
      <c r="AH5520"/>
    </row>
    <row r="5521" spans="1:34" ht="41.45" customHeight="1">
      <c r="A5521"/>
      <c r="J5521"/>
      <c r="AA5521"/>
      <c r="AB5521"/>
      <c r="AC5521"/>
      <c r="AD5521"/>
      <c r="AE5521"/>
      <c r="AF5521"/>
      <c r="AG5521"/>
      <c r="AH5521"/>
    </row>
    <row r="5522" spans="1:34" ht="41.45" customHeight="1">
      <c r="A5522"/>
      <c r="J5522"/>
      <c r="AA5522"/>
      <c r="AB5522"/>
      <c r="AC5522"/>
      <c r="AD5522"/>
      <c r="AE5522"/>
      <c r="AF5522"/>
      <c r="AG5522"/>
      <c r="AH5522"/>
    </row>
    <row r="5523" spans="1:34" ht="41.45" customHeight="1">
      <c r="A5523"/>
      <c r="J5523"/>
      <c r="AA5523"/>
      <c r="AB5523"/>
      <c r="AC5523"/>
      <c r="AD5523"/>
      <c r="AE5523"/>
      <c r="AF5523"/>
      <c r="AG5523"/>
      <c r="AH5523"/>
    </row>
    <row r="5524" spans="1:34" ht="41.45" customHeight="1">
      <c r="A5524"/>
      <c r="J5524"/>
      <c r="AA5524"/>
      <c r="AB5524"/>
      <c r="AC5524"/>
      <c r="AD5524"/>
      <c r="AE5524"/>
      <c r="AF5524"/>
      <c r="AG5524"/>
      <c r="AH5524"/>
    </row>
    <row r="5525" spans="1:34" ht="41.45" customHeight="1">
      <c r="A5525"/>
      <c r="J5525"/>
      <c r="AA5525"/>
      <c r="AB5525"/>
      <c r="AC5525"/>
      <c r="AD5525"/>
      <c r="AE5525"/>
      <c r="AF5525"/>
      <c r="AG5525"/>
      <c r="AH5525"/>
    </row>
    <row r="5526" spans="1:34" ht="41.45" customHeight="1">
      <c r="A5526"/>
      <c r="J5526"/>
      <c r="AA5526"/>
      <c r="AB5526"/>
      <c r="AC5526"/>
      <c r="AD5526"/>
      <c r="AE5526"/>
      <c r="AF5526"/>
      <c r="AG5526"/>
      <c r="AH5526"/>
    </row>
    <row r="5527" spans="1:34" ht="41.45" customHeight="1">
      <c r="A5527"/>
      <c r="J5527"/>
      <c r="AA5527"/>
      <c r="AB5527"/>
      <c r="AC5527"/>
      <c r="AD5527"/>
      <c r="AE5527"/>
      <c r="AF5527"/>
      <c r="AG5527"/>
      <c r="AH5527"/>
    </row>
    <row r="5528" spans="1:34" ht="41.45" customHeight="1">
      <c r="A5528"/>
      <c r="J5528"/>
      <c r="AA5528"/>
      <c r="AB5528"/>
      <c r="AC5528"/>
      <c r="AD5528"/>
      <c r="AE5528"/>
      <c r="AF5528"/>
      <c r="AG5528"/>
      <c r="AH5528"/>
    </row>
    <row r="5529" spans="1:34" ht="41.45" customHeight="1">
      <c r="A5529"/>
      <c r="J5529"/>
      <c r="AA5529"/>
      <c r="AB5529"/>
      <c r="AC5529"/>
      <c r="AD5529"/>
      <c r="AE5529"/>
      <c r="AF5529"/>
      <c r="AG5529"/>
      <c r="AH5529"/>
    </row>
    <row r="5530" spans="1:34" ht="41.45" customHeight="1">
      <c r="A5530"/>
      <c r="J5530"/>
      <c r="AA5530"/>
      <c r="AB5530"/>
      <c r="AC5530"/>
      <c r="AD5530"/>
      <c r="AE5530"/>
      <c r="AF5530"/>
      <c r="AG5530"/>
      <c r="AH5530"/>
    </row>
    <row r="5531" spans="1:34" ht="41.45" customHeight="1">
      <c r="A5531"/>
      <c r="J5531"/>
      <c r="AA5531"/>
      <c r="AB5531"/>
      <c r="AC5531"/>
      <c r="AD5531"/>
      <c r="AE5531"/>
      <c r="AF5531"/>
      <c r="AG5531"/>
      <c r="AH5531"/>
    </row>
    <row r="5532" spans="1:34" ht="41.45" customHeight="1">
      <c r="A5532"/>
      <c r="J5532"/>
      <c r="AA5532"/>
      <c r="AB5532"/>
      <c r="AC5532"/>
      <c r="AD5532"/>
      <c r="AE5532"/>
      <c r="AF5532"/>
      <c r="AG5532"/>
      <c r="AH5532"/>
    </row>
    <row r="5533" spans="1:34" ht="41.45" customHeight="1">
      <c r="A5533"/>
      <c r="J5533"/>
      <c r="AA5533"/>
      <c r="AB5533"/>
      <c r="AC5533"/>
      <c r="AD5533"/>
      <c r="AE5533"/>
      <c r="AF5533"/>
      <c r="AG5533"/>
      <c r="AH5533"/>
    </row>
    <row r="5534" spans="1:34" ht="41.45" customHeight="1">
      <c r="A5534"/>
      <c r="J5534"/>
      <c r="AA5534"/>
      <c r="AB5534"/>
      <c r="AC5534"/>
      <c r="AD5534"/>
      <c r="AE5534"/>
      <c r="AF5534"/>
      <c r="AG5534"/>
      <c r="AH5534"/>
    </row>
    <row r="5535" spans="1:34" ht="41.45" customHeight="1">
      <c r="A5535"/>
      <c r="J5535"/>
      <c r="AA5535"/>
      <c r="AB5535"/>
      <c r="AC5535"/>
      <c r="AD5535"/>
      <c r="AE5535"/>
      <c r="AF5535"/>
      <c r="AG5535"/>
      <c r="AH5535"/>
    </row>
    <row r="5536" spans="1:34" ht="41.45" customHeight="1">
      <c r="A5536"/>
      <c r="J5536"/>
      <c r="AA5536"/>
      <c r="AB5536"/>
      <c r="AC5536"/>
      <c r="AD5536"/>
      <c r="AE5536"/>
      <c r="AF5536"/>
      <c r="AG5536"/>
      <c r="AH5536"/>
    </row>
    <row r="5537" spans="1:34" ht="41.45" customHeight="1">
      <c r="A5537"/>
      <c r="J5537"/>
      <c r="AA5537"/>
      <c r="AB5537"/>
      <c r="AC5537"/>
      <c r="AD5537"/>
      <c r="AE5537"/>
      <c r="AF5537"/>
      <c r="AG5537"/>
      <c r="AH5537"/>
    </row>
    <row r="5538" spans="1:34" ht="41.45" customHeight="1">
      <c r="A5538"/>
      <c r="J5538"/>
      <c r="AA5538"/>
      <c r="AB5538"/>
      <c r="AC5538"/>
      <c r="AD5538"/>
      <c r="AE5538"/>
      <c r="AF5538"/>
      <c r="AG5538"/>
      <c r="AH5538"/>
    </row>
    <row r="5539" spans="1:34" ht="41.45" customHeight="1">
      <c r="A5539"/>
      <c r="J5539"/>
      <c r="AA5539"/>
      <c r="AB5539"/>
      <c r="AC5539"/>
      <c r="AD5539"/>
      <c r="AE5539"/>
      <c r="AF5539"/>
      <c r="AG5539"/>
      <c r="AH5539"/>
    </row>
    <row r="5540" spans="1:34" ht="41.45" customHeight="1">
      <c r="A5540"/>
      <c r="J5540"/>
      <c r="AA5540"/>
      <c r="AB5540"/>
      <c r="AC5540"/>
      <c r="AD5540"/>
      <c r="AE5540"/>
      <c r="AF5540"/>
      <c r="AG5540"/>
      <c r="AH5540"/>
    </row>
    <row r="5541" spans="1:34" ht="41.45" customHeight="1">
      <c r="A5541"/>
      <c r="J5541"/>
      <c r="AA5541"/>
      <c r="AB5541"/>
      <c r="AC5541"/>
      <c r="AD5541"/>
      <c r="AE5541"/>
      <c r="AF5541"/>
      <c r="AG5541"/>
      <c r="AH5541"/>
    </row>
    <row r="5542" spans="1:34" ht="41.45" customHeight="1">
      <c r="A5542"/>
      <c r="J5542"/>
      <c r="AA5542"/>
      <c r="AB5542"/>
      <c r="AC5542"/>
      <c r="AD5542"/>
      <c r="AE5542"/>
      <c r="AF5542"/>
      <c r="AG5542"/>
      <c r="AH5542"/>
    </row>
    <row r="5543" spans="1:34" ht="41.45" customHeight="1">
      <c r="A5543"/>
      <c r="J5543"/>
      <c r="AA5543"/>
      <c r="AB5543"/>
      <c r="AC5543"/>
      <c r="AD5543"/>
      <c r="AE5543"/>
      <c r="AF5543"/>
      <c r="AG5543"/>
      <c r="AH5543"/>
    </row>
    <row r="5544" spans="1:34" ht="41.45" customHeight="1">
      <c r="A5544"/>
      <c r="J5544"/>
      <c r="AA5544"/>
      <c r="AB5544"/>
      <c r="AC5544"/>
      <c r="AD5544"/>
      <c r="AE5544"/>
      <c r="AF5544"/>
      <c r="AG5544"/>
      <c r="AH5544"/>
    </row>
    <row r="5545" spans="1:34" ht="41.45" customHeight="1">
      <c r="A5545"/>
      <c r="J5545"/>
      <c r="AA5545"/>
      <c r="AB5545"/>
      <c r="AC5545"/>
      <c r="AD5545"/>
      <c r="AE5545"/>
      <c r="AF5545"/>
      <c r="AG5545"/>
      <c r="AH5545"/>
    </row>
    <row r="5546" spans="1:34" ht="41.45" customHeight="1">
      <c r="A5546"/>
      <c r="J5546"/>
      <c r="AA5546"/>
      <c r="AB5546"/>
      <c r="AC5546"/>
      <c r="AD5546"/>
      <c r="AE5546"/>
      <c r="AF5546"/>
      <c r="AG5546"/>
      <c r="AH5546"/>
    </row>
    <row r="5547" spans="1:34" ht="41.45" customHeight="1">
      <c r="A5547"/>
      <c r="J5547"/>
      <c r="AA5547"/>
      <c r="AB5547"/>
      <c r="AC5547"/>
      <c r="AD5547"/>
      <c r="AE5547"/>
      <c r="AF5547"/>
      <c r="AG5547"/>
      <c r="AH5547"/>
    </row>
    <row r="5548" spans="1:34" ht="41.45" customHeight="1">
      <c r="A5548"/>
      <c r="J5548"/>
      <c r="AA5548"/>
      <c r="AB5548"/>
      <c r="AC5548"/>
      <c r="AD5548"/>
      <c r="AE5548"/>
      <c r="AF5548"/>
      <c r="AG5548"/>
      <c r="AH5548"/>
    </row>
    <row r="5549" spans="1:34" ht="41.45" customHeight="1">
      <c r="A5549"/>
      <c r="J5549"/>
      <c r="AA5549"/>
      <c r="AB5549"/>
      <c r="AC5549"/>
      <c r="AD5549"/>
      <c r="AE5549"/>
      <c r="AF5549"/>
      <c r="AG5549"/>
      <c r="AH5549"/>
    </row>
    <row r="5550" spans="1:34" ht="41.45" customHeight="1">
      <c r="A5550"/>
      <c r="J5550"/>
      <c r="AA5550"/>
      <c r="AB5550"/>
      <c r="AC5550"/>
      <c r="AD5550"/>
      <c r="AE5550"/>
      <c r="AF5550"/>
      <c r="AG5550"/>
      <c r="AH5550"/>
    </row>
    <row r="5551" spans="1:34" ht="41.45" customHeight="1">
      <c r="A5551"/>
      <c r="J5551"/>
      <c r="AA5551"/>
      <c r="AB5551"/>
      <c r="AC5551"/>
      <c r="AD5551"/>
      <c r="AE5551"/>
      <c r="AF5551"/>
      <c r="AG5551"/>
      <c r="AH5551"/>
    </row>
    <row r="5552" spans="1:34" ht="41.45" customHeight="1">
      <c r="A5552"/>
      <c r="J5552"/>
      <c r="AA5552"/>
      <c r="AB5552"/>
      <c r="AC5552"/>
      <c r="AD5552"/>
      <c r="AE5552"/>
      <c r="AF5552"/>
      <c r="AG5552"/>
      <c r="AH5552"/>
    </row>
    <row r="5553" spans="1:34" ht="41.45" customHeight="1">
      <c r="A5553"/>
      <c r="J5553"/>
      <c r="AA5553"/>
      <c r="AB5553"/>
      <c r="AC5553"/>
      <c r="AD5553"/>
      <c r="AE5553"/>
      <c r="AF5553"/>
      <c r="AG5553"/>
      <c r="AH5553"/>
    </row>
    <row r="5554" spans="1:34" ht="41.45" customHeight="1">
      <c r="A5554"/>
      <c r="J5554"/>
      <c r="AA5554"/>
      <c r="AB5554"/>
      <c r="AC5554"/>
      <c r="AD5554"/>
      <c r="AE5554"/>
      <c r="AF5554"/>
      <c r="AG5554"/>
      <c r="AH5554"/>
    </row>
    <row r="5555" spans="1:34" ht="41.45" customHeight="1">
      <c r="A5555"/>
      <c r="J5555"/>
      <c r="AA5555"/>
      <c r="AB5555"/>
      <c r="AC5555"/>
      <c r="AD5555"/>
      <c r="AE5555"/>
      <c r="AF5555"/>
      <c r="AG5555"/>
      <c r="AH5555"/>
    </row>
    <row r="5556" spans="1:34" ht="41.45" customHeight="1">
      <c r="A5556"/>
      <c r="J5556"/>
      <c r="AA5556"/>
      <c r="AB5556"/>
      <c r="AC5556"/>
      <c r="AD5556"/>
      <c r="AE5556"/>
      <c r="AF5556"/>
      <c r="AG5556"/>
      <c r="AH5556"/>
    </row>
    <row r="5557" spans="1:34" ht="41.45" customHeight="1">
      <c r="A5557"/>
      <c r="J5557"/>
      <c r="AA5557"/>
      <c r="AB5557"/>
      <c r="AC5557"/>
      <c r="AD5557"/>
      <c r="AE5557"/>
      <c r="AF5557"/>
      <c r="AG5557"/>
      <c r="AH5557"/>
    </row>
    <row r="5558" spans="1:34" ht="41.45" customHeight="1">
      <c r="A5558"/>
      <c r="J5558"/>
      <c r="AA5558"/>
      <c r="AB5558"/>
      <c r="AC5558"/>
      <c r="AD5558"/>
      <c r="AE5558"/>
      <c r="AF5558"/>
      <c r="AG5558"/>
      <c r="AH5558"/>
    </row>
    <row r="5559" spans="1:34" ht="41.45" customHeight="1">
      <c r="A5559"/>
      <c r="J5559"/>
      <c r="AA5559"/>
      <c r="AB5559"/>
      <c r="AC5559"/>
      <c r="AD5559"/>
      <c r="AE5559"/>
      <c r="AF5559"/>
      <c r="AG5559"/>
      <c r="AH5559"/>
    </row>
    <row r="5560" spans="1:34" ht="41.45" customHeight="1">
      <c r="A5560"/>
      <c r="J5560"/>
      <c r="AA5560"/>
      <c r="AB5560"/>
      <c r="AC5560"/>
      <c r="AD5560"/>
      <c r="AE5560"/>
      <c r="AF5560"/>
      <c r="AG5560"/>
      <c r="AH5560"/>
    </row>
    <row r="5561" spans="1:34" ht="41.45" customHeight="1">
      <c r="A5561"/>
      <c r="J5561"/>
      <c r="AA5561"/>
      <c r="AB5561"/>
      <c r="AC5561"/>
      <c r="AD5561"/>
      <c r="AE5561"/>
      <c r="AF5561"/>
      <c r="AG5561"/>
      <c r="AH5561"/>
    </row>
    <row r="5562" spans="1:34" ht="41.45" customHeight="1">
      <c r="A5562"/>
      <c r="J5562"/>
      <c r="AA5562"/>
      <c r="AB5562"/>
      <c r="AC5562"/>
      <c r="AD5562"/>
      <c r="AE5562"/>
      <c r="AF5562"/>
      <c r="AG5562"/>
      <c r="AH5562"/>
    </row>
    <row r="5563" spans="1:34" ht="41.45" customHeight="1">
      <c r="A5563"/>
      <c r="J5563"/>
      <c r="AA5563"/>
      <c r="AB5563"/>
      <c r="AC5563"/>
      <c r="AD5563"/>
      <c r="AE5563"/>
      <c r="AF5563"/>
      <c r="AG5563"/>
      <c r="AH5563"/>
    </row>
    <row r="5564" spans="1:34" ht="41.45" customHeight="1">
      <c r="A5564"/>
      <c r="J5564"/>
      <c r="AA5564"/>
      <c r="AB5564"/>
      <c r="AC5564"/>
      <c r="AD5564"/>
      <c r="AE5564"/>
      <c r="AF5564"/>
      <c r="AG5564"/>
      <c r="AH5564"/>
    </row>
    <row r="5565" spans="1:34" ht="41.45" customHeight="1">
      <c r="A5565"/>
      <c r="J5565"/>
      <c r="AA5565"/>
      <c r="AB5565"/>
      <c r="AC5565"/>
      <c r="AD5565"/>
      <c r="AE5565"/>
      <c r="AF5565"/>
      <c r="AG5565"/>
      <c r="AH5565"/>
    </row>
    <row r="5566" spans="1:34" ht="41.45" customHeight="1">
      <c r="A5566"/>
      <c r="J5566"/>
      <c r="AA5566"/>
      <c r="AB5566"/>
      <c r="AC5566"/>
      <c r="AD5566"/>
      <c r="AE5566"/>
      <c r="AF5566"/>
      <c r="AG5566"/>
      <c r="AH5566"/>
    </row>
    <row r="5567" spans="1:34" ht="41.45" customHeight="1">
      <c r="A5567"/>
      <c r="J5567"/>
      <c r="AA5567"/>
      <c r="AB5567"/>
      <c r="AC5567"/>
      <c r="AD5567"/>
      <c r="AE5567"/>
      <c r="AF5567"/>
      <c r="AG5567"/>
      <c r="AH5567"/>
    </row>
    <row r="5568" spans="1:34" ht="41.45" customHeight="1">
      <c r="A5568"/>
      <c r="J5568"/>
      <c r="AA5568"/>
      <c r="AB5568"/>
      <c r="AC5568"/>
      <c r="AD5568"/>
      <c r="AE5568"/>
      <c r="AF5568"/>
      <c r="AG5568"/>
      <c r="AH5568"/>
    </row>
    <row r="5569" spans="1:34" ht="41.45" customHeight="1">
      <c r="A5569"/>
      <c r="J5569"/>
      <c r="AA5569"/>
      <c r="AB5569"/>
      <c r="AC5569"/>
      <c r="AD5569"/>
      <c r="AE5569"/>
      <c r="AF5569"/>
      <c r="AG5569"/>
      <c r="AH5569"/>
    </row>
    <row r="5570" spans="1:34" ht="41.45" customHeight="1">
      <c r="A5570"/>
      <c r="J5570"/>
      <c r="AA5570"/>
      <c r="AB5570"/>
      <c r="AC5570"/>
      <c r="AD5570"/>
      <c r="AE5570"/>
      <c r="AF5570"/>
      <c r="AG5570"/>
      <c r="AH5570"/>
    </row>
    <row r="5571" spans="1:34" ht="41.45" customHeight="1">
      <c r="A5571"/>
      <c r="J5571"/>
      <c r="AA5571"/>
      <c r="AB5571"/>
      <c r="AC5571"/>
      <c r="AD5571"/>
      <c r="AE5571"/>
      <c r="AF5571"/>
      <c r="AG5571"/>
      <c r="AH5571"/>
    </row>
    <row r="5572" spans="1:34" ht="41.45" customHeight="1">
      <c r="A5572"/>
      <c r="J5572"/>
      <c r="AA5572"/>
      <c r="AB5572"/>
      <c r="AC5572"/>
      <c r="AD5572"/>
      <c r="AE5572"/>
      <c r="AF5572"/>
      <c r="AG5572"/>
      <c r="AH5572"/>
    </row>
    <row r="5573" spans="1:34" ht="41.45" customHeight="1">
      <c r="A5573"/>
      <c r="J5573"/>
      <c r="AA5573"/>
      <c r="AB5573"/>
      <c r="AC5573"/>
      <c r="AD5573"/>
      <c r="AE5573"/>
      <c r="AF5573"/>
      <c r="AG5573"/>
      <c r="AH5573"/>
    </row>
    <row r="5574" spans="1:34" ht="41.45" customHeight="1">
      <c r="A5574"/>
      <c r="J5574"/>
      <c r="AA5574"/>
      <c r="AB5574"/>
      <c r="AC5574"/>
      <c r="AD5574"/>
      <c r="AE5574"/>
      <c r="AF5574"/>
      <c r="AG5574"/>
      <c r="AH5574"/>
    </row>
    <row r="5575" spans="1:34" ht="41.45" customHeight="1">
      <c r="A5575"/>
      <c r="J5575"/>
      <c r="AA5575"/>
      <c r="AB5575"/>
      <c r="AC5575"/>
      <c r="AD5575"/>
      <c r="AE5575"/>
      <c r="AF5575"/>
      <c r="AG5575"/>
      <c r="AH5575"/>
    </row>
    <row r="5576" spans="1:34" ht="41.45" customHeight="1">
      <c r="A5576"/>
      <c r="J5576"/>
      <c r="AA5576"/>
      <c r="AB5576"/>
      <c r="AC5576"/>
      <c r="AD5576"/>
      <c r="AE5576"/>
      <c r="AF5576"/>
      <c r="AG5576"/>
      <c r="AH5576"/>
    </row>
    <row r="5577" spans="1:34" ht="41.45" customHeight="1">
      <c r="A5577"/>
      <c r="J5577"/>
      <c r="AA5577"/>
      <c r="AB5577"/>
      <c r="AC5577"/>
      <c r="AD5577"/>
      <c r="AE5577"/>
      <c r="AF5577"/>
      <c r="AG5577"/>
      <c r="AH5577"/>
    </row>
    <row r="5578" spans="1:34" ht="41.45" customHeight="1">
      <c r="A5578"/>
      <c r="J5578"/>
      <c r="AA5578"/>
      <c r="AB5578"/>
      <c r="AC5578"/>
      <c r="AD5578"/>
      <c r="AE5578"/>
      <c r="AF5578"/>
      <c r="AG5578"/>
      <c r="AH5578"/>
    </row>
    <row r="5579" spans="1:34" ht="41.45" customHeight="1">
      <c r="A5579"/>
      <c r="J5579"/>
      <c r="AA5579"/>
      <c r="AB5579"/>
      <c r="AC5579"/>
      <c r="AD5579"/>
      <c r="AE5579"/>
      <c r="AF5579"/>
      <c r="AG5579"/>
      <c r="AH5579"/>
    </row>
    <row r="5580" spans="1:34" ht="41.45" customHeight="1">
      <c r="A5580"/>
      <c r="J5580"/>
      <c r="AA5580"/>
      <c r="AB5580"/>
      <c r="AC5580"/>
      <c r="AD5580"/>
      <c r="AE5580"/>
      <c r="AF5580"/>
      <c r="AG5580"/>
      <c r="AH5580"/>
    </row>
    <row r="5581" spans="1:34" ht="41.45" customHeight="1">
      <c r="A5581"/>
      <c r="J5581"/>
      <c r="AA5581"/>
      <c r="AB5581"/>
      <c r="AC5581"/>
      <c r="AD5581"/>
      <c r="AE5581"/>
      <c r="AF5581"/>
      <c r="AG5581"/>
      <c r="AH5581"/>
    </row>
    <row r="5582" spans="1:34" ht="41.45" customHeight="1">
      <c r="A5582"/>
      <c r="J5582"/>
      <c r="AA5582"/>
      <c r="AB5582"/>
      <c r="AC5582"/>
      <c r="AD5582"/>
      <c r="AE5582"/>
      <c r="AF5582"/>
      <c r="AG5582"/>
      <c r="AH5582"/>
    </row>
    <row r="5583" spans="1:34" ht="41.45" customHeight="1">
      <c r="A5583"/>
      <c r="J5583"/>
      <c r="AA5583"/>
      <c r="AB5583"/>
      <c r="AC5583"/>
      <c r="AD5583"/>
      <c r="AE5583"/>
      <c r="AF5583"/>
      <c r="AG5583"/>
      <c r="AH5583"/>
    </row>
    <row r="5584" spans="1:34" ht="41.45" customHeight="1">
      <c r="A5584"/>
      <c r="J5584"/>
      <c r="AA5584"/>
      <c r="AB5584"/>
      <c r="AC5584"/>
      <c r="AD5584"/>
      <c r="AE5584"/>
      <c r="AF5584"/>
      <c r="AG5584"/>
      <c r="AH5584"/>
    </row>
    <row r="5585" spans="1:34" ht="41.45" customHeight="1">
      <c r="A5585"/>
      <c r="J5585"/>
      <c r="AA5585"/>
      <c r="AB5585"/>
      <c r="AC5585"/>
      <c r="AD5585"/>
      <c r="AE5585"/>
      <c r="AF5585"/>
      <c r="AG5585"/>
      <c r="AH5585"/>
    </row>
    <row r="5586" spans="1:34" ht="41.45" customHeight="1">
      <c r="A5586"/>
      <c r="J5586"/>
      <c r="AA5586"/>
      <c r="AB5586"/>
      <c r="AC5586"/>
      <c r="AD5586"/>
      <c r="AE5586"/>
      <c r="AF5586"/>
      <c r="AG5586"/>
      <c r="AH5586"/>
    </row>
    <row r="5587" spans="1:34" ht="41.45" customHeight="1">
      <c r="A5587"/>
      <c r="J5587"/>
      <c r="AA5587"/>
      <c r="AB5587"/>
      <c r="AC5587"/>
      <c r="AD5587"/>
      <c r="AE5587"/>
      <c r="AF5587"/>
      <c r="AG5587"/>
      <c r="AH5587"/>
    </row>
    <row r="5588" spans="1:34" ht="41.45" customHeight="1">
      <c r="A5588"/>
      <c r="J5588"/>
      <c r="AA5588"/>
      <c r="AB5588"/>
      <c r="AC5588"/>
      <c r="AD5588"/>
      <c r="AE5588"/>
      <c r="AF5588"/>
      <c r="AG5588"/>
      <c r="AH5588"/>
    </row>
    <row r="5589" spans="1:34" ht="41.45" customHeight="1">
      <c r="A5589"/>
      <c r="J5589"/>
      <c r="AA5589"/>
      <c r="AB5589"/>
      <c r="AC5589"/>
      <c r="AD5589"/>
      <c r="AE5589"/>
      <c r="AF5589"/>
      <c r="AG5589"/>
      <c r="AH5589"/>
    </row>
    <row r="5590" spans="1:34" ht="41.45" customHeight="1">
      <c r="A5590"/>
      <c r="J5590"/>
      <c r="AA5590"/>
      <c r="AB5590"/>
      <c r="AC5590"/>
      <c r="AD5590"/>
      <c r="AE5590"/>
      <c r="AF5590"/>
      <c r="AG5590"/>
      <c r="AH5590"/>
    </row>
    <row r="5591" spans="1:34" ht="41.45" customHeight="1">
      <c r="A5591"/>
      <c r="J5591"/>
      <c r="AA5591"/>
      <c r="AB5591"/>
      <c r="AC5591"/>
      <c r="AD5591"/>
      <c r="AE5591"/>
      <c r="AF5591"/>
      <c r="AG5591"/>
      <c r="AH5591"/>
    </row>
    <row r="5592" spans="1:34" ht="41.45" customHeight="1">
      <c r="A5592"/>
      <c r="J5592"/>
      <c r="AA5592"/>
      <c r="AB5592"/>
      <c r="AC5592"/>
      <c r="AD5592"/>
      <c r="AE5592"/>
      <c r="AF5592"/>
      <c r="AG5592"/>
      <c r="AH5592"/>
    </row>
    <row r="5593" spans="1:34" ht="41.45" customHeight="1">
      <c r="A5593"/>
      <c r="J5593"/>
      <c r="AA5593"/>
      <c r="AB5593"/>
      <c r="AC5593"/>
      <c r="AD5593"/>
      <c r="AE5593"/>
      <c r="AF5593"/>
      <c r="AG5593"/>
      <c r="AH5593"/>
    </row>
    <row r="5594" spans="1:34" ht="41.45" customHeight="1">
      <c r="A5594"/>
      <c r="J5594"/>
      <c r="AA5594"/>
      <c r="AB5594"/>
      <c r="AC5594"/>
      <c r="AD5594"/>
      <c r="AE5594"/>
      <c r="AF5594"/>
      <c r="AG5594"/>
      <c r="AH5594"/>
    </row>
    <row r="5595" spans="1:34" ht="41.45" customHeight="1">
      <c r="A5595"/>
      <c r="J5595"/>
      <c r="AA5595"/>
      <c r="AB5595"/>
      <c r="AC5595"/>
      <c r="AD5595"/>
      <c r="AE5595"/>
      <c r="AF5595"/>
      <c r="AG5595"/>
      <c r="AH5595"/>
    </row>
    <row r="5596" spans="1:34" ht="41.45" customHeight="1">
      <c r="A5596"/>
      <c r="J5596"/>
      <c r="AA5596"/>
      <c r="AB5596"/>
      <c r="AC5596"/>
      <c r="AD5596"/>
      <c r="AE5596"/>
      <c r="AF5596"/>
      <c r="AG5596"/>
      <c r="AH5596"/>
    </row>
    <row r="5597" spans="1:34" ht="41.45" customHeight="1">
      <c r="A5597"/>
      <c r="J5597"/>
      <c r="AA5597"/>
      <c r="AB5597"/>
      <c r="AC5597"/>
      <c r="AD5597"/>
      <c r="AE5597"/>
      <c r="AF5597"/>
      <c r="AG5597"/>
      <c r="AH5597"/>
    </row>
    <row r="5598" spans="1:34" ht="41.45" customHeight="1">
      <c r="A5598"/>
      <c r="J5598"/>
      <c r="AA5598"/>
      <c r="AB5598"/>
      <c r="AC5598"/>
      <c r="AD5598"/>
      <c r="AE5598"/>
      <c r="AF5598"/>
      <c r="AG5598"/>
      <c r="AH5598"/>
    </row>
    <row r="5599" spans="1:34" ht="41.45" customHeight="1">
      <c r="A5599"/>
      <c r="J5599"/>
      <c r="AA5599"/>
      <c r="AB5599"/>
      <c r="AC5599"/>
      <c r="AD5599"/>
      <c r="AE5599"/>
      <c r="AF5599"/>
      <c r="AG5599"/>
      <c r="AH5599"/>
    </row>
    <row r="5600" spans="1:34" ht="41.45" customHeight="1">
      <c r="A5600"/>
      <c r="J5600"/>
      <c r="AA5600"/>
      <c r="AB5600"/>
      <c r="AC5600"/>
      <c r="AD5600"/>
      <c r="AE5600"/>
      <c r="AF5600"/>
      <c r="AG5600"/>
      <c r="AH5600"/>
    </row>
    <row r="5601" spans="1:34" ht="41.45" customHeight="1">
      <c r="A5601"/>
      <c r="J5601"/>
      <c r="AA5601"/>
      <c r="AB5601"/>
      <c r="AC5601"/>
      <c r="AD5601"/>
      <c r="AE5601"/>
      <c r="AF5601"/>
      <c r="AG5601"/>
      <c r="AH5601"/>
    </row>
    <row r="5602" spans="1:34" ht="41.45" customHeight="1">
      <c r="A5602"/>
      <c r="J5602"/>
      <c r="AA5602"/>
      <c r="AB5602"/>
      <c r="AC5602"/>
      <c r="AD5602"/>
      <c r="AE5602"/>
      <c r="AF5602"/>
      <c r="AG5602"/>
      <c r="AH5602"/>
    </row>
    <row r="5603" spans="1:34" ht="41.45" customHeight="1">
      <c r="A5603"/>
      <c r="J5603"/>
      <c r="AA5603"/>
      <c r="AB5603"/>
      <c r="AC5603"/>
      <c r="AD5603"/>
      <c r="AE5603"/>
      <c r="AF5603"/>
      <c r="AG5603"/>
      <c r="AH5603"/>
    </row>
    <row r="5604" spans="1:34" ht="41.45" customHeight="1">
      <c r="A5604"/>
      <c r="J5604"/>
      <c r="AA5604"/>
      <c r="AB5604"/>
      <c r="AC5604"/>
      <c r="AD5604"/>
      <c r="AE5604"/>
      <c r="AF5604"/>
      <c r="AG5604"/>
      <c r="AH5604"/>
    </row>
    <row r="5605" spans="1:34" ht="41.45" customHeight="1">
      <c r="A5605"/>
      <c r="J5605"/>
      <c r="AA5605"/>
      <c r="AB5605"/>
      <c r="AC5605"/>
      <c r="AD5605"/>
      <c r="AE5605"/>
      <c r="AF5605"/>
      <c r="AG5605"/>
      <c r="AH5605"/>
    </row>
    <row r="5606" spans="1:34" ht="41.45" customHeight="1">
      <c r="A5606"/>
      <c r="J5606"/>
      <c r="AA5606"/>
      <c r="AB5606"/>
      <c r="AC5606"/>
      <c r="AD5606"/>
      <c r="AE5606"/>
      <c r="AF5606"/>
      <c r="AG5606"/>
      <c r="AH5606"/>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9"/>
    <dataValidation allowBlank="1" showInputMessage="1" promptTitle="Vertex Tooltip" prompt="Enter optional text that will pop up when the mouse is hovered over the vertex." errorTitle="Invalid Vertex Image Key" sqref="L3:L2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9"/>
    <dataValidation allowBlank="1" showInputMessage="1" promptTitle="Vertex Label Fill Color" prompt="To select an optional fill color for the Label shape, right-click and select Select Color on the right-click menu." sqref="J3:J29"/>
    <dataValidation allowBlank="1" showInputMessage="1" promptTitle="Vertex Image File" prompt="Enter the path to an image file.  Hover over the column header for examples." errorTitle="Invalid Vertex Image Key" sqref="G3:G29"/>
    <dataValidation allowBlank="1" showInputMessage="1" promptTitle="Vertex Color" prompt="To select an optional vertex color, right-click and select Select Color on the right-click menu." sqref="C3:C29"/>
    <dataValidation allowBlank="1" showInputMessage="1" promptTitle="Vertex Opacity" prompt="Enter an optional vertex opacity between 0 (transparent) and 100 (opaque)." errorTitle="Invalid Vertex Opacity" error="The optional vertex opacity must be a whole number between 0 and 10." sqref="F3:F29"/>
    <dataValidation type="list" allowBlank="1" showInputMessage="1" showErrorMessage="1" promptTitle="Vertex Shape" prompt="Select an optional vertex shape." errorTitle="Invalid Vertex Shape" error="You have entered an invalid vertex shape.  Try selecting from the drop-down list instead." sqref="D3:D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9">
      <formula1>ValidVertexLabelPositions</formula1>
    </dataValidation>
    <dataValidation allowBlank="1" showInputMessage="1" showErrorMessage="1" promptTitle="Vertex Name" prompt="Enter the name of the vertex." sqref="A3:A29"/>
  </dataValidations>
  <hyperlinks>
    <hyperlink ref="AL4" r:id="rId1" display="https://t.co/k87tYgdm2x"/>
    <hyperlink ref="AL5" r:id="rId2" display="https://t.co/ol1K3QeP3F"/>
    <hyperlink ref="AL6" r:id="rId3" display="https://t.co/ogUetxZX8J"/>
    <hyperlink ref="AL8" r:id="rId4" display="https://t.co/BMQsCYRyXL"/>
    <hyperlink ref="AL9" r:id="rId5" display="https://t.co/C0t8R0Wawg"/>
    <hyperlink ref="AL10" r:id="rId6" display="https://t.co/CfxAVeXDad"/>
    <hyperlink ref="AL12" r:id="rId7" display="https://t.co/SDZsM7YDhC"/>
    <hyperlink ref="AL13" r:id="rId8" display="https://t.co/48pFaJVRcr"/>
    <hyperlink ref="AL14" r:id="rId9" display="http://t.co/6xN9ocLaVN"/>
    <hyperlink ref="AL15" r:id="rId10" display="http://t.co/iPXRCgWOmM"/>
    <hyperlink ref="AL16" r:id="rId11" display="https://t.co/s5pxC2AyEC"/>
    <hyperlink ref="AL18" r:id="rId12" display="https://t.co/gYOOUKjeBT"/>
    <hyperlink ref="AL19" r:id="rId13" display="http://t.co/Q1ARj2UMn0"/>
    <hyperlink ref="AL20" r:id="rId14" display="https://t.co/eUJLtrtePs"/>
    <hyperlink ref="AL21" r:id="rId15" display="https://t.co/iSVTvX1MWa"/>
    <hyperlink ref="AL22" r:id="rId16" display="https://t.co/OMxB0x7xC5"/>
    <hyperlink ref="AL23" r:id="rId17" display="https://t.co/a6liZwpaJm"/>
    <hyperlink ref="AL24" r:id="rId18" display="https://t.co/sPqsSwBKtx"/>
    <hyperlink ref="AL25" r:id="rId19" display="https://t.co/RMkf7jACew"/>
    <hyperlink ref="AL26" r:id="rId20" display="https://t.co/uSnhFPEgog"/>
    <hyperlink ref="AL27" r:id="rId21" display="https://t.co/LBh7RnpObD"/>
    <hyperlink ref="AL28" r:id="rId22" display="https://t.co/TAXQpsHa5X"/>
    <hyperlink ref="AL29" r:id="rId23" display="https://t.co/aoSoFis7fW"/>
    <hyperlink ref="BC3" r:id="rId24" display="https://pbs.twimg.com/profile_banners/16329497/1505154736"/>
    <hyperlink ref="BC4" r:id="rId25" display="https://pbs.twimg.com/profile_banners/107470796/1511241499"/>
    <hyperlink ref="BC5" r:id="rId26" display="https://pbs.twimg.com/profile_banners/12006842/1559145689"/>
    <hyperlink ref="BC6" r:id="rId27" display="https://pbs.twimg.com/profile_banners/568238113/1530287506"/>
    <hyperlink ref="BC8" r:id="rId28" display="https://pbs.twimg.com/profile_banners/3229989565/1559324409"/>
    <hyperlink ref="BC9" r:id="rId29" display="https://pbs.twimg.com/profile_banners/16809032/1566422096"/>
    <hyperlink ref="BC10" r:id="rId30" display="https://pbs.twimg.com/profile_banners/2377200630/1525824099"/>
    <hyperlink ref="BC11" r:id="rId31" display="https://pbs.twimg.com/profile_banners/30418793/1567135567"/>
    <hyperlink ref="BC12" r:id="rId32" display="https://pbs.twimg.com/profile_banners/36553959/1550111280"/>
    <hyperlink ref="BC13" r:id="rId33" display="https://pbs.twimg.com/profile_banners/51241574/1568759398"/>
    <hyperlink ref="BC14" r:id="rId34" display="https://pbs.twimg.com/profile_banners/18462580/1467639021"/>
    <hyperlink ref="BC15" r:id="rId35" display="https://pbs.twimg.com/profile_banners/74974548/1356534002"/>
    <hyperlink ref="BC16" r:id="rId36" display="https://pbs.twimg.com/profile_banners/3031417939/1553543013"/>
    <hyperlink ref="BC17" r:id="rId37" display="https://pbs.twimg.com/profile_banners/747817906210103296/1568310729"/>
    <hyperlink ref="BC18" r:id="rId38" display="https://pbs.twimg.com/profile_banners/392394776/1546987060"/>
    <hyperlink ref="BC19" r:id="rId39" display="https://pbs.twimg.com/profile_banners/23845897/1576538346"/>
    <hyperlink ref="BC20" r:id="rId40" display="https://pbs.twimg.com/profile_banners/87606674/1405285356"/>
    <hyperlink ref="BC21" r:id="rId41" display="https://pbs.twimg.com/profile_banners/904269434/1470514338"/>
    <hyperlink ref="BC22" r:id="rId42" display="https://pbs.twimg.com/profile_banners/25073877/1560920145"/>
    <hyperlink ref="BC23" r:id="rId43" display="https://pbs.twimg.com/profile_banners/17035423/1575692909"/>
    <hyperlink ref="BC24" r:id="rId44" display="https://pbs.twimg.com/profile_banners/14372486/1508268919"/>
    <hyperlink ref="BC25" r:id="rId45" display="https://pbs.twimg.com/profile_banners/20562637/1545063807"/>
    <hyperlink ref="BC26" r:id="rId46" display="https://pbs.twimg.com/profile_banners/2401980110/1577120271"/>
    <hyperlink ref="BC27" r:id="rId47" display="https://pbs.twimg.com/profile_banners/2425151/1573576866"/>
    <hyperlink ref="BC28" r:id="rId48" display="https://pbs.twimg.com/profile_banners/783214/1556918042"/>
    <hyperlink ref="BC29" r:id="rId49" display="https://pbs.twimg.com/profile_banners/15481972/1504240365"/>
    <hyperlink ref="BI3" r:id="rId50" display="http://abs.twimg.com/images/themes/theme5/bg.gif"/>
    <hyperlink ref="BI4" r:id="rId51" display="http://abs.twimg.com/images/themes/theme1/bg.png"/>
    <hyperlink ref="BI5" r:id="rId52" display="http://abs.twimg.com/images/themes/theme14/bg.gif"/>
    <hyperlink ref="BI6" r:id="rId53" display="http://abs.twimg.com/images/themes/theme1/bg.png"/>
    <hyperlink ref="BI8" r:id="rId54" display="http://abs.twimg.com/images/themes/theme14/bg.gif"/>
    <hyperlink ref="BI9" r:id="rId55" display="http://abs.twimg.com/images/themes/theme14/bg.gif"/>
    <hyperlink ref="BI10" r:id="rId56" display="http://abs.twimg.com/images/themes/theme1/bg.png"/>
    <hyperlink ref="BI11" r:id="rId57" display="http://abs.twimg.com/images/themes/theme11/bg.gif"/>
    <hyperlink ref="BI12" r:id="rId58" display="http://abs.twimg.com/images/themes/theme1/bg.png"/>
    <hyperlink ref="BI13" r:id="rId59" display="http://abs.twimg.com/images/themes/theme1/bg.png"/>
    <hyperlink ref="BI14" r:id="rId60" display="http://abs.twimg.com/images/themes/theme9/bg.gif"/>
    <hyperlink ref="BI15" r:id="rId61" display="http://abs.twimg.com/images/themes/theme2/bg.gif"/>
    <hyperlink ref="BI16" r:id="rId62" display="http://abs.twimg.com/images/themes/theme15/bg.png"/>
    <hyperlink ref="BI18" r:id="rId63" display="http://abs.twimg.com/images/themes/theme1/bg.png"/>
    <hyperlink ref="BI19" r:id="rId64" display="http://abs.twimg.com/images/themes/theme1/bg.png"/>
    <hyperlink ref="BI20" r:id="rId65" display="http://abs.twimg.com/images/themes/theme19/bg.gif"/>
    <hyperlink ref="BI21" r:id="rId66" display="http://abs.twimg.com/images/themes/theme1/bg.png"/>
    <hyperlink ref="BI22" r:id="rId67" display="http://abs.twimg.com/images/themes/theme1/bg.png"/>
    <hyperlink ref="BI23" r:id="rId68" display="http://abs.twimg.com/images/themes/theme10/bg.gif"/>
    <hyperlink ref="BI24" r:id="rId69" display="http://abs.twimg.com/images/themes/theme1/bg.png"/>
    <hyperlink ref="BI25" r:id="rId70" display="http://abs.twimg.com/images/themes/theme14/bg.gif"/>
    <hyperlink ref="BI26" r:id="rId71" display="http://abs.twimg.com/images/themes/theme1/bg.png"/>
    <hyperlink ref="BI27" r:id="rId72" display="http://abs.twimg.com/images/themes/theme1/bg.png"/>
    <hyperlink ref="BI28" r:id="rId73" display="http://abs.twimg.com/images/themes/theme18/bg.gif"/>
    <hyperlink ref="BI29" r:id="rId74" display="http://abs.twimg.com/images/themes/theme4/bg.gif"/>
    <hyperlink ref="G3" r:id="rId75" display="http://pbs.twimg.com/profile_images/1210584255480381446/Tcle9vTK_normal.jpg"/>
    <hyperlink ref="G4" r:id="rId76" display="http://pbs.twimg.com/profile_images/923243414425976832/GWZwBnhE_normal.jpg"/>
    <hyperlink ref="G5" r:id="rId77" display="http://pbs.twimg.com/profile_images/912667889395798022/pMoB2qc8_normal.jpg"/>
    <hyperlink ref="G6" r:id="rId78" display="http://pbs.twimg.com/profile_images/1012030097619017728/rCTTqK5h_normal.jpg"/>
    <hyperlink ref="G7" r:id="rId79" display="http://pbs.twimg.com/profile_images/1184682731382476801/gpG8OzPi_normal.jpg"/>
    <hyperlink ref="G8" r:id="rId80" display="http://pbs.twimg.com/profile_images/605784092236316673/Ps2_xsPf_normal.png"/>
    <hyperlink ref="G9" r:id="rId81" display="http://pbs.twimg.com/profile_images/1087719846605979648/HRHFp3Nq_normal.jpg"/>
    <hyperlink ref="G10" r:id="rId82" display="http://pbs.twimg.com/profile_images/1061744570344517633/fKDfFqhQ_normal.jpg"/>
    <hyperlink ref="G11" r:id="rId83" display="http://pbs.twimg.com/profile_images/2761713408/6329c1d5a241ca23457c0db374bee56b_normal.jpeg"/>
    <hyperlink ref="G12" r:id="rId84" display="http://pbs.twimg.com/profile_images/1662887890/michael_zeigle_m_normal.jpg"/>
    <hyperlink ref="G13" r:id="rId85" display="http://pbs.twimg.com/profile_images/461964160838803457/8z9FImcv_normal.png"/>
    <hyperlink ref="G14" r:id="rId86" display="http://pbs.twimg.com/profile_images/441630962049232896/7L5lKkEk_normal.jpeg"/>
    <hyperlink ref="G15" r:id="rId87" display="http://pbs.twimg.com/profile_images/785310439/image-Munich_normal.jpg"/>
    <hyperlink ref="G16" r:id="rId88" display="http://pbs.twimg.com/profile_images/1075867970994348035/wi1zfOCr_normal.jpg"/>
    <hyperlink ref="G17" r:id="rId89" display="http://pbs.twimg.com/profile_images/1139245520986103808/Bdt1fEg-_normal.png"/>
    <hyperlink ref="G18" r:id="rId90" display="http://pbs.twimg.com/profile_images/926199643653808129/eH1-K5vV_normal.jpg"/>
    <hyperlink ref="G19" r:id="rId91" display="http://pbs.twimg.com/profile_images/955965724245159936/KBekBFwL_normal.jpg"/>
    <hyperlink ref="G20" r:id="rId92" display="http://pbs.twimg.com/profile_images/849132774661308416/pa2Uplq1_normal.jpg"/>
    <hyperlink ref="G21" r:id="rId93" display="http://pbs.twimg.com/profile_images/1177058258852470785/7b7ZPFkd_normal.jpg"/>
    <hyperlink ref="G22" r:id="rId94" display="http://pbs.twimg.com/profile_images/874276197357596672/kUuht00m_normal.jpg"/>
    <hyperlink ref="G23" r:id="rId95" display="http://pbs.twimg.com/profile_images/1085776914285903873/D2BnQ3vv_normal.jpg"/>
    <hyperlink ref="G24" r:id="rId96" display="http://pbs.twimg.com/profile_images/655059892022022144/Pq3Q_1oU_normal.png"/>
    <hyperlink ref="G25" r:id="rId97" display="http://pbs.twimg.com/profile_images/1199017286780231684/P_hQmsjg_normal.jpg"/>
    <hyperlink ref="G26" r:id="rId98" display="http://pbs.twimg.com/profile_images/1204796287696064512/6TcDDSFu_normal.jpg"/>
    <hyperlink ref="G27" r:id="rId99" display="http://pbs.twimg.com/profile_images/1197993406699491328/pGQT0vn__normal.jpg"/>
    <hyperlink ref="G28" r:id="rId100" display="http://pbs.twimg.com/profile_images/1111729635610382336/_65QFl7B_normal.png"/>
    <hyperlink ref="G29" r:id="rId101" display="http://pbs.twimg.com/profile_images/1058362382169210880/oaXJCe7C_normal.jpg"/>
    <hyperlink ref="AP3" r:id="rId102" display="https://twitter.com/kayodonnell"/>
    <hyperlink ref="AP4" r:id="rId103" display="https://twitter.com/communo"/>
    <hyperlink ref="AP5" r:id="rId104" display="https://twitter.com/jeremyhl"/>
    <hyperlink ref="AP6" r:id="rId105" display="https://twitter.com/j3ffmiller"/>
    <hyperlink ref="AP7" r:id="rId106" display="https://twitter.com/2020omaha"/>
    <hyperlink ref="AP8" r:id="rId107" display="https://twitter.com/baxterarena"/>
    <hyperlink ref="AP9" r:id="rId108" display="https://twitter.com/unomaha"/>
    <hyperlink ref="AP10" r:id="rId109" display="https://twitter.com/unosml"/>
    <hyperlink ref="AP11" r:id="rId110" display="https://twitter.com/larissagrace"/>
    <hyperlink ref="AP12" r:id="rId111" display="https://twitter.com/mikezeigle"/>
    <hyperlink ref="AP13" r:id="rId112" display="https://twitter.com/ap"/>
    <hyperlink ref="AP14" r:id="rId113" display="https://twitter.com/1st4frenchprop"/>
    <hyperlink ref="AP15" r:id="rId114" display="https://twitter.com/tseidemann"/>
    <hyperlink ref="AP16" r:id="rId115" display="https://twitter.com/twok_blog"/>
    <hyperlink ref="AP17" r:id="rId116" display="https://twitter.com/rajanikant3465"/>
    <hyperlink ref="AP18" r:id="rId117" display="https://twitter.com/unionmetrics"/>
    <hyperlink ref="AP19" r:id="rId118" display="https://twitter.com/meltwater"/>
    <hyperlink ref="AP20" r:id="rId119" display="https://twitter.com/nodexl"/>
    <hyperlink ref="AP21" r:id="rId120" display="https://twitter.com/jcruzalvarez26"/>
    <hyperlink ref="AP22" r:id="rId121" display="https://twitter.com/realdonaldtrump"/>
    <hyperlink ref="AP23" r:id="rId122" display="https://twitter.com/ccooke6685"/>
    <hyperlink ref="AP24" r:id="rId123" display="https://twitter.com/engadget"/>
    <hyperlink ref="AP25" r:id="rId124" display="https://twitter.com/businessinsider"/>
    <hyperlink ref="AP26" r:id="rId125" display="https://twitter.com/tiktok_us"/>
    <hyperlink ref="AP27" r:id="rId126" display="https://twitter.com/facebook"/>
    <hyperlink ref="AP28" r:id="rId127" display="https://twitter.com/twitter"/>
    <hyperlink ref="AP29" r:id="rId128" display="https://twitter.com/frank_strong"/>
  </hyperlinks>
  <printOptions/>
  <pageMargins left="0.7" right="0.7" top="0.75" bottom="0.75" header="0.3" footer="0.3"/>
  <pageSetup horizontalDpi="600" verticalDpi="600" orientation="portrait" r:id="rId133"/>
  <drawing r:id="rId132"/>
  <legacyDrawing r:id="rId130"/>
  <tableParts>
    <tablePart r:id="rId1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29"/>
  <sheetViews>
    <sheetView workbookViewId="0" topLeftCell="A1">
      <pane ySplit="2" topLeftCell="A3" activePane="bottomLeft" state="frozen"/>
      <selection pane="bottomLeft" activeCell="L23" sqref="L2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8.7109375" style="0" bestFit="1" customWidth="1"/>
    <col min="38" max="38" width="33.140625" style="0" bestFit="1" customWidth="1"/>
    <col min="39" max="39" width="18.140625" style="0" bestFit="1" customWidth="1"/>
    <col min="40" max="40" width="22.28125" style="0" bestFit="1" customWidth="1"/>
    <col min="41" max="41" width="16.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233</v>
      </c>
      <c r="Z2" s="13" t="s">
        <v>237</v>
      </c>
      <c r="AA2" s="13" t="s">
        <v>241</v>
      </c>
      <c r="AB2" s="13" t="s">
        <v>245</v>
      </c>
      <c r="AC2" s="13" t="s">
        <v>249</v>
      </c>
      <c r="AD2" s="13" t="s">
        <v>256</v>
      </c>
      <c r="AE2" s="13" t="s">
        <v>257</v>
      </c>
      <c r="AF2" s="13" t="s">
        <v>261</v>
      </c>
      <c r="AG2" s="52" t="s">
        <v>318</v>
      </c>
      <c r="AH2" s="52" t="s">
        <v>319</v>
      </c>
      <c r="AI2" s="52" t="s">
        <v>320</v>
      </c>
      <c r="AJ2" s="52" t="s">
        <v>321</v>
      </c>
      <c r="AK2" s="52" t="s">
        <v>322</v>
      </c>
      <c r="AL2" s="52" t="s">
        <v>323</v>
      </c>
      <c r="AM2" s="52" t="s">
        <v>324</v>
      </c>
      <c r="AN2" s="52" t="s">
        <v>325</v>
      </c>
      <c r="AO2" s="52" t="s">
        <v>328</v>
      </c>
    </row>
    <row r="3" spans="1:41" ht="15">
      <c r="A3" s="84" t="s">
        <v>211</v>
      </c>
      <c r="B3" s="63" t="s">
        <v>213</v>
      </c>
      <c r="C3" s="63" t="s">
        <v>56</v>
      </c>
      <c r="D3" s="87"/>
      <c r="E3" s="86"/>
      <c r="F3" s="88" t="s">
        <v>954</v>
      </c>
      <c r="G3" s="89"/>
      <c r="H3" s="89"/>
      <c r="I3" s="90">
        <v>3</v>
      </c>
      <c r="J3" s="91"/>
      <c r="K3" s="48">
        <v>12</v>
      </c>
      <c r="L3" s="48">
        <v>11</v>
      </c>
      <c r="M3" s="48">
        <v>32</v>
      </c>
      <c r="N3" s="48">
        <v>43</v>
      </c>
      <c r="O3" s="48">
        <v>2</v>
      </c>
      <c r="P3" s="49">
        <v>0</v>
      </c>
      <c r="Q3" s="49">
        <v>0</v>
      </c>
      <c r="R3" s="48">
        <v>1</v>
      </c>
      <c r="S3" s="48">
        <v>0</v>
      </c>
      <c r="T3" s="48">
        <v>12</v>
      </c>
      <c r="U3" s="48">
        <v>43</v>
      </c>
      <c r="V3" s="48">
        <v>2</v>
      </c>
      <c r="W3" s="49">
        <v>1.569444</v>
      </c>
      <c r="X3" s="49">
        <v>0.14393939393939395</v>
      </c>
      <c r="Y3" s="76" t="s">
        <v>766</v>
      </c>
      <c r="Z3" s="76" t="s">
        <v>767</v>
      </c>
      <c r="AA3" s="76" t="s">
        <v>775</v>
      </c>
      <c r="AB3" s="83" t="s">
        <v>783</v>
      </c>
      <c r="AC3" s="83" t="s">
        <v>810</v>
      </c>
      <c r="AD3" s="83" t="s">
        <v>329</v>
      </c>
      <c r="AE3" s="83" t="s">
        <v>812</v>
      </c>
      <c r="AF3" s="83" t="s">
        <v>816</v>
      </c>
      <c r="AG3" s="102">
        <v>0</v>
      </c>
      <c r="AH3" s="114">
        <v>0</v>
      </c>
      <c r="AI3" s="102">
        <v>0</v>
      </c>
      <c r="AJ3" s="114">
        <v>0</v>
      </c>
      <c r="AK3" s="102">
        <v>0</v>
      </c>
      <c r="AL3" s="114">
        <v>0</v>
      </c>
      <c r="AM3" s="102">
        <v>426</v>
      </c>
      <c r="AN3" s="114">
        <v>100</v>
      </c>
      <c r="AO3" s="102">
        <v>426</v>
      </c>
    </row>
    <row r="4" spans="1:41" ht="15">
      <c r="A4" s="84" t="s">
        <v>212</v>
      </c>
      <c r="B4" s="63" t="s">
        <v>214</v>
      </c>
      <c r="C4" s="63" t="s">
        <v>56</v>
      </c>
      <c r="D4" s="93"/>
      <c r="E4" s="92"/>
      <c r="F4" s="94" t="s">
        <v>955</v>
      </c>
      <c r="G4" s="95"/>
      <c r="H4" s="95"/>
      <c r="I4" s="96">
        <v>4</v>
      </c>
      <c r="J4" s="97"/>
      <c r="K4" s="48">
        <v>7</v>
      </c>
      <c r="L4" s="48">
        <v>12</v>
      </c>
      <c r="M4" s="48">
        <v>0</v>
      </c>
      <c r="N4" s="48">
        <v>12</v>
      </c>
      <c r="O4" s="48">
        <v>0</v>
      </c>
      <c r="P4" s="49">
        <v>0.09090909090909091</v>
      </c>
      <c r="Q4" s="49">
        <v>0.16666666666666666</v>
      </c>
      <c r="R4" s="48">
        <v>1</v>
      </c>
      <c r="S4" s="48">
        <v>0</v>
      </c>
      <c r="T4" s="48">
        <v>7</v>
      </c>
      <c r="U4" s="48">
        <v>12</v>
      </c>
      <c r="V4" s="48">
        <v>3</v>
      </c>
      <c r="W4" s="49">
        <v>1.306122</v>
      </c>
      <c r="X4" s="49">
        <v>0.2857142857142857</v>
      </c>
      <c r="Y4" s="76" t="s">
        <v>453</v>
      </c>
      <c r="Z4" s="76" t="s">
        <v>471</v>
      </c>
      <c r="AA4" s="76" t="s">
        <v>776</v>
      </c>
      <c r="AB4" s="83" t="s">
        <v>784</v>
      </c>
      <c r="AC4" s="83" t="s">
        <v>811</v>
      </c>
      <c r="AD4" s="76"/>
      <c r="AE4" s="76" t="s">
        <v>813</v>
      </c>
      <c r="AF4" s="76" t="s">
        <v>817</v>
      </c>
      <c r="AG4" s="48">
        <v>0</v>
      </c>
      <c r="AH4" s="49">
        <v>0</v>
      </c>
      <c r="AI4" s="48">
        <v>0</v>
      </c>
      <c r="AJ4" s="49">
        <v>0</v>
      </c>
      <c r="AK4" s="48">
        <v>0</v>
      </c>
      <c r="AL4" s="49">
        <v>0</v>
      </c>
      <c r="AM4" s="48">
        <v>109</v>
      </c>
      <c r="AN4" s="49">
        <v>100</v>
      </c>
      <c r="AO4" s="48">
        <v>109</v>
      </c>
    </row>
    <row r="5" spans="1:41" ht="15">
      <c r="A5" s="84" t="s">
        <v>275</v>
      </c>
      <c r="B5" s="63" t="s">
        <v>276</v>
      </c>
      <c r="C5" s="63" t="s">
        <v>56</v>
      </c>
      <c r="D5" s="93"/>
      <c r="E5" s="92"/>
      <c r="F5" s="94" t="s">
        <v>275</v>
      </c>
      <c r="G5" s="95"/>
      <c r="H5" s="95"/>
      <c r="I5" s="96">
        <v>5</v>
      </c>
      <c r="J5" s="97"/>
      <c r="K5" s="48">
        <v>5</v>
      </c>
      <c r="L5" s="48">
        <v>4</v>
      </c>
      <c r="M5" s="48">
        <v>0</v>
      </c>
      <c r="N5" s="48">
        <v>4</v>
      </c>
      <c r="O5" s="48">
        <v>0</v>
      </c>
      <c r="P5" s="49">
        <v>0</v>
      </c>
      <c r="Q5" s="49">
        <v>0</v>
      </c>
      <c r="R5" s="48">
        <v>1</v>
      </c>
      <c r="S5" s="48">
        <v>0</v>
      </c>
      <c r="T5" s="48">
        <v>5</v>
      </c>
      <c r="U5" s="48">
        <v>4</v>
      </c>
      <c r="V5" s="48">
        <v>2</v>
      </c>
      <c r="W5" s="49">
        <v>1.28</v>
      </c>
      <c r="X5" s="49">
        <v>0.2</v>
      </c>
      <c r="Y5" s="76" t="s">
        <v>457</v>
      </c>
      <c r="Z5" s="76" t="s">
        <v>331</v>
      </c>
      <c r="AA5" s="76"/>
      <c r="AB5" s="83" t="s">
        <v>288</v>
      </c>
      <c r="AC5" s="83" t="s">
        <v>288</v>
      </c>
      <c r="AD5" s="76" t="s">
        <v>361</v>
      </c>
      <c r="AE5" s="76" t="s">
        <v>814</v>
      </c>
      <c r="AF5" s="76" t="s">
        <v>818</v>
      </c>
      <c r="AG5" s="48">
        <v>0</v>
      </c>
      <c r="AH5" s="49">
        <v>0</v>
      </c>
      <c r="AI5" s="48">
        <v>0</v>
      </c>
      <c r="AJ5" s="49">
        <v>0</v>
      </c>
      <c r="AK5" s="48">
        <v>0</v>
      </c>
      <c r="AL5" s="49">
        <v>0</v>
      </c>
      <c r="AM5" s="48">
        <v>8</v>
      </c>
      <c r="AN5" s="49">
        <v>100</v>
      </c>
      <c r="AO5" s="48">
        <v>8</v>
      </c>
    </row>
    <row r="6" spans="1:41" ht="15">
      <c r="A6" s="84" t="s">
        <v>345</v>
      </c>
      <c r="B6" s="63" t="s">
        <v>346</v>
      </c>
      <c r="C6" s="63" t="s">
        <v>56</v>
      </c>
      <c r="D6" s="93"/>
      <c r="E6" s="92"/>
      <c r="F6" s="94" t="s">
        <v>345</v>
      </c>
      <c r="G6" s="95"/>
      <c r="H6" s="95"/>
      <c r="I6" s="96">
        <v>6</v>
      </c>
      <c r="J6" s="97"/>
      <c r="K6" s="48">
        <v>3</v>
      </c>
      <c r="L6" s="48">
        <v>2</v>
      </c>
      <c r="M6" s="48">
        <v>0</v>
      </c>
      <c r="N6" s="48">
        <v>2</v>
      </c>
      <c r="O6" s="48">
        <v>0</v>
      </c>
      <c r="P6" s="49">
        <v>0</v>
      </c>
      <c r="Q6" s="49">
        <v>0</v>
      </c>
      <c r="R6" s="48">
        <v>1</v>
      </c>
      <c r="S6" s="48">
        <v>0</v>
      </c>
      <c r="T6" s="48">
        <v>3</v>
      </c>
      <c r="U6" s="48">
        <v>2</v>
      </c>
      <c r="V6" s="48">
        <v>2</v>
      </c>
      <c r="W6" s="49">
        <v>0.888889</v>
      </c>
      <c r="X6" s="49">
        <v>0.3333333333333333</v>
      </c>
      <c r="Y6" s="76" t="s">
        <v>456</v>
      </c>
      <c r="Z6" s="76" t="s">
        <v>365</v>
      </c>
      <c r="AA6" s="76" t="s">
        <v>478</v>
      </c>
      <c r="AB6" s="83" t="s">
        <v>288</v>
      </c>
      <c r="AC6" s="83" t="s">
        <v>288</v>
      </c>
      <c r="AD6" s="76"/>
      <c r="AE6" s="76" t="s">
        <v>815</v>
      </c>
      <c r="AF6" s="76" t="s">
        <v>819</v>
      </c>
      <c r="AG6" s="48">
        <v>0</v>
      </c>
      <c r="AH6" s="49">
        <v>0</v>
      </c>
      <c r="AI6" s="48">
        <v>0</v>
      </c>
      <c r="AJ6" s="49">
        <v>0</v>
      </c>
      <c r="AK6" s="48">
        <v>0</v>
      </c>
      <c r="AL6" s="49">
        <v>0</v>
      </c>
      <c r="AM6" s="48">
        <v>13</v>
      </c>
      <c r="AN6" s="49">
        <v>100</v>
      </c>
      <c r="AO6" s="48">
        <v>13</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row r="1426" ht="15">
      <c r="A1426"/>
    </row>
    <row r="1427" ht="15">
      <c r="A1427"/>
    </row>
    <row r="1428" ht="15">
      <c r="A1428"/>
    </row>
    <row r="1429" ht="15">
      <c r="A1429"/>
    </row>
    <row r="1430" ht="15">
      <c r="A1430"/>
    </row>
    <row r="1431" ht="15">
      <c r="A1431"/>
    </row>
    <row r="1432" ht="15">
      <c r="A1432"/>
    </row>
    <row r="1433" ht="15">
      <c r="A1433"/>
    </row>
    <row r="1434" ht="15">
      <c r="A1434"/>
    </row>
    <row r="1435" ht="15">
      <c r="A1435"/>
    </row>
    <row r="1436" ht="15">
      <c r="A1436"/>
    </row>
    <row r="1437" ht="15">
      <c r="A1437"/>
    </row>
    <row r="1438" ht="15">
      <c r="A1438"/>
    </row>
    <row r="1439" ht="15">
      <c r="A1439"/>
    </row>
    <row r="1440" ht="15">
      <c r="A1440"/>
    </row>
    <row r="1441" ht="15">
      <c r="A1441"/>
    </row>
    <row r="1442" ht="15">
      <c r="A1442"/>
    </row>
    <row r="1443" ht="15">
      <c r="A1443"/>
    </row>
    <row r="1444" ht="15">
      <c r="A1444"/>
    </row>
    <row r="1445" ht="15">
      <c r="A1445"/>
    </row>
    <row r="1446" ht="15">
      <c r="A1446"/>
    </row>
    <row r="1447" ht="15">
      <c r="A1447"/>
    </row>
    <row r="1448" ht="15">
      <c r="A1448"/>
    </row>
    <row r="1449" ht="15">
      <c r="A1449"/>
    </row>
    <row r="1450" ht="15">
      <c r="A1450"/>
    </row>
    <row r="1451" ht="15">
      <c r="A1451"/>
    </row>
    <row r="1452" ht="15">
      <c r="A1452"/>
    </row>
    <row r="1453" ht="15">
      <c r="A1453"/>
    </row>
    <row r="1454" ht="15">
      <c r="A1454"/>
    </row>
    <row r="1455" ht="15">
      <c r="A1455"/>
    </row>
    <row r="1456" ht="15">
      <c r="A1456"/>
    </row>
    <row r="1457" ht="15">
      <c r="A1457"/>
    </row>
    <row r="1458" ht="15">
      <c r="A1458"/>
    </row>
    <row r="1459" ht="15">
      <c r="A1459"/>
    </row>
    <row r="1460" ht="15">
      <c r="A1460"/>
    </row>
    <row r="1461" ht="15">
      <c r="A1461"/>
    </row>
    <row r="1462" ht="15">
      <c r="A1462"/>
    </row>
    <row r="1463" ht="15">
      <c r="A1463"/>
    </row>
    <row r="1464" ht="15">
      <c r="A1464"/>
    </row>
    <row r="1465" ht="15">
      <c r="A1465"/>
    </row>
    <row r="1466" ht="15">
      <c r="A1466"/>
    </row>
    <row r="1467" ht="15">
      <c r="A1467"/>
    </row>
    <row r="1468" ht="15">
      <c r="A1468"/>
    </row>
    <row r="1469" ht="15">
      <c r="A1469"/>
    </row>
    <row r="1470" ht="15">
      <c r="A1470"/>
    </row>
    <row r="1471" ht="15">
      <c r="A1471"/>
    </row>
    <row r="1472" ht="15">
      <c r="A1472"/>
    </row>
    <row r="1473" ht="15">
      <c r="A1473"/>
    </row>
    <row r="1474" ht="15">
      <c r="A1474"/>
    </row>
    <row r="1475" ht="15">
      <c r="A1475"/>
    </row>
    <row r="1476" ht="15">
      <c r="A1476"/>
    </row>
    <row r="1477" ht="15">
      <c r="A1477"/>
    </row>
    <row r="1478" ht="15">
      <c r="A1478"/>
    </row>
    <row r="1479" ht="15">
      <c r="A1479"/>
    </row>
    <row r="1480" ht="15">
      <c r="A1480"/>
    </row>
    <row r="1481" ht="15">
      <c r="A1481"/>
    </row>
    <row r="1482" ht="15">
      <c r="A1482"/>
    </row>
    <row r="1483" ht="15">
      <c r="A1483"/>
    </row>
    <row r="1484" ht="15">
      <c r="A1484"/>
    </row>
    <row r="1485" ht="15">
      <c r="A1485"/>
    </row>
    <row r="1486" ht="15">
      <c r="A1486"/>
    </row>
    <row r="1487" ht="15">
      <c r="A1487"/>
    </row>
    <row r="1488" ht="15">
      <c r="A1488"/>
    </row>
    <row r="1489" ht="15">
      <c r="A1489"/>
    </row>
    <row r="1490" ht="15">
      <c r="A1490"/>
    </row>
    <row r="1491" ht="15">
      <c r="A1491"/>
    </row>
    <row r="1492" ht="15">
      <c r="A1492"/>
    </row>
    <row r="1493" ht="15">
      <c r="A1493"/>
    </row>
    <row r="1494" ht="15">
      <c r="A1494"/>
    </row>
    <row r="1495" ht="15">
      <c r="A1495"/>
    </row>
    <row r="1496" ht="15">
      <c r="A1496"/>
    </row>
    <row r="1497" ht="15">
      <c r="A1497"/>
    </row>
    <row r="1498" ht="15">
      <c r="A1498"/>
    </row>
    <row r="1499" ht="15">
      <c r="A1499"/>
    </row>
    <row r="1500" ht="15">
      <c r="A1500"/>
    </row>
    <row r="1501" ht="15">
      <c r="A1501"/>
    </row>
    <row r="1502" ht="15">
      <c r="A1502"/>
    </row>
    <row r="1503" ht="15">
      <c r="A1503"/>
    </row>
    <row r="1504" ht="15">
      <c r="A1504"/>
    </row>
    <row r="1505" ht="15">
      <c r="A1505"/>
    </row>
    <row r="1506" ht="15">
      <c r="A1506"/>
    </row>
    <row r="1507" ht="15">
      <c r="A1507"/>
    </row>
    <row r="1508" ht="15">
      <c r="A1508"/>
    </row>
    <row r="1509" ht="15">
      <c r="A1509"/>
    </row>
    <row r="1510" ht="15">
      <c r="A1510"/>
    </row>
    <row r="1511" ht="15">
      <c r="A1511"/>
    </row>
    <row r="1512" ht="15">
      <c r="A1512"/>
    </row>
    <row r="1513" ht="15">
      <c r="A1513"/>
    </row>
    <row r="1514" ht="15">
      <c r="A1514"/>
    </row>
    <row r="1515" ht="15">
      <c r="A1515"/>
    </row>
    <row r="1516" ht="15">
      <c r="A1516"/>
    </row>
    <row r="1517" ht="15">
      <c r="A1517"/>
    </row>
    <row r="1518" ht="15">
      <c r="A1518"/>
    </row>
    <row r="1519" ht="15">
      <c r="A1519"/>
    </row>
    <row r="1520" ht="15">
      <c r="A1520"/>
    </row>
    <row r="1521" ht="15">
      <c r="A1521"/>
    </row>
    <row r="1522" ht="15">
      <c r="A1522"/>
    </row>
    <row r="1523" ht="15">
      <c r="A1523"/>
    </row>
    <row r="1524" ht="15">
      <c r="A1524"/>
    </row>
    <row r="1525" ht="15">
      <c r="A1525"/>
    </row>
    <row r="1526" ht="15">
      <c r="A1526"/>
    </row>
    <row r="1527" ht="15">
      <c r="A1527"/>
    </row>
    <row r="1528" ht="15">
      <c r="A1528"/>
    </row>
    <row r="1529" ht="15">
      <c r="A1529"/>
    </row>
    <row r="1530" ht="15">
      <c r="A1530"/>
    </row>
    <row r="1531" ht="15">
      <c r="A1531"/>
    </row>
    <row r="1532" ht="15">
      <c r="A1532"/>
    </row>
    <row r="1533" ht="15">
      <c r="A1533"/>
    </row>
    <row r="1534" ht="15">
      <c r="A1534"/>
    </row>
    <row r="1535" ht="15">
      <c r="A1535"/>
    </row>
    <row r="1536" ht="15">
      <c r="A1536"/>
    </row>
    <row r="1537" ht="15">
      <c r="A1537"/>
    </row>
    <row r="1538" ht="15">
      <c r="A1538"/>
    </row>
    <row r="1539" ht="15">
      <c r="A1539"/>
    </row>
    <row r="1540" ht="15">
      <c r="A1540"/>
    </row>
    <row r="1541" ht="15">
      <c r="A1541"/>
    </row>
    <row r="1542" ht="15">
      <c r="A1542"/>
    </row>
    <row r="1543" ht="15">
      <c r="A1543"/>
    </row>
    <row r="1544" ht="15">
      <c r="A1544"/>
    </row>
    <row r="1545" ht="15">
      <c r="A1545"/>
    </row>
    <row r="1546" ht="15">
      <c r="A1546"/>
    </row>
    <row r="1547" ht="15">
      <c r="A1547"/>
    </row>
    <row r="1548" ht="15">
      <c r="A1548"/>
    </row>
    <row r="1549" ht="15">
      <c r="A1549"/>
    </row>
    <row r="1550" ht="15">
      <c r="A1550"/>
    </row>
    <row r="1551" ht="15">
      <c r="A1551"/>
    </row>
    <row r="1552" ht="15">
      <c r="A1552"/>
    </row>
    <row r="1553" ht="15">
      <c r="A1553"/>
    </row>
    <row r="1554" ht="15">
      <c r="A1554"/>
    </row>
    <row r="1555" ht="15">
      <c r="A1555"/>
    </row>
    <row r="1556" ht="15">
      <c r="A1556"/>
    </row>
    <row r="1557" ht="15">
      <c r="A1557"/>
    </row>
    <row r="1558" ht="15">
      <c r="A1558"/>
    </row>
    <row r="1559" ht="15">
      <c r="A1559"/>
    </row>
    <row r="1560" ht="15">
      <c r="A1560"/>
    </row>
    <row r="1561" ht="15">
      <c r="A1561"/>
    </row>
    <row r="1562" ht="15">
      <c r="A1562"/>
    </row>
    <row r="1563" ht="15">
      <c r="A1563"/>
    </row>
    <row r="1564" ht="15">
      <c r="A1564"/>
    </row>
    <row r="1565" ht="15">
      <c r="A1565"/>
    </row>
    <row r="1566" ht="15">
      <c r="A1566"/>
    </row>
    <row r="1567" ht="15">
      <c r="A1567"/>
    </row>
    <row r="1568" ht="15">
      <c r="A1568"/>
    </row>
    <row r="1569" ht="15">
      <c r="A1569"/>
    </row>
    <row r="1570" ht="15">
      <c r="A1570"/>
    </row>
    <row r="1571" ht="15">
      <c r="A1571"/>
    </row>
    <row r="1572" ht="15">
      <c r="A1572"/>
    </row>
    <row r="1573" ht="15">
      <c r="A1573"/>
    </row>
    <row r="1574" ht="15">
      <c r="A1574"/>
    </row>
    <row r="1575" ht="15">
      <c r="A1575"/>
    </row>
    <row r="1576" ht="15">
      <c r="A1576"/>
    </row>
    <row r="1577" ht="15">
      <c r="A1577"/>
    </row>
    <row r="1578" ht="15">
      <c r="A1578"/>
    </row>
    <row r="1579" ht="15">
      <c r="A1579"/>
    </row>
    <row r="1580" ht="15">
      <c r="A1580"/>
    </row>
    <row r="1581" ht="15">
      <c r="A1581"/>
    </row>
    <row r="1582" ht="15">
      <c r="A1582"/>
    </row>
    <row r="1583" ht="15">
      <c r="A1583"/>
    </row>
    <row r="1584" ht="15">
      <c r="A1584"/>
    </row>
    <row r="1585" ht="15">
      <c r="A1585"/>
    </row>
    <row r="1586" ht="15">
      <c r="A1586"/>
    </row>
    <row r="1587" ht="15">
      <c r="A1587"/>
    </row>
    <row r="1588" ht="15">
      <c r="A1588"/>
    </row>
    <row r="1589" ht="15">
      <c r="A1589"/>
    </row>
    <row r="1590" ht="15">
      <c r="A1590"/>
    </row>
    <row r="1591" ht="15">
      <c r="A1591"/>
    </row>
    <row r="1592" ht="15">
      <c r="A1592"/>
    </row>
    <row r="1593" ht="15">
      <c r="A1593"/>
    </row>
    <row r="1594" ht="15">
      <c r="A1594"/>
    </row>
    <row r="1595" ht="15">
      <c r="A1595"/>
    </row>
    <row r="1596" ht="15">
      <c r="A1596"/>
    </row>
    <row r="1597" ht="15">
      <c r="A1597"/>
    </row>
    <row r="1598" ht="15">
      <c r="A1598"/>
    </row>
    <row r="1599" ht="15">
      <c r="A1599"/>
    </row>
    <row r="1600" ht="15">
      <c r="A1600"/>
    </row>
    <row r="1601" ht="15">
      <c r="A1601"/>
    </row>
    <row r="1602" ht="15">
      <c r="A1602"/>
    </row>
    <row r="1603" ht="15">
      <c r="A1603"/>
    </row>
    <row r="1604" ht="15">
      <c r="A1604"/>
    </row>
    <row r="1605" ht="15">
      <c r="A1605"/>
    </row>
    <row r="1606" ht="15">
      <c r="A1606"/>
    </row>
    <row r="1607" ht="15">
      <c r="A1607"/>
    </row>
    <row r="1608" ht="15">
      <c r="A1608"/>
    </row>
    <row r="1609" ht="15">
      <c r="A1609"/>
    </row>
    <row r="1610" ht="15">
      <c r="A1610"/>
    </row>
    <row r="1611" ht="15">
      <c r="A1611"/>
    </row>
    <row r="1612" ht="15">
      <c r="A1612"/>
    </row>
    <row r="1613" ht="15">
      <c r="A1613"/>
    </row>
    <row r="1614" ht="15">
      <c r="A1614"/>
    </row>
    <row r="1615" ht="15">
      <c r="A1615"/>
    </row>
    <row r="1616" ht="15">
      <c r="A1616"/>
    </row>
    <row r="1617" ht="15">
      <c r="A1617"/>
    </row>
    <row r="1618" ht="15">
      <c r="A1618"/>
    </row>
    <row r="1619" ht="15">
      <c r="A1619"/>
    </row>
    <row r="1620" ht="15">
      <c r="A1620"/>
    </row>
    <row r="1621" ht="15">
      <c r="A1621"/>
    </row>
    <row r="1622" ht="15">
      <c r="A1622"/>
    </row>
    <row r="1623" ht="15">
      <c r="A1623"/>
    </row>
    <row r="1624" ht="15">
      <c r="A1624"/>
    </row>
    <row r="1625" ht="15">
      <c r="A1625"/>
    </row>
    <row r="1626" ht="15">
      <c r="A1626"/>
    </row>
    <row r="1627" ht="15">
      <c r="A1627"/>
    </row>
    <row r="1628" ht="15">
      <c r="A1628"/>
    </row>
    <row r="1629" ht="15">
      <c r="A1629"/>
    </row>
    <row r="1630" ht="15">
      <c r="A1630"/>
    </row>
    <row r="1631" ht="15">
      <c r="A1631"/>
    </row>
    <row r="1632" ht="15">
      <c r="A1632"/>
    </row>
    <row r="1633" ht="15">
      <c r="A1633"/>
    </row>
    <row r="1634" ht="15">
      <c r="A1634"/>
    </row>
    <row r="1635" ht="15">
      <c r="A1635"/>
    </row>
    <row r="1636" ht="15">
      <c r="A1636"/>
    </row>
    <row r="1637" ht="15">
      <c r="A1637"/>
    </row>
    <row r="1638" ht="15">
      <c r="A1638"/>
    </row>
    <row r="1639" ht="15">
      <c r="A1639"/>
    </row>
    <row r="1640" ht="15">
      <c r="A1640"/>
    </row>
    <row r="1641" ht="15">
      <c r="A1641"/>
    </row>
    <row r="1642" ht="15">
      <c r="A1642"/>
    </row>
    <row r="1643" ht="15">
      <c r="A1643"/>
    </row>
    <row r="1644" ht="15">
      <c r="A1644"/>
    </row>
    <row r="1645" ht="15">
      <c r="A1645"/>
    </row>
    <row r="1646" ht="15">
      <c r="A1646"/>
    </row>
    <row r="1647" ht="15">
      <c r="A1647"/>
    </row>
    <row r="1648" ht="15">
      <c r="A1648"/>
    </row>
    <row r="1649" ht="15">
      <c r="A1649"/>
    </row>
    <row r="1650" ht="15">
      <c r="A1650"/>
    </row>
    <row r="1651" ht="15">
      <c r="A1651"/>
    </row>
    <row r="1652" ht="15">
      <c r="A1652"/>
    </row>
    <row r="1653" ht="15">
      <c r="A1653"/>
    </row>
    <row r="1654" ht="15">
      <c r="A1654"/>
    </row>
    <row r="1655" ht="15">
      <c r="A1655"/>
    </row>
    <row r="1656" ht="15">
      <c r="A1656"/>
    </row>
    <row r="1657" ht="15">
      <c r="A1657"/>
    </row>
    <row r="1658" ht="15">
      <c r="A1658"/>
    </row>
    <row r="1659" ht="15">
      <c r="A1659"/>
    </row>
    <row r="1660" ht="15">
      <c r="A1660"/>
    </row>
    <row r="1661" ht="15">
      <c r="A1661"/>
    </row>
    <row r="1662" ht="15">
      <c r="A1662"/>
    </row>
    <row r="1663" ht="15">
      <c r="A1663"/>
    </row>
    <row r="1664" ht="15">
      <c r="A1664"/>
    </row>
    <row r="1665" ht="15">
      <c r="A1665"/>
    </row>
    <row r="1666" ht="15">
      <c r="A1666"/>
    </row>
    <row r="1667" ht="15">
      <c r="A1667"/>
    </row>
    <row r="1668" ht="15">
      <c r="A1668"/>
    </row>
    <row r="1669" ht="15">
      <c r="A1669"/>
    </row>
    <row r="1670" ht="15">
      <c r="A1670"/>
    </row>
    <row r="1671" ht="15">
      <c r="A1671"/>
    </row>
    <row r="1672" ht="15">
      <c r="A1672"/>
    </row>
    <row r="1673" ht="15">
      <c r="A1673"/>
    </row>
    <row r="1674" ht="15">
      <c r="A1674"/>
    </row>
    <row r="1675" ht="15">
      <c r="A1675"/>
    </row>
    <row r="1676" ht="15">
      <c r="A1676"/>
    </row>
    <row r="1677" ht="15">
      <c r="A1677"/>
    </row>
    <row r="1678" ht="15">
      <c r="A1678"/>
    </row>
    <row r="1679" ht="15">
      <c r="A1679"/>
    </row>
    <row r="1680" ht="15">
      <c r="A1680"/>
    </row>
    <row r="1681" ht="15">
      <c r="A1681"/>
    </row>
    <row r="1682" ht="15">
      <c r="A1682"/>
    </row>
    <row r="1683" ht="15">
      <c r="A1683"/>
    </row>
    <row r="1684" ht="15">
      <c r="A1684"/>
    </row>
    <row r="1685" ht="15">
      <c r="A1685"/>
    </row>
    <row r="1686" ht="15">
      <c r="A1686"/>
    </row>
    <row r="1687" ht="15">
      <c r="A1687"/>
    </row>
    <row r="1688" ht="15">
      <c r="A1688"/>
    </row>
    <row r="1689" ht="15">
      <c r="A1689"/>
    </row>
    <row r="1690" ht="15">
      <c r="A1690"/>
    </row>
    <row r="1691" ht="15">
      <c r="A1691"/>
    </row>
    <row r="1692" ht="15">
      <c r="A1692"/>
    </row>
    <row r="1693" ht="15">
      <c r="A1693"/>
    </row>
    <row r="1694" ht="15">
      <c r="A1694"/>
    </row>
    <row r="1695" ht="15">
      <c r="A1695"/>
    </row>
    <row r="1696" ht="15">
      <c r="A1696"/>
    </row>
    <row r="1697" ht="15">
      <c r="A1697"/>
    </row>
    <row r="1698" ht="15">
      <c r="A1698"/>
    </row>
    <row r="1699" ht="15">
      <c r="A1699"/>
    </row>
    <row r="1700" ht="15">
      <c r="A1700"/>
    </row>
    <row r="1701" ht="15">
      <c r="A1701"/>
    </row>
    <row r="1702" ht="15">
      <c r="A1702"/>
    </row>
    <row r="1703" ht="15">
      <c r="A1703"/>
    </row>
    <row r="1704" ht="15">
      <c r="A1704"/>
    </row>
    <row r="1705" ht="15">
      <c r="A1705"/>
    </row>
    <row r="1706" ht="15">
      <c r="A1706"/>
    </row>
    <row r="1707" ht="15">
      <c r="A1707"/>
    </row>
    <row r="1708" ht="15">
      <c r="A1708"/>
    </row>
    <row r="1709" ht="15">
      <c r="A1709"/>
    </row>
    <row r="1710" ht="15">
      <c r="A1710"/>
    </row>
    <row r="1711" ht="15">
      <c r="A1711"/>
    </row>
    <row r="1712" ht="15">
      <c r="A1712"/>
    </row>
    <row r="1713" ht="15">
      <c r="A1713"/>
    </row>
    <row r="1714" ht="15">
      <c r="A1714"/>
    </row>
    <row r="1715" ht="15">
      <c r="A1715"/>
    </row>
    <row r="1716" ht="15">
      <c r="A1716"/>
    </row>
    <row r="1717" ht="15">
      <c r="A1717"/>
    </row>
    <row r="1718" ht="15">
      <c r="A1718"/>
    </row>
    <row r="1719" ht="15">
      <c r="A1719"/>
    </row>
    <row r="1720" ht="15">
      <c r="A1720"/>
    </row>
    <row r="1721" ht="15">
      <c r="A1721"/>
    </row>
    <row r="1722" ht="15">
      <c r="A1722"/>
    </row>
    <row r="1723" ht="15">
      <c r="A1723"/>
    </row>
    <row r="1724" ht="15">
      <c r="A1724"/>
    </row>
    <row r="1725" ht="15">
      <c r="A1725"/>
    </row>
    <row r="1726" ht="15">
      <c r="A1726"/>
    </row>
    <row r="1727" ht="15">
      <c r="A1727"/>
    </row>
    <row r="1728" ht="15">
      <c r="A1728"/>
    </row>
    <row r="1729" ht="15">
      <c r="A1729"/>
    </row>
    <row r="1730" ht="15">
      <c r="A1730"/>
    </row>
    <row r="1731" ht="15">
      <c r="A1731"/>
    </row>
    <row r="1732" ht="15">
      <c r="A1732"/>
    </row>
    <row r="1733" ht="15">
      <c r="A1733"/>
    </row>
    <row r="1734" ht="15">
      <c r="A1734"/>
    </row>
    <row r="1735" ht="15">
      <c r="A1735"/>
    </row>
    <row r="1736" ht="15">
      <c r="A1736"/>
    </row>
    <row r="1737" ht="15">
      <c r="A1737"/>
    </row>
    <row r="1738" ht="15">
      <c r="A1738"/>
    </row>
    <row r="1739" ht="15">
      <c r="A1739"/>
    </row>
    <row r="1740" ht="15">
      <c r="A1740"/>
    </row>
    <row r="1741" ht="15">
      <c r="A1741"/>
    </row>
    <row r="1742" ht="15">
      <c r="A1742"/>
    </row>
    <row r="1743" ht="15">
      <c r="A1743"/>
    </row>
    <row r="1744" ht="15">
      <c r="A1744"/>
    </row>
    <row r="1745" ht="15">
      <c r="A1745"/>
    </row>
    <row r="1746" ht="15">
      <c r="A1746"/>
    </row>
    <row r="1747" ht="15">
      <c r="A1747"/>
    </row>
    <row r="1748" ht="15">
      <c r="A1748"/>
    </row>
    <row r="1749" ht="15">
      <c r="A1749"/>
    </row>
    <row r="1750" ht="15">
      <c r="A1750"/>
    </row>
    <row r="1751" ht="15">
      <c r="A1751"/>
    </row>
    <row r="1752" ht="15">
      <c r="A1752"/>
    </row>
    <row r="1753" ht="15">
      <c r="A1753"/>
    </row>
    <row r="1754" ht="15">
      <c r="A1754"/>
    </row>
    <row r="1755" ht="15">
      <c r="A1755"/>
    </row>
    <row r="1756" ht="15">
      <c r="A1756"/>
    </row>
    <row r="1757" ht="15">
      <c r="A1757"/>
    </row>
    <row r="1758" ht="15">
      <c r="A1758"/>
    </row>
    <row r="1759" ht="15">
      <c r="A1759"/>
    </row>
    <row r="1760" ht="15">
      <c r="A1760"/>
    </row>
    <row r="1761" ht="15">
      <c r="A1761"/>
    </row>
    <row r="1762" ht="15">
      <c r="A1762"/>
    </row>
    <row r="1763" ht="15">
      <c r="A1763"/>
    </row>
    <row r="1764" ht="15">
      <c r="A1764"/>
    </row>
    <row r="1765" ht="15">
      <c r="A1765"/>
    </row>
    <row r="1766" ht="15">
      <c r="A1766"/>
    </row>
    <row r="1767" ht="15">
      <c r="A1767"/>
    </row>
    <row r="1768" ht="15">
      <c r="A1768"/>
    </row>
    <row r="1769" ht="15">
      <c r="A1769"/>
    </row>
    <row r="1770" ht="15">
      <c r="A1770"/>
    </row>
    <row r="1771" ht="15">
      <c r="A1771"/>
    </row>
    <row r="1772" ht="15">
      <c r="A1772"/>
    </row>
    <row r="1773" ht="15">
      <c r="A1773"/>
    </row>
    <row r="1774" ht="15">
      <c r="A1774"/>
    </row>
    <row r="1775" ht="15">
      <c r="A1775"/>
    </row>
    <row r="1776" ht="15">
      <c r="A1776"/>
    </row>
    <row r="1777" ht="15">
      <c r="A1777"/>
    </row>
    <row r="1778" ht="15">
      <c r="A1778"/>
    </row>
    <row r="1779" ht="15">
      <c r="A1779"/>
    </row>
    <row r="1780" ht="15">
      <c r="A1780"/>
    </row>
    <row r="1781" ht="15">
      <c r="A1781"/>
    </row>
    <row r="1782" ht="15">
      <c r="A1782"/>
    </row>
    <row r="1783" ht="15">
      <c r="A1783"/>
    </row>
    <row r="1784" ht="15">
      <c r="A1784"/>
    </row>
    <row r="1785" ht="15">
      <c r="A1785"/>
    </row>
    <row r="1786" ht="15">
      <c r="A1786"/>
    </row>
    <row r="1787" ht="15">
      <c r="A1787"/>
    </row>
    <row r="1788" ht="15">
      <c r="A1788"/>
    </row>
    <row r="1789" ht="15">
      <c r="A1789"/>
    </row>
    <row r="1790" ht="15">
      <c r="A1790"/>
    </row>
    <row r="1791" ht="15">
      <c r="A1791"/>
    </row>
    <row r="1792" ht="15">
      <c r="A1792"/>
    </row>
    <row r="1793" ht="15">
      <c r="A1793"/>
    </row>
    <row r="1794" ht="15">
      <c r="A1794"/>
    </row>
    <row r="1795" ht="15">
      <c r="A1795"/>
    </row>
    <row r="1796" ht="15">
      <c r="A1796"/>
    </row>
    <row r="1797" ht="15">
      <c r="A1797"/>
    </row>
    <row r="1798" ht="15">
      <c r="A1798"/>
    </row>
    <row r="1799" ht="15">
      <c r="A1799"/>
    </row>
    <row r="1800" ht="15">
      <c r="A1800"/>
    </row>
    <row r="1801" ht="15">
      <c r="A1801"/>
    </row>
    <row r="1802" ht="15">
      <c r="A1802"/>
    </row>
    <row r="1803" ht="15">
      <c r="A1803"/>
    </row>
    <row r="1804" ht="15">
      <c r="A1804"/>
    </row>
    <row r="1805" ht="15">
      <c r="A1805"/>
    </row>
    <row r="1806" ht="15">
      <c r="A1806"/>
    </row>
    <row r="1807" ht="15">
      <c r="A1807"/>
    </row>
    <row r="1808" ht="15">
      <c r="A1808"/>
    </row>
    <row r="1809" ht="15">
      <c r="A1809"/>
    </row>
    <row r="1810" ht="15">
      <c r="A1810"/>
    </row>
    <row r="1811" ht="15">
      <c r="A1811"/>
    </row>
    <row r="1812" ht="15">
      <c r="A1812"/>
    </row>
    <row r="1813" ht="15">
      <c r="A1813"/>
    </row>
    <row r="1814" ht="15">
      <c r="A1814"/>
    </row>
    <row r="1815" ht="15">
      <c r="A1815"/>
    </row>
    <row r="1816" ht="15">
      <c r="A1816"/>
    </row>
    <row r="1817" ht="15">
      <c r="A1817"/>
    </row>
    <row r="1818" ht="15">
      <c r="A1818"/>
    </row>
    <row r="1819" ht="15">
      <c r="A1819"/>
    </row>
    <row r="1820" ht="15">
      <c r="A1820"/>
    </row>
    <row r="1821" ht="15">
      <c r="A1821"/>
    </row>
    <row r="1822" ht="15">
      <c r="A1822"/>
    </row>
    <row r="1823" ht="15">
      <c r="A1823"/>
    </row>
    <row r="1824" ht="15">
      <c r="A1824"/>
    </row>
    <row r="1825" ht="15">
      <c r="A1825"/>
    </row>
    <row r="1826" ht="15">
      <c r="A1826"/>
    </row>
    <row r="1827" ht="15">
      <c r="A1827"/>
    </row>
    <row r="1828" ht="15">
      <c r="A1828"/>
    </row>
    <row r="1829" ht="15">
      <c r="A1829"/>
    </row>
    <row r="1830" ht="15">
      <c r="A1830"/>
    </row>
    <row r="1831" ht="15">
      <c r="A1831"/>
    </row>
    <row r="1832" ht="15">
      <c r="A1832"/>
    </row>
    <row r="1833" ht="15">
      <c r="A1833"/>
    </row>
    <row r="1834" ht="15">
      <c r="A1834"/>
    </row>
    <row r="1835" ht="15">
      <c r="A1835"/>
    </row>
    <row r="1836" ht="15">
      <c r="A1836"/>
    </row>
    <row r="1837" ht="15">
      <c r="A1837"/>
    </row>
    <row r="1838" ht="15">
      <c r="A1838"/>
    </row>
    <row r="1839" ht="15">
      <c r="A1839"/>
    </row>
    <row r="1840" ht="15">
      <c r="A1840"/>
    </row>
    <row r="1841" ht="15">
      <c r="A1841"/>
    </row>
    <row r="1842" ht="15">
      <c r="A1842"/>
    </row>
    <row r="1843" ht="15">
      <c r="A1843"/>
    </row>
    <row r="1844" ht="15">
      <c r="A1844"/>
    </row>
    <row r="1845" ht="15">
      <c r="A1845"/>
    </row>
    <row r="1846" ht="15">
      <c r="A1846"/>
    </row>
    <row r="1847" ht="15">
      <c r="A1847"/>
    </row>
    <row r="1848" ht="15">
      <c r="A1848"/>
    </row>
    <row r="1849" ht="15">
      <c r="A1849"/>
    </row>
    <row r="1850" ht="15">
      <c r="A1850"/>
    </row>
    <row r="1851" ht="15">
      <c r="A1851"/>
    </row>
    <row r="1852" ht="15">
      <c r="A1852"/>
    </row>
    <row r="1853" ht="15">
      <c r="A1853"/>
    </row>
    <row r="1854" ht="15">
      <c r="A1854"/>
    </row>
    <row r="1855" ht="15">
      <c r="A1855"/>
    </row>
    <row r="1856" ht="15">
      <c r="A1856"/>
    </row>
    <row r="1857" ht="15">
      <c r="A1857"/>
    </row>
    <row r="1858" ht="15">
      <c r="A1858"/>
    </row>
    <row r="1859" ht="15">
      <c r="A1859"/>
    </row>
    <row r="1860" ht="15">
      <c r="A1860"/>
    </row>
    <row r="1861" ht="15">
      <c r="A1861"/>
    </row>
    <row r="1862" ht="15">
      <c r="A1862"/>
    </row>
    <row r="1863" ht="15">
      <c r="A1863"/>
    </row>
    <row r="1864" ht="15">
      <c r="A1864"/>
    </row>
    <row r="1865" ht="15">
      <c r="A1865"/>
    </row>
    <row r="1866" ht="15">
      <c r="A1866"/>
    </row>
    <row r="1867" ht="15">
      <c r="A1867"/>
    </row>
    <row r="1868" ht="15">
      <c r="A1868"/>
    </row>
    <row r="1869" ht="15">
      <c r="A1869"/>
    </row>
    <row r="1870" ht="15">
      <c r="A1870"/>
    </row>
    <row r="1871" ht="15">
      <c r="A1871"/>
    </row>
    <row r="1872" ht="15">
      <c r="A1872"/>
    </row>
    <row r="1873" ht="15">
      <c r="A1873"/>
    </row>
    <row r="1874" ht="15">
      <c r="A1874"/>
    </row>
    <row r="1875" ht="15">
      <c r="A1875"/>
    </row>
    <row r="1876" ht="15">
      <c r="A1876"/>
    </row>
    <row r="1877" ht="15">
      <c r="A1877"/>
    </row>
    <row r="1878" ht="15">
      <c r="A1878"/>
    </row>
    <row r="1879" ht="15">
      <c r="A1879"/>
    </row>
    <row r="1880" ht="15">
      <c r="A1880"/>
    </row>
    <row r="1881" ht="15">
      <c r="A1881"/>
    </row>
    <row r="1882" ht="15">
      <c r="A1882"/>
    </row>
    <row r="1883" ht="15">
      <c r="A1883"/>
    </row>
    <row r="1884" ht="15">
      <c r="A1884"/>
    </row>
    <row r="1885" ht="15">
      <c r="A1885"/>
    </row>
    <row r="1886" ht="15">
      <c r="A1886"/>
    </row>
    <row r="1887" ht="15">
      <c r="A1887"/>
    </row>
    <row r="1888" ht="15">
      <c r="A1888"/>
    </row>
    <row r="1889" ht="15">
      <c r="A1889"/>
    </row>
    <row r="1890" ht="15">
      <c r="A1890"/>
    </row>
    <row r="1891" ht="15">
      <c r="A1891"/>
    </row>
    <row r="1892" ht="15">
      <c r="A1892"/>
    </row>
    <row r="1893" ht="15">
      <c r="A1893"/>
    </row>
    <row r="1894" ht="15">
      <c r="A1894"/>
    </row>
    <row r="1895" ht="15">
      <c r="A1895"/>
    </row>
    <row r="1896" ht="15">
      <c r="A1896"/>
    </row>
    <row r="1897" ht="15">
      <c r="A1897"/>
    </row>
    <row r="1898" ht="15">
      <c r="A1898"/>
    </row>
    <row r="1899" ht="15">
      <c r="A1899"/>
    </row>
    <row r="1900" ht="15">
      <c r="A1900"/>
    </row>
    <row r="1901" ht="15">
      <c r="A1901"/>
    </row>
    <row r="1902" ht="15">
      <c r="A1902"/>
    </row>
    <row r="1903" ht="15">
      <c r="A1903"/>
    </row>
    <row r="1904" ht="15">
      <c r="A1904"/>
    </row>
    <row r="1905" ht="15">
      <c r="A1905"/>
    </row>
    <row r="1906" ht="15">
      <c r="A1906"/>
    </row>
    <row r="1907" ht="15">
      <c r="A1907"/>
    </row>
    <row r="1908" ht="15">
      <c r="A1908"/>
    </row>
    <row r="1909" ht="15">
      <c r="A1909"/>
    </row>
    <row r="1910" ht="15">
      <c r="A1910"/>
    </row>
    <row r="1911" ht="15">
      <c r="A1911"/>
    </row>
    <row r="1912" ht="15">
      <c r="A1912"/>
    </row>
    <row r="1913" ht="15">
      <c r="A1913"/>
    </row>
    <row r="1914" ht="15">
      <c r="A1914"/>
    </row>
    <row r="1915" ht="15">
      <c r="A1915"/>
    </row>
    <row r="1916" ht="15">
      <c r="A1916"/>
    </row>
    <row r="1917" ht="15">
      <c r="A1917"/>
    </row>
    <row r="1918" ht="15">
      <c r="A1918"/>
    </row>
    <row r="1919" ht="15">
      <c r="A1919"/>
    </row>
    <row r="1920" ht="15">
      <c r="A1920"/>
    </row>
    <row r="1921" ht="15">
      <c r="A1921"/>
    </row>
    <row r="1922" ht="15">
      <c r="A1922"/>
    </row>
    <row r="1923" ht="15">
      <c r="A1923"/>
    </row>
    <row r="1924" ht="15">
      <c r="A1924"/>
    </row>
    <row r="1925" ht="15">
      <c r="A1925"/>
    </row>
    <row r="1926" ht="15">
      <c r="A1926"/>
    </row>
    <row r="1927" ht="15">
      <c r="A1927"/>
    </row>
    <row r="1928" ht="15">
      <c r="A1928"/>
    </row>
    <row r="1929" ht="15">
      <c r="A1929"/>
    </row>
    <row r="1930" ht="15">
      <c r="A1930"/>
    </row>
    <row r="1931" ht="15">
      <c r="A1931"/>
    </row>
    <row r="1932" ht="15">
      <c r="A1932"/>
    </row>
    <row r="1933" ht="15">
      <c r="A1933"/>
    </row>
    <row r="1934" ht="15">
      <c r="A1934"/>
    </row>
    <row r="1935" ht="15">
      <c r="A1935"/>
    </row>
    <row r="1936" ht="15">
      <c r="A1936"/>
    </row>
    <row r="1937" ht="15">
      <c r="A1937"/>
    </row>
    <row r="1938" ht="15">
      <c r="A1938"/>
    </row>
    <row r="1939" ht="15">
      <c r="A1939"/>
    </row>
    <row r="1940" ht="15">
      <c r="A1940"/>
    </row>
    <row r="1941" ht="15">
      <c r="A1941"/>
    </row>
    <row r="1942" ht="15">
      <c r="A1942"/>
    </row>
    <row r="1943" ht="15">
      <c r="A1943"/>
    </row>
    <row r="1944" ht="15">
      <c r="A1944"/>
    </row>
    <row r="1945" ht="15">
      <c r="A1945"/>
    </row>
    <row r="1946" ht="15">
      <c r="A1946"/>
    </row>
    <row r="1947" ht="15">
      <c r="A1947"/>
    </row>
    <row r="1948" ht="15">
      <c r="A1948"/>
    </row>
    <row r="1949" ht="15">
      <c r="A1949"/>
    </row>
    <row r="1950" ht="15">
      <c r="A1950"/>
    </row>
    <row r="1951" ht="15">
      <c r="A1951"/>
    </row>
    <row r="1952" ht="15">
      <c r="A1952"/>
    </row>
    <row r="1953" ht="15">
      <c r="A1953"/>
    </row>
    <row r="1954" ht="15">
      <c r="A1954"/>
    </row>
    <row r="1955" ht="15">
      <c r="A1955"/>
    </row>
    <row r="1956" ht="15">
      <c r="A1956"/>
    </row>
    <row r="1957" ht="15">
      <c r="A1957"/>
    </row>
    <row r="1958" ht="15">
      <c r="A1958"/>
    </row>
    <row r="1959" ht="15">
      <c r="A1959"/>
    </row>
    <row r="1960" ht="15">
      <c r="A1960"/>
    </row>
    <row r="1961" ht="15">
      <c r="A1961"/>
    </row>
    <row r="1962" ht="15">
      <c r="A1962"/>
    </row>
    <row r="1963" ht="15">
      <c r="A1963"/>
    </row>
    <row r="1964" ht="15">
      <c r="A1964"/>
    </row>
    <row r="1965" ht="15">
      <c r="A1965"/>
    </row>
    <row r="1966" ht="15">
      <c r="A1966"/>
    </row>
    <row r="1967" ht="15">
      <c r="A1967"/>
    </row>
    <row r="1968" ht="15">
      <c r="A1968"/>
    </row>
    <row r="1969" ht="15">
      <c r="A1969"/>
    </row>
    <row r="1970" ht="15">
      <c r="A1970"/>
    </row>
    <row r="1971" ht="15">
      <c r="A1971"/>
    </row>
    <row r="1972" ht="15">
      <c r="A1972"/>
    </row>
    <row r="1973" ht="15">
      <c r="A1973"/>
    </row>
    <row r="1974" ht="15">
      <c r="A1974"/>
    </row>
    <row r="1975" ht="15">
      <c r="A1975"/>
    </row>
    <row r="1976" ht="15">
      <c r="A1976"/>
    </row>
    <row r="1977" ht="15">
      <c r="A1977"/>
    </row>
    <row r="1978" ht="15">
      <c r="A1978"/>
    </row>
    <row r="1979" ht="15">
      <c r="A1979"/>
    </row>
    <row r="1980" ht="15">
      <c r="A1980"/>
    </row>
    <row r="1981" ht="15">
      <c r="A1981"/>
    </row>
    <row r="1982" ht="15">
      <c r="A1982"/>
    </row>
    <row r="1983" ht="15">
      <c r="A1983"/>
    </row>
    <row r="1984" ht="15">
      <c r="A1984"/>
    </row>
    <row r="1985" ht="15">
      <c r="A1985"/>
    </row>
    <row r="1986" ht="15">
      <c r="A1986"/>
    </row>
    <row r="1987" ht="15">
      <c r="A1987"/>
    </row>
    <row r="1988" ht="15">
      <c r="A1988"/>
    </row>
    <row r="1989" ht="15">
      <c r="A1989"/>
    </row>
    <row r="1990" ht="15">
      <c r="A1990"/>
    </row>
    <row r="1991" ht="15">
      <c r="A1991"/>
    </row>
    <row r="1992" ht="15">
      <c r="A1992"/>
    </row>
    <row r="1993" ht="15">
      <c r="A1993"/>
    </row>
    <row r="1994" ht="15">
      <c r="A1994"/>
    </row>
    <row r="1995" ht="15">
      <c r="A1995"/>
    </row>
    <row r="1996" ht="15">
      <c r="A1996"/>
    </row>
    <row r="1997" ht="15">
      <c r="A1997"/>
    </row>
    <row r="1998" ht="15">
      <c r="A1998"/>
    </row>
    <row r="1999" ht="15">
      <c r="A1999"/>
    </row>
    <row r="2000" ht="15">
      <c r="A2000"/>
    </row>
    <row r="2001" ht="15">
      <c r="A2001"/>
    </row>
    <row r="2002" ht="15">
      <c r="A2002"/>
    </row>
    <row r="2003" ht="15">
      <c r="A2003"/>
    </row>
    <row r="2004" ht="15">
      <c r="A2004"/>
    </row>
    <row r="2005" ht="15">
      <c r="A2005"/>
    </row>
    <row r="2006" ht="15">
      <c r="A2006"/>
    </row>
    <row r="2007" ht="15">
      <c r="A2007"/>
    </row>
    <row r="2008" ht="15">
      <c r="A2008"/>
    </row>
    <row r="2009" ht="15">
      <c r="A2009"/>
    </row>
    <row r="2010" ht="15">
      <c r="A2010"/>
    </row>
    <row r="2011" ht="15">
      <c r="A2011"/>
    </row>
    <row r="2012" ht="15">
      <c r="A2012"/>
    </row>
    <row r="2013" ht="15">
      <c r="A2013"/>
    </row>
    <row r="2014" ht="15">
      <c r="A2014"/>
    </row>
    <row r="2015" ht="15">
      <c r="A2015"/>
    </row>
    <row r="2016" ht="15">
      <c r="A2016"/>
    </row>
    <row r="2017" ht="15">
      <c r="A2017"/>
    </row>
    <row r="2018" ht="15">
      <c r="A2018"/>
    </row>
    <row r="2019" ht="15">
      <c r="A2019"/>
    </row>
    <row r="2020" ht="15">
      <c r="A2020"/>
    </row>
    <row r="2021" ht="15">
      <c r="A2021"/>
    </row>
    <row r="2022" ht="15">
      <c r="A2022"/>
    </row>
    <row r="2023" ht="15">
      <c r="A2023"/>
    </row>
    <row r="2024" ht="15">
      <c r="A2024"/>
    </row>
    <row r="2025" ht="15">
      <c r="A2025"/>
    </row>
    <row r="2026" ht="15">
      <c r="A2026"/>
    </row>
    <row r="2027" ht="15">
      <c r="A2027"/>
    </row>
    <row r="2028" ht="15">
      <c r="A2028"/>
    </row>
    <row r="2029" ht="15">
      <c r="A2029"/>
    </row>
    <row r="2030" ht="15">
      <c r="A2030"/>
    </row>
    <row r="2031" ht="15">
      <c r="A2031"/>
    </row>
    <row r="2032" ht="15">
      <c r="A2032"/>
    </row>
    <row r="2033" ht="15">
      <c r="A2033"/>
    </row>
    <row r="2034" ht="15">
      <c r="A2034"/>
    </row>
    <row r="2035" ht="15">
      <c r="A2035"/>
    </row>
    <row r="2036" ht="15">
      <c r="A2036"/>
    </row>
    <row r="2037" ht="15">
      <c r="A2037"/>
    </row>
    <row r="2038" ht="15">
      <c r="A2038"/>
    </row>
    <row r="2039" ht="15">
      <c r="A2039"/>
    </row>
    <row r="2040" ht="15">
      <c r="A2040"/>
    </row>
    <row r="2041" ht="15">
      <c r="A2041"/>
    </row>
    <row r="2042" ht="15">
      <c r="A2042"/>
    </row>
    <row r="2043" ht="15">
      <c r="A2043"/>
    </row>
    <row r="2044" ht="15">
      <c r="A2044"/>
    </row>
    <row r="2045" ht="15">
      <c r="A2045"/>
    </row>
    <row r="2046" ht="15">
      <c r="A2046"/>
    </row>
    <row r="2047" ht="15">
      <c r="A2047"/>
    </row>
    <row r="2048" ht="15">
      <c r="A2048"/>
    </row>
    <row r="2049" ht="15">
      <c r="A2049"/>
    </row>
    <row r="2050" ht="15">
      <c r="A2050"/>
    </row>
    <row r="2051" ht="15">
      <c r="A2051"/>
    </row>
    <row r="2052" ht="15">
      <c r="A2052"/>
    </row>
    <row r="2053" ht="15">
      <c r="A2053"/>
    </row>
    <row r="2054" ht="15">
      <c r="A2054"/>
    </row>
    <row r="2055" ht="15">
      <c r="A2055"/>
    </row>
    <row r="2056" ht="15">
      <c r="A2056"/>
    </row>
    <row r="2057" ht="15">
      <c r="A2057"/>
    </row>
    <row r="2058" ht="15">
      <c r="A2058"/>
    </row>
    <row r="2059" ht="15">
      <c r="A2059"/>
    </row>
    <row r="2060" ht="15">
      <c r="A2060"/>
    </row>
    <row r="2061" ht="15">
      <c r="A2061"/>
    </row>
    <row r="2062" ht="15">
      <c r="A2062"/>
    </row>
    <row r="2063" ht="15">
      <c r="A2063"/>
    </row>
    <row r="2064" ht="15">
      <c r="A2064"/>
    </row>
    <row r="2065" ht="15">
      <c r="A2065"/>
    </row>
    <row r="2066" ht="15">
      <c r="A2066"/>
    </row>
    <row r="2067" ht="15">
      <c r="A2067"/>
    </row>
    <row r="2068" ht="15">
      <c r="A2068"/>
    </row>
    <row r="2069" ht="15">
      <c r="A2069"/>
    </row>
    <row r="2070" ht="15">
      <c r="A2070"/>
    </row>
    <row r="2071" ht="15">
      <c r="A2071"/>
    </row>
    <row r="2072" ht="15">
      <c r="A2072"/>
    </row>
    <row r="2073" ht="15">
      <c r="A2073"/>
    </row>
    <row r="2074" ht="15">
      <c r="A2074"/>
    </row>
    <row r="2075" ht="15">
      <c r="A2075"/>
    </row>
    <row r="2076" ht="15">
      <c r="A2076"/>
    </row>
    <row r="2077" ht="15">
      <c r="A2077"/>
    </row>
    <row r="2078" ht="15">
      <c r="A2078"/>
    </row>
    <row r="2079" ht="15">
      <c r="A2079"/>
    </row>
    <row r="2080" ht="15">
      <c r="A2080"/>
    </row>
    <row r="2081" ht="15">
      <c r="A2081"/>
    </row>
    <row r="2082" ht="15">
      <c r="A2082"/>
    </row>
    <row r="2083" ht="15">
      <c r="A2083"/>
    </row>
    <row r="2084" ht="15">
      <c r="A2084"/>
    </row>
    <row r="2085" ht="15">
      <c r="A2085"/>
    </row>
    <row r="2086" ht="15">
      <c r="A2086"/>
    </row>
    <row r="2087" ht="15">
      <c r="A2087"/>
    </row>
    <row r="2088" ht="15">
      <c r="A2088"/>
    </row>
    <row r="2089" ht="15">
      <c r="A2089"/>
    </row>
    <row r="2090" ht="15">
      <c r="A2090"/>
    </row>
    <row r="2091" ht="15">
      <c r="A2091"/>
    </row>
    <row r="2092" ht="15">
      <c r="A2092"/>
    </row>
    <row r="2093" ht="15">
      <c r="A2093"/>
    </row>
    <row r="2094" ht="15">
      <c r="A2094"/>
    </row>
    <row r="2095" ht="15">
      <c r="A2095"/>
    </row>
    <row r="2096" ht="15">
      <c r="A2096"/>
    </row>
    <row r="2097" ht="15">
      <c r="A2097"/>
    </row>
    <row r="2098" ht="15">
      <c r="A2098"/>
    </row>
    <row r="2099" ht="15">
      <c r="A2099"/>
    </row>
    <row r="2100" ht="15">
      <c r="A2100"/>
    </row>
    <row r="2101" ht="15">
      <c r="A2101"/>
    </row>
    <row r="2102" ht="15">
      <c r="A2102"/>
    </row>
    <row r="2103" ht="15">
      <c r="A2103"/>
    </row>
    <row r="2104" ht="15">
      <c r="A2104"/>
    </row>
    <row r="2105" ht="15">
      <c r="A2105"/>
    </row>
    <row r="2106" ht="15">
      <c r="A2106"/>
    </row>
    <row r="2107" ht="15">
      <c r="A2107"/>
    </row>
    <row r="2108" ht="15">
      <c r="A2108"/>
    </row>
    <row r="2109" ht="15">
      <c r="A2109"/>
    </row>
    <row r="2110" ht="15">
      <c r="A2110"/>
    </row>
    <row r="2111" ht="15">
      <c r="A2111"/>
    </row>
    <row r="2112" ht="15">
      <c r="A2112"/>
    </row>
    <row r="2113" ht="15">
      <c r="A2113"/>
    </row>
    <row r="2114" ht="15">
      <c r="A2114"/>
    </row>
    <row r="2115" ht="15">
      <c r="A2115"/>
    </row>
    <row r="2116" ht="15">
      <c r="A2116"/>
    </row>
    <row r="2117" ht="15">
      <c r="A2117"/>
    </row>
    <row r="2118" ht="15">
      <c r="A2118"/>
    </row>
    <row r="2119" ht="15">
      <c r="A2119"/>
    </row>
    <row r="2120" ht="15">
      <c r="A2120"/>
    </row>
    <row r="2121" ht="15">
      <c r="A2121"/>
    </row>
    <row r="2122" ht="15">
      <c r="A2122"/>
    </row>
    <row r="2123" ht="15">
      <c r="A2123"/>
    </row>
    <row r="2124" ht="15">
      <c r="A2124"/>
    </row>
    <row r="2125" ht="15">
      <c r="A2125"/>
    </row>
    <row r="2126" ht="15">
      <c r="A2126"/>
    </row>
    <row r="2127" ht="15">
      <c r="A2127"/>
    </row>
    <row r="2128" ht="15">
      <c r="A2128"/>
    </row>
    <row r="2129" ht="15">
      <c r="A2129"/>
    </row>
    <row r="2130" ht="15">
      <c r="A2130"/>
    </row>
    <row r="2131" ht="15">
      <c r="A2131"/>
    </row>
    <row r="2132" ht="15">
      <c r="A2132"/>
    </row>
    <row r="2133" ht="15">
      <c r="A2133"/>
    </row>
    <row r="2134" ht="15">
      <c r="A2134"/>
    </row>
    <row r="2135" ht="15">
      <c r="A2135"/>
    </row>
    <row r="2136" ht="15">
      <c r="A2136"/>
    </row>
    <row r="2137" ht="15">
      <c r="A2137"/>
    </row>
    <row r="2138" ht="15">
      <c r="A2138"/>
    </row>
    <row r="2139" ht="15">
      <c r="A2139"/>
    </row>
    <row r="2140" ht="15">
      <c r="A2140"/>
    </row>
    <row r="2141" ht="15">
      <c r="A2141"/>
    </row>
    <row r="2142" ht="15">
      <c r="A2142"/>
    </row>
    <row r="2143" ht="15">
      <c r="A2143"/>
    </row>
    <row r="2144" ht="15">
      <c r="A2144"/>
    </row>
    <row r="2145" ht="15">
      <c r="A2145"/>
    </row>
    <row r="2146" ht="15">
      <c r="A2146"/>
    </row>
    <row r="2147" ht="15">
      <c r="A2147"/>
    </row>
    <row r="2148" ht="15">
      <c r="A2148"/>
    </row>
    <row r="2149" ht="15">
      <c r="A2149"/>
    </row>
    <row r="2150" ht="15">
      <c r="A2150"/>
    </row>
    <row r="2151" ht="15">
      <c r="A2151"/>
    </row>
    <row r="2152" ht="15">
      <c r="A2152"/>
    </row>
    <row r="2153" ht="15">
      <c r="A2153"/>
    </row>
    <row r="2154" ht="15">
      <c r="A2154"/>
    </row>
    <row r="2155" ht="15">
      <c r="A2155"/>
    </row>
    <row r="2156" ht="15">
      <c r="A2156"/>
    </row>
    <row r="2157" ht="15">
      <c r="A2157"/>
    </row>
    <row r="2158" ht="15">
      <c r="A2158"/>
    </row>
    <row r="2159" ht="15">
      <c r="A2159"/>
    </row>
    <row r="2160" ht="15">
      <c r="A2160"/>
    </row>
    <row r="2161" ht="15">
      <c r="A2161"/>
    </row>
    <row r="2162" ht="15">
      <c r="A2162"/>
    </row>
    <row r="2163" ht="15">
      <c r="A2163"/>
    </row>
    <row r="2164" ht="15">
      <c r="A2164"/>
    </row>
    <row r="2165" ht="15">
      <c r="A2165"/>
    </row>
    <row r="2166" ht="15">
      <c r="A2166"/>
    </row>
    <row r="2167" ht="15">
      <c r="A2167"/>
    </row>
    <row r="2168" ht="15">
      <c r="A2168"/>
    </row>
    <row r="2169" ht="15">
      <c r="A2169"/>
    </row>
    <row r="2170" ht="15">
      <c r="A2170"/>
    </row>
    <row r="2171" ht="15">
      <c r="A2171"/>
    </row>
    <row r="2172" ht="15">
      <c r="A2172"/>
    </row>
    <row r="2173" ht="15">
      <c r="A2173"/>
    </row>
    <row r="2174" ht="15">
      <c r="A2174"/>
    </row>
    <row r="2175" ht="15">
      <c r="A2175"/>
    </row>
    <row r="2176" ht="15">
      <c r="A2176"/>
    </row>
    <row r="2177" ht="15">
      <c r="A2177"/>
    </row>
    <row r="2178" ht="15">
      <c r="A2178"/>
    </row>
    <row r="2179" ht="15">
      <c r="A2179"/>
    </row>
    <row r="2180" ht="15">
      <c r="A2180"/>
    </row>
    <row r="2181" ht="15">
      <c r="A2181"/>
    </row>
    <row r="2182" ht="15">
      <c r="A2182"/>
    </row>
    <row r="2183" ht="15">
      <c r="A2183"/>
    </row>
    <row r="2184" ht="15">
      <c r="A2184"/>
    </row>
    <row r="2185" ht="15">
      <c r="A2185"/>
    </row>
    <row r="2186" ht="15">
      <c r="A2186"/>
    </row>
    <row r="2187" ht="15">
      <c r="A2187"/>
    </row>
    <row r="2188" ht="15">
      <c r="A2188"/>
    </row>
    <row r="2189" ht="15">
      <c r="A2189"/>
    </row>
    <row r="2190" ht="15">
      <c r="A2190"/>
    </row>
    <row r="2191" ht="15">
      <c r="A2191"/>
    </row>
    <row r="2192" ht="15">
      <c r="A2192"/>
    </row>
    <row r="2193" ht="15">
      <c r="A2193"/>
    </row>
    <row r="2194" ht="15">
      <c r="A2194"/>
    </row>
    <row r="2195" ht="15">
      <c r="A2195"/>
    </row>
    <row r="2196" ht="15">
      <c r="A2196"/>
    </row>
    <row r="2197" ht="15">
      <c r="A2197"/>
    </row>
    <row r="2198" ht="15">
      <c r="A2198"/>
    </row>
    <row r="2199" ht="15">
      <c r="A2199"/>
    </row>
    <row r="2200" ht="15">
      <c r="A2200"/>
    </row>
    <row r="2201" ht="15">
      <c r="A2201"/>
    </row>
    <row r="2202" ht="15">
      <c r="A2202"/>
    </row>
    <row r="2203" ht="15">
      <c r="A2203"/>
    </row>
    <row r="2204" ht="15">
      <c r="A2204"/>
    </row>
    <row r="2205" ht="15">
      <c r="A2205"/>
    </row>
    <row r="2206" ht="15">
      <c r="A2206"/>
    </row>
    <row r="2207" ht="15">
      <c r="A2207"/>
    </row>
    <row r="2208" ht="15">
      <c r="A2208"/>
    </row>
    <row r="2209" ht="15">
      <c r="A2209"/>
    </row>
    <row r="2210" ht="15">
      <c r="A2210"/>
    </row>
    <row r="2211" ht="15">
      <c r="A2211"/>
    </row>
    <row r="2212" ht="15">
      <c r="A2212"/>
    </row>
    <row r="2213" ht="15">
      <c r="A2213"/>
    </row>
    <row r="2214" ht="15">
      <c r="A2214"/>
    </row>
    <row r="2215" ht="15">
      <c r="A2215"/>
    </row>
    <row r="2216" ht="15">
      <c r="A2216"/>
    </row>
    <row r="2217" ht="15">
      <c r="A2217"/>
    </row>
    <row r="2218" ht="15">
      <c r="A2218"/>
    </row>
    <row r="2219" ht="15">
      <c r="A2219"/>
    </row>
    <row r="2220" ht="15">
      <c r="A2220"/>
    </row>
    <row r="2221" ht="15">
      <c r="A2221"/>
    </row>
    <row r="2222" ht="15">
      <c r="A2222"/>
    </row>
    <row r="2223" ht="15">
      <c r="A2223"/>
    </row>
    <row r="2224" ht="15">
      <c r="A2224"/>
    </row>
    <row r="2225" ht="15">
      <c r="A2225"/>
    </row>
    <row r="2226" ht="15">
      <c r="A2226"/>
    </row>
    <row r="2227" ht="15">
      <c r="A2227"/>
    </row>
    <row r="2228" ht="15">
      <c r="A2228"/>
    </row>
    <row r="2229" ht="15">
      <c r="A2229"/>
    </row>
    <row r="2230" ht="15">
      <c r="A2230"/>
    </row>
    <row r="2231" ht="15">
      <c r="A2231"/>
    </row>
    <row r="2232" ht="15">
      <c r="A2232"/>
    </row>
    <row r="2233" ht="15">
      <c r="A2233"/>
    </row>
    <row r="2234" ht="15">
      <c r="A2234"/>
    </row>
    <row r="2235" ht="15">
      <c r="A2235"/>
    </row>
    <row r="2236" ht="15">
      <c r="A2236"/>
    </row>
    <row r="2237" ht="15">
      <c r="A2237"/>
    </row>
    <row r="2238" ht="15">
      <c r="A2238"/>
    </row>
    <row r="2239" ht="15">
      <c r="A2239"/>
    </row>
    <row r="2240" ht="15">
      <c r="A2240"/>
    </row>
    <row r="2241" ht="15">
      <c r="A2241"/>
    </row>
    <row r="2242" ht="15">
      <c r="A2242"/>
    </row>
    <row r="2243" ht="15">
      <c r="A2243"/>
    </row>
    <row r="2244" ht="15">
      <c r="A2244"/>
    </row>
    <row r="2245" ht="15">
      <c r="A2245"/>
    </row>
    <row r="2246" ht="15">
      <c r="A2246"/>
    </row>
    <row r="2247" ht="15">
      <c r="A2247"/>
    </row>
    <row r="2248" ht="15">
      <c r="A2248"/>
    </row>
    <row r="2249" ht="15">
      <c r="A2249"/>
    </row>
    <row r="2250" ht="15">
      <c r="A2250"/>
    </row>
    <row r="2251" ht="15">
      <c r="A2251"/>
    </row>
    <row r="2252" ht="15">
      <c r="A2252"/>
    </row>
    <row r="2253" ht="15">
      <c r="A2253"/>
    </row>
    <row r="2254" ht="15">
      <c r="A2254"/>
    </row>
    <row r="2255" ht="15">
      <c r="A2255"/>
    </row>
    <row r="2256" ht="15">
      <c r="A2256"/>
    </row>
    <row r="2257" ht="15">
      <c r="A2257"/>
    </row>
    <row r="2258" ht="15">
      <c r="A2258"/>
    </row>
    <row r="2259" ht="15">
      <c r="A2259"/>
    </row>
    <row r="2260" ht="15">
      <c r="A2260"/>
    </row>
    <row r="2261" ht="15">
      <c r="A2261"/>
    </row>
    <row r="2262" ht="15">
      <c r="A2262"/>
    </row>
    <row r="2263" ht="15">
      <c r="A2263"/>
    </row>
    <row r="2264" ht="15">
      <c r="A2264"/>
    </row>
    <row r="2265" ht="15">
      <c r="A2265"/>
    </row>
    <row r="2266" ht="15">
      <c r="A2266"/>
    </row>
    <row r="2267" ht="15">
      <c r="A2267"/>
    </row>
    <row r="2268" ht="15">
      <c r="A2268"/>
    </row>
    <row r="2269" ht="15">
      <c r="A2269"/>
    </row>
    <row r="2270" ht="15">
      <c r="A2270"/>
    </row>
    <row r="2271" ht="15">
      <c r="A2271"/>
    </row>
    <row r="2272" ht="15">
      <c r="A2272"/>
    </row>
    <row r="2273" ht="15">
      <c r="A2273"/>
    </row>
    <row r="2274" ht="15">
      <c r="A2274"/>
    </row>
    <row r="2275" ht="15">
      <c r="A2275"/>
    </row>
    <row r="2276" ht="15">
      <c r="A2276"/>
    </row>
    <row r="2277" ht="15">
      <c r="A2277"/>
    </row>
    <row r="2278" ht="15">
      <c r="A2278"/>
    </row>
    <row r="2279" ht="15">
      <c r="A2279"/>
    </row>
    <row r="2280" ht="15">
      <c r="A2280"/>
    </row>
    <row r="2281" ht="15">
      <c r="A2281"/>
    </row>
    <row r="2282" ht="15">
      <c r="A2282"/>
    </row>
    <row r="2283" ht="15">
      <c r="A2283"/>
    </row>
    <row r="2284" ht="15">
      <c r="A2284"/>
    </row>
    <row r="2285" ht="15">
      <c r="A2285"/>
    </row>
    <row r="2286" ht="15">
      <c r="A2286"/>
    </row>
    <row r="2287" ht="15">
      <c r="A2287"/>
    </row>
    <row r="2288" ht="15">
      <c r="A2288"/>
    </row>
    <row r="2289" ht="15">
      <c r="A2289"/>
    </row>
    <row r="2290" ht="15">
      <c r="A2290"/>
    </row>
    <row r="2291" ht="15">
      <c r="A2291"/>
    </row>
    <row r="2292" ht="15">
      <c r="A2292"/>
    </row>
    <row r="2293" ht="15">
      <c r="A2293"/>
    </row>
    <row r="2294" ht="15">
      <c r="A2294"/>
    </row>
    <row r="2295" ht="15">
      <c r="A2295"/>
    </row>
    <row r="2296" ht="15">
      <c r="A2296"/>
    </row>
    <row r="2297" ht="15">
      <c r="A2297"/>
    </row>
    <row r="2298" ht="15">
      <c r="A2298"/>
    </row>
    <row r="2299" ht="15">
      <c r="A2299"/>
    </row>
    <row r="2300" ht="15">
      <c r="A2300"/>
    </row>
    <row r="2301" ht="15">
      <c r="A2301"/>
    </row>
    <row r="2302" ht="15">
      <c r="A2302"/>
    </row>
    <row r="2303" ht="15">
      <c r="A2303"/>
    </row>
    <row r="2304" ht="15">
      <c r="A2304"/>
    </row>
    <row r="2305" ht="15">
      <c r="A2305"/>
    </row>
    <row r="2306" ht="15">
      <c r="A2306"/>
    </row>
    <row r="2307" ht="15">
      <c r="A2307"/>
    </row>
    <row r="2308" ht="15">
      <c r="A2308"/>
    </row>
    <row r="2309" ht="15">
      <c r="A2309"/>
    </row>
    <row r="2310" ht="15">
      <c r="A2310"/>
    </row>
    <row r="2311" ht="15">
      <c r="A2311"/>
    </row>
    <row r="2312" ht="15">
      <c r="A2312"/>
    </row>
    <row r="2313" ht="15">
      <c r="A2313"/>
    </row>
    <row r="2314" ht="15">
      <c r="A2314"/>
    </row>
    <row r="2315" ht="15">
      <c r="A2315"/>
    </row>
    <row r="2316" ht="15">
      <c r="A2316"/>
    </row>
    <row r="2317" ht="15">
      <c r="A2317"/>
    </row>
    <row r="2318" ht="15">
      <c r="A2318"/>
    </row>
    <row r="2319" ht="15">
      <c r="A2319"/>
    </row>
    <row r="2320" ht="15">
      <c r="A2320"/>
    </row>
    <row r="2321" ht="15">
      <c r="A2321"/>
    </row>
    <row r="2322" ht="15">
      <c r="A2322"/>
    </row>
    <row r="2323" ht="15">
      <c r="A2323"/>
    </row>
    <row r="2324" ht="15">
      <c r="A2324"/>
    </row>
    <row r="2325" ht="15">
      <c r="A2325"/>
    </row>
    <row r="2326" ht="15">
      <c r="A2326"/>
    </row>
    <row r="2327" ht="15">
      <c r="A2327"/>
    </row>
    <row r="2328" ht="15">
      <c r="A2328"/>
    </row>
    <row r="2329" ht="15">
      <c r="A2329"/>
    </row>
    <row r="2330" ht="15">
      <c r="A2330"/>
    </row>
    <row r="2331" ht="15">
      <c r="A2331"/>
    </row>
    <row r="2332" ht="15">
      <c r="A2332"/>
    </row>
    <row r="2333" ht="15">
      <c r="A2333"/>
    </row>
    <row r="2334" ht="15">
      <c r="A2334"/>
    </row>
    <row r="2335" ht="15">
      <c r="A2335"/>
    </row>
    <row r="2336" ht="15">
      <c r="A2336"/>
    </row>
    <row r="2337" ht="15">
      <c r="A2337"/>
    </row>
    <row r="2338" ht="15">
      <c r="A2338"/>
    </row>
    <row r="2339" ht="15">
      <c r="A2339"/>
    </row>
    <row r="2340" ht="15">
      <c r="A2340"/>
    </row>
    <row r="2341" ht="15">
      <c r="A2341"/>
    </row>
    <row r="2342" ht="15">
      <c r="A2342"/>
    </row>
    <row r="2343" ht="15">
      <c r="A2343"/>
    </row>
    <row r="2344" ht="15">
      <c r="A2344"/>
    </row>
    <row r="2345" ht="15">
      <c r="A2345"/>
    </row>
    <row r="2346" ht="15">
      <c r="A2346"/>
    </row>
    <row r="2347" ht="15">
      <c r="A2347"/>
    </row>
    <row r="2348" ht="15">
      <c r="A2348"/>
    </row>
    <row r="2349" ht="15">
      <c r="A2349"/>
    </row>
    <row r="2350" ht="15">
      <c r="A2350"/>
    </row>
    <row r="2351" ht="15">
      <c r="A2351"/>
    </row>
    <row r="2352" ht="15">
      <c r="A2352"/>
    </row>
    <row r="2353" ht="15">
      <c r="A2353"/>
    </row>
    <row r="2354" ht="15">
      <c r="A2354"/>
    </row>
    <row r="2355" ht="15">
      <c r="A2355"/>
    </row>
    <row r="2356" ht="15">
      <c r="A2356"/>
    </row>
    <row r="2357" ht="15">
      <c r="A2357"/>
    </row>
    <row r="2358" ht="15">
      <c r="A2358"/>
    </row>
    <row r="2359" ht="15">
      <c r="A2359"/>
    </row>
    <row r="2360" ht="15">
      <c r="A2360"/>
    </row>
    <row r="2361" ht="15">
      <c r="A2361"/>
    </row>
    <row r="2362" ht="15">
      <c r="A2362"/>
    </row>
    <row r="2363" ht="15">
      <c r="A2363"/>
    </row>
    <row r="2364" ht="15">
      <c r="A2364"/>
    </row>
    <row r="2365" ht="15">
      <c r="A2365"/>
    </row>
    <row r="2366" ht="15">
      <c r="A2366"/>
    </row>
    <row r="2367" ht="15">
      <c r="A2367"/>
    </row>
    <row r="2368" ht="15">
      <c r="A2368"/>
    </row>
    <row r="2369" ht="15">
      <c r="A2369"/>
    </row>
    <row r="2370" ht="15">
      <c r="A2370"/>
    </row>
    <row r="2371" ht="15">
      <c r="A2371"/>
    </row>
    <row r="2372" ht="15">
      <c r="A2372"/>
    </row>
    <row r="2373" ht="15">
      <c r="A2373"/>
    </row>
    <row r="2374" ht="15">
      <c r="A2374"/>
    </row>
    <row r="2375" ht="15">
      <c r="A2375"/>
    </row>
    <row r="2376" ht="15">
      <c r="A2376"/>
    </row>
    <row r="2377" ht="15">
      <c r="A2377"/>
    </row>
    <row r="2378" ht="15">
      <c r="A2378"/>
    </row>
    <row r="2379" ht="15">
      <c r="A2379"/>
    </row>
    <row r="2380" ht="15">
      <c r="A2380"/>
    </row>
    <row r="2381" ht="15">
      <c r="A2381"/>
    </row>
    <row r="2382" ht="15">
      <c r="A2382"/>
    </row>
    <row r="2383" ht="15">
      <c r="A2383"/>
    </row>
    <row r="2384" ht="15">
      <c r="A2384"/>
    </row>
    <row r="2385" ht="15">
      <c r="A2385"/>
    </row>
    <row r="2386" ht="15">
      <c r="A2386"/>
    </row>
    <row r="2387" ht="15">
      <c r="A2387"/>
    </row>
    <row r="2388" ht="15">
      <c r="A2388"/>
    </row>
    <row r="2389" ht="15">
      <c r="A2389"/>
    </row>
    <row r="2390" ht="15">
      <c r="A2390"/>
    </row>
    <row r="2391" ht="15">
      <c r="A2391"/>
    </row>
    <row r="2392" ht="15">
      <c r="A2392"/>
    </row>
    <row r="2393" ht="15">
      <c r="A2393"/>
    </row>
    <row r="2394" ht="15">
      <c r="A2394"/>
    </row>
    <row r="2395" ht="15">
      <c r="A2395"/>
    </row>
    <row r="2396" ht="15">
      <c r="A2396"/>
    </row>
    <row r="2397" ht="15">
      <c r="A2397"/>
    </row>
    <row r="2398" ht="15">
      <c r="A2398"/>
    </row>
    <row r="2399" ht="15">
      <c r="A2399"/>
    </row>
    <row r="2400" ht="15">
      <c r="A2400"/>
    </row>
    <row r="2401" ht="15">
      <c r="A2401"/>
    </row>
    <row r="2402" ht="15">
      <c r="A2402"/>
    </row>
    <row r="2403" ht="15">
      <c r="A2403"/>
    </row>
    <row r="2404" ht="15">
      <c r="A2404"/>
    </row>
    <row r="2405" ht="15">
      <c r="A2405"/>
    </row>
    <row r="2406" ht="15">
      <c r="A2406"/>
    </row>
    <row r="2407" ht="15">
      <c r="A2407"/>
    </row>
    <row r="2408" ht="15">
      <c r="A2408"/>
    </row>
    <row r="2409" ht="15">
      <c r="A2409"/>
    </row>
    <row r="2410" ht="15">
      <c r="A2410"/>
    </row>
    <row r="2411" ht="15">
      <c r="A2411"/>
    </row>
    <row r="2412" ht="15">
      <c r="A2412"/>
    </row>
    <row r="2413" ht="15">
      <c r="A2413"/>
    </row>
    <row r="2414" ht="15">
      <c r="A2414"/>
    </row>
    <row r="2415" ht="15">
      <c r="A2415"/>
    </row>
    <row r="2416" ht="15">
      <c r="A2416"/>
    </row>
    <row r="2417" ht="15">
      <c r="A2417"/>
    </row>
    <row r="2418" ht="15">
      <c r="A2418"/>
    </row>
    <row r="2419" ht="15">
      <c r="A2419"/>
    </row>
    <row r="2420" ht="15">
      <c r="A2420"/>
    </row>
    <row r="2421" ht="15">
      <c r="A2421"/>
    </row>
    <row r="2422" ht="15">
      <c r="A2422"/>
    </row>
    <row r="2423" ht="15">
      <c r="A2423"/>
    </row>
    <row r="2424" ht="15">
      <c r="A2424"/>
    </row>
    <row r="2425" ht="15">
      <c r="A2425"/>
    </row>
    <row r="2426" ht="15">
      <c r="A2426"/>
    </row>
    <row r="2427" ht="15">
      <c r="A2427"/>
    </row>
    <row r="2428" ht="15">
      <c r="A2428"/>
    </row>
    <row r="2429" ht="15">
      <c r="A2429"/>
    </row>
  </sheetData>
  <dataValidations count="8">
    <dataValidation allowBlank="1" showInputMessage="1" promptTitle="Group Vertex Color" prompt="To select a color to use for all vertices in the group, right-click and select Select Color on the right-click menu." sqref="B2313:B2384 B1509:B1601 B1383:B1466 B917:B945 B725:B858 B575:B712 B240:B272 B3:B11 B17:B10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2313:C2384 C1509:C1601 C1383:C1466 C917:C945 C725:C858 C575:C712 C240:C272 C3:C11 C17:C105">
      <formula1>ValidGroupShapes</formula1>
    </dataValidation>
    <dataValidation allowBlank="1" showInputMessage="1" showErrorMessage="1" promptTitle="Group Name" prompt="Enter the name of the group." sqref="A2313:A2384 A1509:A1601 A1383:A1466 A917:A945 A725:A858 A575:A712 A240:A272 A3:A11 A17:A10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6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6" t="s">
        <v>211</v>
      </c>
      <c r="B2" s="83" t="s">
        <v>409</v>
      </c>
      <c r="C2" s="76">
        <f>VLOOKUP(GroupVertices[[#This Row],[Vertex]],Vertices[],MATCH("ID",Vertices[[#Headers],[Vertex]:[Vertex Group]],0),FALSE)</f>
        <v>29</v>
      </c>
    </row>
    <row r="3" spans="1:3" ht="15">
      <c r="A3" s="76" t="s">
        <v>211</v>
      </c>
      <c r="B3" s="83" t="s">
        <v>329</v>
      </c>
      <c r="C3" s="76">
        <f>VLOOKUP(GroupVertices[[#This Row],[Vertex]],Vertices[],MATCH("ID",Vertices[[#Headers],[Vertex]:[Vertex Group]],0),FALSE)</f>
        <v>5</v>
      </c>
    </row>
    <row r="4" spans="1:3" ht="15">
      <c r="A4" s="76" t="s">
        <v>211</v>
      </c>
      <c r="B4" s="83" t="s">
        <v>362</v>
      </c>
      <c r="C4" s="76">
        <f>VLOOKUP(GroupVertices[[#This Row],[Vertex]],Vertices[],MATCH("ID",Vertices[[#Headers],[Vertex]:[Vertex Group]],0),FALSE)</f>
        <v>23</v>
      </c>
    </row>
    <row r="5" spans="1:3" ht="15">
      <c r="A5" s="76" t="s">
        <v>211</v>
      </c>
      <c r="B5" s="83" t="s">
        <v>356</v>
      </c>
      <c r="C5" s="76">
        <f>VLOOKUP(GroupVertices[[#This Row],[Vertex]],Vertices[],MATCH("ID",Vertices[[#Headers],[Vertex]:[Vertex Group]],0),FALSE)</f>
        <v>28</v>
      </c>
    </row>
    <row r="6" spans="1:3" ht="15">
      <c r="A6" s="76" t="s">
        <v>211</v>
      </c>
      <c r="B6" s="83" t="s">
        <v>420</v>
      </c>
      <c r="C6" s="76">
        <f>VLOOKUP(GroupVertices[[#This Row],[Vertex]],Vertices[],MATCH("ID",Vertices[[#Headers],[Vertex]:[Vertex Group]],0),FALSE)</f>
        <v>27</v>
      </c>
    </row>
    <row r="7" spans="1:3" ht="15">
      <c r="A7" s="76" t="s">
        <v>211</v>
      </c>
      <c r="B7" s="83" t="s">
        <v>419</v>
      </c>
      <c r="C7" s="76">
        <f>VLOOKUP(GroupVertices[[#This Row],[Vertex]],Vertices[],MATCH("ID",Vertices[[#Headers],[Vertex]:[Vertex Group]],0),FALSE)</f>
        <v>26</v>
      </c>
    </row>
    <row r="8" spans="1:3" ht="15">
      <c r="A8" s="76" t="s">
        <v>211</v>
      </c>
      <c r="B8" s="83" t="s">
        <v>418</v>
      </c>
      <c r="C8" s="76">
        <f>VLOOKUP(GroupVertices[[#This Row],[Vertex]],Vertices[],MATCH("ID",Vertices[[#Headers],[Vertex]:[Vertex Group]],0),FALSE)</f>
        <v>25</v>
      </c>
    </row>
    <row r="9" spans="1:3" ht="15">
      <c r="A9" s="76" t="s">
        <v>211</v>
      </c>
      <c r="B9" s="83" t="s">
        <v>417</v>
      </c>
      <c r="C9" s="76">
        <f>VLOOKUP(GroupVertices[[#This Row],[Vertex]],Vertices[],MATCH("ID",Vertices[[#Headers],[Vertex]:[Vertex Group]],0),FALSE)</f>
        <v>24</v>
      </c>
    </row>
    <row r="10" spans="1:3" ht="15">
      <c r="A10" s="76" t="s">
        <v>211</v>
      </c>
      <c r="B10" s="83" t="s">
        <v>411</v>
      </c>
      <c r="C10" s="76">
        <f>VLOOKUP(GroupVertices[[#This Row],[Vertex]],Vertices[],MATCH("ID",Vertices[[#Headers],[Vertex]:[Vertex Group]],0),FALSE)</f>
        <v>13</v>
      </c>
    </row>
    <row r="11" spans="1:3" ht="15">
      <c r="A11" s="76" t="s">
        <v>211</v>
      </c>
      <c r="B11" s="83" t="s">
        <v>364</v>
      </c>
      <c r="C11" s="76">
        <f>VLOOKUP(GroupVertices[[#This Row],[Vertex]],Vertices[],MATCH("ID",Vertices[[#Headers],[Vertex]:[Vertex Group]],0),FALSE)</f>
        <v>22</v>
      </c>
    </row>
    <row r="12" spans="1:3" ht="15">
      <c r="A12" s="76" t="s">
        <v>211</v>
      </c>
      <c r="B12" s="83" t="s">
        <v>406</v>
      </c>
      <c r="C12" s="76">
        <f>VLOOKUP(GroupVertices[[#This Row],[Vertex]],Vertices[],MATCH("ID",Vertices[[#Headers],[Vertex]:[Vertex Group]],0),FALSE)</f>
        <v>12</v>
      </c>
    </row>
    <row r="13" spans="1:3" ht="15">
      <c r="A13" s="76" t="s">
        <v>211</v>
      </c>
      <c r="B13" s="83" t="s">
        <v>403</v>
      </c>
      <c r="C13" s="76">
        <f>VLOOKUP(GroupVertices[[#This Row],[Vertex]],Vertices[],MATCH("ID",Vertices[[#Headers],[Vertex]:[Vertex Group]],0),FALSE)</f>
        <v>6</v>
      </c>
    </row>
    <row r="14" spans="1:3" ht="15">
      <c r="A14" s="76" t="s">
        <v>212</v>
      </c>
      <c r="B14" s="83" t="s">
        <v>361</v>
      </c>
      <c r="C14" s="76">
        <f>VLOOKUP(GroupVertices[[#This Row],[Vertex]],Vertices[],MATCH("ID",Vertices[[#Headers],[Vertex]:[Vertex Group]],0),FALSE)</f>
        <v>10</v>
      </c>
    </row>
    <row r="15" spans="1:3" ht="15">
      <c r="A15" s="76" t="s">
        <v>212</v>
      </c>
      <c r="B15" s="83" t="s">
        <v>330</v>
      </c>
      <c r="C15" s="76">
        <f>VLOOKUP(GroupVertices[[#This Row],[Vertex]],Vertices[],MATCH("ID",Vertices[[#Headers],[Vertex]:[Vertex Group]],0),FALSE)</f>
        <v>9</v>
      </c>
    </row>
    <row r="16" spans="1:3" ht="15">
      <c r="A16" s="76" t="s">
        <v>212</v>
      </c>
      <c r="B16" s="83" t="s">
        <v>363</v>
      </c>
      <c r="C16" s="76">
        <f>VLOOKUP(GroupVertices[[#This Row],[Vertex]],Vertices[],MATCH("ID",Vertices[[#Headers],[Vertex]:[Vertex Group]],0),FALSE)</f>
        <v>4</v>
      </c>
    </row>
    <row r="17" spans="1:3" ht="15">
      <c r="A17" s="76" t="s">
        <v>212</v>
      </c>
      <c r="B17" s="83" t="s">
        <v>405</v>
      </c>
      <c r="C17" s="76">
        <f>VLOOKUP(GroupVertices[[#This Row],[Vertex]],Vertices[],MATCH("ID",Vertices[[#Headers],[Vertex]:[Vertex Group]],0),FALSE)</f>
        <v>11</v>
      </c>
    </row>
    <row r="18" spans="1:3" ht="15">
      <c r="A18" s="76" t="s">
        <v>212</v>
      </c>
      <c r="B18" s="83" t="s">
        <v>410</v>
      </c>
      <c r="C18" s="76">
        <f>VLOOKUP(GroupVertices[[#This Row],[Vertex]],Vertices[],MATCH("ID",Vertices[[#Headers],[Vertex]:[Vertex Group]],0),FALSE)</f>
        <v>8</v>
      </c>
    </row>
    <row r="19" spans="1:3" ht="15">
      <c r="A19" s="76" t="s">
        <v>212</v>
      </c>
      <c r="B19" s="83" t="s">
        <v>404</v>
      </c>
      <c r="C19" s="76">
        <f>VLOOKUP(GroupVertices[[#This Row],[Vertex]],Vertices[],MATCH("ID",Vertices[[#Headers],[Vertex]:[Vertex Group]],0),FALSE)</f>
        <v>7</v>
      </c>
    </row>
    <row r="20" spans="1:3" ht="15">
      <c r="A20" s="76" t="s">
        <v>212</v>
      </c>
      <c r="B20" s="83" t="s">
        <v>402</v>
      </c>
      <c r="C20" s="76">
        <f>VLOOKUP(GroupVertices[[#This Row],[Vertex]],Vertices[],MATCH("ID",Vertices[[#Headers],[Vertex]:[Vertex Group]],0),FALSE)</f>
        <v>3</v>
      </c>
    </row>
    <row r="21" spans="1:3" ht="15">
      <c r="A21" s="76" t="s">
        <v>275</v>
      </c>
      <c r="B21" s="83" t="s">
        <v>408</v>
      </c>
      <c r="C21" s="76">
        <f>VLOOKUP(GroupVertices[[#This Row],[Vertex]],Vertices[],MATCH("ID",Vertices[[#Headers],[Vertex]:[Vertex Group]],0),FALSE)</f>
        <v>17</v>
      </c>
    </row>
    <row r="22" spans="1:3" ht="15">
      <c r="A22" s="76" t="s">
        <v>275</v>
      </c>
      <c r="B22" s="83" t="s">
        <v>416</v>
      </c>
      <c r="C22" s="76">
        <f>VLOOKUP(GroupVertices[[#This Row],[Vertex]],Vertices[],MATCH("ID",Vertices[[#Headers],[Vertex]:[Vertex Group]],0),FALSE)</f>
        <v>21</v>
      </c>
    </row>
    <row r="23" spans="1:3" ht="15">
      <c r="A23" s="76" t="s">
        <v>275</v>
      </c>
      <c r="B23" s="83" t="s">
        <v>358</v>
      </c>
      <c r="C23" s="76">
        <f>VLOOKUP(GroupVertices[[#This Row],[Vertex]],Vertices[],MATCH("ID",Vertices[[#Headers],[Vertex]:[Vertex Group]],0),FALSE)</f>
        <v>20</v>
      </c>
    </row>
    <row r="24" spans="1:3" ht="15">
      <c r="A24" s="76" t="s">
        <v>275</v>
      </c>
      <c r="B24" s="83" t="s">
        <v>415</v>
      </c>
      <c r="C24" s="76">
        <f>VLOOKUP(GroupVertices[[#This Row],[Vertex]],Vertices[],MATCH("ID",Vertices[[#Headers],[Vertex]:[Vertex Group]],0),FALSE)</f>
        <v>19</v>
      </c>
    </row>
    <row r="25" spans="1:3" ht="15">
      <c r="A25" s="76" t="s">
        <v>275</v>
      </c>
      <c r="B25" s="83" t="s">
        <v>414</v>
      </c>
      <c r="C25" s="76">
        <f>VLOOKUP(GroupVertices[[#This Row],[Vertex]],Vertices[],MATCH("ID",Vertices[[#Headers],[Vertex]:[Vertex Group]],0),FALSE)</f>
        <v>18</v>
      </c>
    </row>
    <row r="26" spans="1:3" ht="15">
      <c r="A26" s="76" t="s">
        <v>345</v>
      </c>
      <c r="B26" s="83" t="s">
        <v>407</v>
      </c>
      <c r="C26" s="76">
        <f>VLOOKUP(GroupVertices[[#This Row],[Vertex]],Vertices[],MATCH("ID",Vertices[[#Headers],[Vertex]:[Vertex Group]],0),FALSE)</f>
        <v>14</v>
      </c>
    </row>
    <row r="27" spans="1:3" ht="15">
      <c r="A27" s="76" t="s">
        <v>345</v>
      </c>
      <c r="B27" s="83" t="s">
        <v>413</v>
      </c>
      <c r="C27" s="76">
        <f>VLOOKUP(GroupVertices[[#This Row],[Vertex]],Vertices[],MATCH("ID",Vertices[[#Headers],[Vertex]:[Vertex Group]],0),FALSE)</f>
        <v>16</v>
      </c>
    </row>
    <row r="28" spans="1:3" ht="15">
      <c r="A28" s="76" t="s">
        <v>345</v>
      </c>
      <c r="B28" s="83" t="s">
        <v>412</v>
      </c>
      <c r="C28" s="76">
        <f>VLOOKUP(GroupVertices[[#This Row],[Vertex]],Vertices[],MATCH("ID",Vertices[[#Headers],[Vertex]:[Vertex Group]],0),FALSE)</f>
        <v>15</v>
      </c>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row r="4944" spans="1:2" ht="15">
      <c r="A4944"/>
      <c r="B4944"/>
    </row>
    <row r="4945" spans="1:2" ht="15">
      <c r="A4945"/>
      <c r="B4945"/>
    </row>
    <row r="4946" spans="1:2" ht="15">
      <c r="A4946"/>
      <c r="B4946"/>
    </row>
    <row r="4947" spans="1:2" ht="15">
      <c r="A4947"/>
      <c r="B4947"/>
    </row>
    <row r="4948" spans="1:2" ht="15">
      <c r="A4948"/>
      <c r="B4948"/>
    </row>
    <row r="4949" spans="1:2" ht="15">
      <c r="A4949"/>
      <c r="B4949"/>
    </row>
    <row r="4950" spans="1:2" ht="15">
      <c r="A4950"/>
      <c r="B4950"/>
    </row>
    <row r="4951" spans="1:2" ht="15">
      <c r="A4951"/>
      <c r="B4951"/>
    </row>
    <row r="4952" spans="1:2" ht="15">
      <c r="A4952"/>
      <c r="B4952"/>
    </row>
    <row r="4953" spans="1:2" ht="15">
      <c r="A4953"/>
      <c r="B4953"/>
    </row>
    <row r="4954" spans="1:2" ht="15">
      <c r="A4954"/>
      <c r="B4954"/>
    </row>
    <row r="4955" spans="1:2" ht="15">
      <c r="A4955"/>
      <c r="B4955"/>
    </row>
    <row r="4956" spans="1:2" ht="15">
      <c r="A4956"/>
      <c r="B4956"/>
    </row>
    <row r="4957" spans="1:2" ht="15">
      <c r="A4957"/>
      <c r="B4957"/>
    </row>
    <row r="4958" spans="1:2" ht="15">
      <c r="A4958"/>
      <c r="B4958"/>
    </row>
    <row r="4959" spans="1:2" ht="15">
      <c r="A4959"/>
      <c r="B4959"/>
    </row>
    <row r="4960" spans="1:2" ht="15">
      <c r="A4960"/>
      <c r="B4960"/>
    </row>
    <row r="4961" spans="1:2" ht="15">
      <c r="A4961"/>
      <c r="B4961"/>
    </row>
    <row r="4962" spans="1:2" ht="15">
      <c r="A4962"/>
      <c r="B4962"/>
    </row>
    <row r="4963" spans="1:2" ht="15">
      <c r="A4963"/>
      <c r="B4963"/>
    </row>
    <row r="4964" spans="1:2" ht="15">
      <c r="A4964"/>
      <c r="B4964"/>
    </row>
    <row r="4965" spans="1:2" ht="15">
      <c r="A4965"/>
      <c r="B4965"/>
    </row>
    <row r="4966" spans="1:2" ht="15">
      <c r="A4966"/>
      <c r="B4966"/>
    </row>
    <row r="4967" spans="1:2" ht="15">
      <c r="A4967"/>
      <c r="B4967"/>
    </row>
    <row r="4968" spans="1:2" ht="15">
      <c r="A4968"/>
      <c r="B4968"/>
    </row>
    <row r="4969" spans="1:2" ht="15">
      <c r="A4969"/>
      <c r="B4969"/>
    </row>
    <row r="4970" spans="1:2" ht="15">
      <c r="A4970"/>
      <c r="B4970"/>
    </row>
    <row r="4971" spans="1:2" ht="15">
      <c r="A4971"/>
      <c r="B4971"/>
    </row>
    <row r="4972" spans="1:2" ht="15">
      <c r="A4972"/>
      <c r="B4972"/>
    </row>
    <row r="4973" spans="1:2" ht="15">
      <c r="A4973"/>
      <c r="B4973"/>
    </row>
    <row r="4974" spans="1:2" ht="15">
      <c r="A4974"/>
      <c r="B4974"/>
    </row>
    <row r="4975" spans="1:2" ht="15">
      <c r="A4975"/>
      <c r="B4975"/>
    </row>
    <row r="4976" spans="1:2" ht="15">
      <c r="A4976"/>
      <c r="B4976"/>
    </row>
    <row r="4977" spans="1:2" ht="15">
      <c r="A4977"/>
      <c r="B4977"/>
    </row>
    <row r="4978" spans="1:2" ht="15">
      <c r="A4978"/>
      <c r="B4978"/>
    </row>
    <row r="4979" spans="1:2" ht="15">
      <c r="A4979"/>
      <c r="B4979"/>
    </row>
    <row r="4980" spans="1:2" ht="15">
      <c r="A4980"/>
      <c r="B4980"/>
    </row>
    <row r="4981" spans="1:2" ht="15">
      <c r="A4981"/>
      <c r="B4981"/>
    </row>
    <row r="4982" spans="1:2" ht="15">
      <c r="A4982"/>
      <c r="B4982"/>
    </row>
    <row r="4983" spans="1:2" ht="15">
      <c r="A4983"/>
      <c r="B4983"/>
    </row>
    <row r="4984" spans="1:2" ht="15">
      <c r="A4984"/>
      <c r="B4984"/>
    </row>
    <row r="4985" spans="1:2" ht="15">
      <c r="A4985"/>
      <c r="B4985"/>
    </row>
    <row r="4986" spans="1:2" ht="15">
      <c r="A4986"/>
      <c r="B4986"/>
    </row>
    <row r="4987" spans="1:2" ht="15">
      <c r="A4987"/>
      <c r="B4987"/>
    </row>
    <row r="4988" spans="1:2" ht="15">
      <c r="A4988"/>
      <c r="B4988"/>
    </row>
    <row r="4989" spans="1:2" ht="15">
      <c r="A4989"/>
      <c r="B4989"/>
    </row>
    <row r="4990" spans="1:2" ht="15">
      <c r="A4990"/>
      <c r="B4990"/>
    </row>
    <row r="4991" spans="1:2" ht="15">
      <c r="A4991"/>
      <c r="B4991"/>
    </row>
    <row r="4992" spans="1:2" ht="15">
      <c r="A4992"/>
      <c r="B4992"/>
    </row>
    <row r="4993" spans="1:2" ht="15">
      <c r="A4993"/>
      <c r="B4993"/>
    </row>
    <row r="4994" spans="1:2" ht="15">
      <c r="A4994"/>
      <c r="B4994"/>
    </row>
    <row r="4995" spans="1:2" ht="15">
      <c r="A4995"/>
      <c r="B4995"/>
    </row>
    <row r="4996" spans="1:2" ht="15">
      <c r="A4996"/>
      <c r="B4996"/>
    </row>
    <row r="4997" spans="1:2" ht="15">
      <c r="A4997"/>
      <c r="B4997"/>
    </row>
    <row r="4998" spans="1:2" ht="15">
      <c r="A4998"/>
      <c r="B4998"/>
    </row>
    <row r="4999" spans="1:2" ht="15">
      <c r="A4999"/>
      <c r="B4999"/>
    </row>
    <row r="5000" spans="1:2" ht="15">
      <c r="A5000"/>
      <c r="B5000"/>
    </row>
    <row r="5001" spans="1:2" ht="15">
      <c r="A5001"/>
      <c r="B5001"/>
    </row>
    <row r="5002" spans="1:2" ht="15">
      <c r="A5002"/>
      <c r="B5002"/>
    </row>
    <row r="5003" spans="1:2" ht="15">
      <c r="A5003"/>
      <c r="B5003"/>
    </row>
    <row r="5004" spans="1:2" ht="15">
      <c r="A5004"/>
      <c r="B5004"/>
    </row>
    <row r="5005" spans="1:2" ht="15">
      <c r="A5005"/>
      <c r="B5005"/>
    </row>
    <row r="5006" spans="1:2" ht="15">
      <c r="A5006"/>
      <c r="B5006"/>
    </row>
    <row r="5007" spans="1:2" ht="15">
      <c r="A5007"/>
      <c r="B5007"/>
    </row>
    <row r="5008" spans="1:2" ht="15">
      <c r="A5008"/>
      <c r="B5008"/>
    </row>
    <row r="5009" spans="1:2" ht="15">
      <c r="A5009"/>
      <c r="B5009"/>
    </row>
    <row r="5010" spans="1:2" ht="15">
      <c r="A5010"/>
      <c r="B5010"/>
    </row>
    <row r="5011" spans="1:2" ht="15">
      <c r="A5011"/>
      <c r="B5011"/>
    </row>
    <row r="5012" spans="1:2" ht="15">
      <c r="A5012"/>
      <c r="B5012"/>
    </row>
    <row r="5013" spans="1:2" ht="15">
      <c r="A5013"/>
      <c r="B5013"/>
    </row>
    <row r="5014" spans="1:2" ht="15">
      <c r="A5014"/>
      <c r="B5014"/>
    </row>
    <row r="5015" spans="1:2" ht="15">
      <c r="A5015"/>
      <c r="B5015"/>
    </row>
    <row r="5016" spans="1:2" ht="15">
      <c r="A5016"/>
      <c r="B5016"/>
    </row>
    <row r="5017" spans="1:2" ht="15">
      <c r="A5017"/>
      <c r="B5017"/>
    </row>
    <row r="5018" spans="1:2" ht="15">
      <c r="A5018"/>
      <c r="B5018"/>
    </row>
    <row r="5019" spans="1:2" ht="15">
      <c r="A5019"/>
      <c r="B5019"/>
    </row>
    <row r="5020" spans="1:2" ht="15">
      <c r="A5020"/>
      <c r="B5020"/>
    </row>
    <row r="5021" spans="1:2" ht="15">
      <c r="A5021"/>
      <c r="B5021"/>
    </row>
    <row r="5022" spans="1:2" ht="15">
      <c r="A5022"/>
      <c r="B5022"/>
    </row>
    <row r="5023" spans="1:2" ht="15">
      <c r="A5023"/>
      <c r="B5023"/>
    </row>
    <row r="5024" spans="1:2" ht="15">
      <c r="A5024"/>
      <c r="B5024"/>
    </row>
    <row r="5025" spans="1:2" ht="15">
      <c r="A5025"/>
      <c r="B5025"/>
    </row>
    <row r="5026" spans="1:2" ht="15">
      <c r="A5026"/>
      <c r="B5026"/>
    </row>
    <row r="5027" spans="1:2" ht="15">
      <c r="A5027"/>
      <c r="B5027"/>
    </row>
    <row r="5028" spans="1:2" ht="15">
      <c r="A5028"/>
      <c r="B5028"/>
    </row>
    <row r="5029" spans="1:2" ht="15">
      <c r="A5029"/>
      <c r="B5029"/>
    </row>
    <row r="5030" spans="1:2" ht="15">
      <c r="A5030"/>
      <c r="B5030"/>
    </row>
    <row r="5031" spans="1:2" ht="15">
      <c r="A5031"/>
      <c r="B5031"/>
    </row>
    <row r="5032" spans="1:2" ht="15">
      <c r="A5032"/>
      <c r="B5032"/>
    </row>
    <row r="5033" spans="1:2" ht="15">
      <c r="A5033"/>
      <c r="B5033"/>
    </row>
    <row r="5034" spans="1:2" ht="15">
      <c r="A5034"/>
      <c r="B5034"/>
    </row>
    <row r="5035" spans="1:2" ht="15">
      <c r="A5035"/>
      <c r="B5035"/>
    </row>
    <row r="5036" spans="1:2" ht="15">
      <c r="A5036"/>
      <c r="B5036"/>
    </row>
    <row r="5037" spans="1:2" ht="15">
      <c r="A5037"/>
      <c r="B5037"/>
    </row>
    <row r="5038" spans="1:2" ht="15">
      <c r="A5038"/>
      <c r="B5038"/>
    </row>
    <row r="5039" spans="1:2" ht="15">
      <c r="A5039"/>
      <c r="B5039"/>
    </row>
    <row r="5040" spans="1:2" ht="15">
      <c r="A5040"/>
      <c r="B5040"/>
    </row>
    <row r="5041" spans="1:2" ht="15">
      <c r="A5041"/>
      <c r="B5041"/>
    </row>
    <row r="5042" spans="1:2" ht="15">
      <c r="A5042"/>
      <c r="B5042"/>
    </row>
    <row r="5043" spans="1:2" ht="15">
      <c r="A5043"/>
      <c r="B5043"/>
    </row>
    <row r="5044" spans="1:2" ht="15">
      <c r="A5044"/>
      <c r="B5044"/>
    </row>
    <row r="5045" spans="1:2" ht="15">
      <c r="A5045"/>
      <c r="B5045"/>
    </row>
    <row r="5046" spans="1:2" ht="15">
      <c r="A5046"/>
      <c r="B5046"/>
    </row>
    <row r="5047" spans="1:2" ht="15">
      <c r="A5047"/>
      <c r="B5047"/>
    </row>
    <row r="5048" spans="1:2" ht="15">
      <c r="A5048"/>
      <c r="B5048"/>
    </row>
    <row r="5049" spans="1:2" ht="15">
      <c r="A5049"/>
      <c r="B5049"/>
    </row>
    <row r="5050" spans="1:2" ht="15">
      <c r="A5050"/>
      <c r="B5050"/>
    </row>
    <row r="5051" spans="1:2" ht="15">
      <c r="A5051"/>
      <c r="B5051"/>
    </row>
    <row r="5052" spans="1:2" ht="15">
      <c r="A5052"/>
      <c r="B5052"/>
    </row>
    <row r="5053" spans="1:2" ht="15">
      <c r="A5053"/>
      <c r="B5053"/>
    </row>
    <row r="5054" spans="1:2" ht="15">
      <c r="A5054"/>
      <c r="B5054"/>
    </row>
    <row r="5055" spans="1:2" ht="15">
      <c r="A5055"/>
      <c r="B5055"/>
    </row>
    <row r="5056" spans="1:2" ht="15">
      <c r="A5056"/>
      <c r="B5056"/>
    </row>
    <row r="5057" spans="1:2" ht="15">
      <c r="A5057"/>
      <c r="B5057"/>
    </row>
    <row r="5058" spans="1:2" ht="15">
      <c r="A5058"/>
      <c r="B5058"/>
    </row>
    <row r="5059" spans="1:2" ht="15">
      <c r="A5059"/>
      <c r="B5059"/>
    </row>
    <row r="5060" spans="1:2" ht="15">
      <c r="A5060"/>
      <c r="B5060"/>
    </row>
    <row r="5061" spans="1:2" ht="15">
      <c r="A5061"/>
      <c r="B5061"/>
    </row>
    <row r="5062" spans="1:2" ht="15">
      <c r="A5062"/>
      <c r="B5062"/>
    </row>
    <row r="5063" spans="1:2" ht="15">
      <c r="A5063"/>
      <c r="B5063"/>
    </row>
    <row r="5064" spans="1:2" ht="15">
      <c r="A5064"/>
      <c r="B5064"/>
    </row>
    <row r="5065" spans="1:2" ht="15">
      <c r="A5065"/>
      <c r="B5065"/>
    </row>
    <row r="5066" spans="1:2" ht="15">
      <c r="A5066"/>
      <c r="B5066"/>
    </row>
    <row r="5067" spans="1:2" ht="15">
      <c r="A5067"/>
      <c r="B5067"/>
    </row>
    <row r="5068" spans="1:2" ht="15">
      <c r="A5068"/>
      <c r="B5068"/>
    </row>
    <row r="5069" spans="1:2" ht="15">
      <c r="A5069"/>
      <c r="B5069"/>
    </row>
    <row r="5070" spans="1:2" ht="15">
      <c r="A5070"/>
      <c r="B5070"/>
    </row>
    <row r="5071" spans="1:2" ht="15">
      <c r="A5071"/>
      <c r="B5071"/>
    </row>
    <row r="5072" spans="1:2" ht="15">
      <c r="A5072"/>
      <c r="B5072"/>
    </row>
    <row r="5073" spans="1:2" ht="15">
      <c r="A5073"/>
      <c r="B5073"/>
    </row>
    <row r="5074" spans="1:2" ht="15">
      <c r="A5074"/>
      <c r="B5074"/>
    </row>
    <row r="5075" spans="1:2" ht="15">
      <c r="A5075"/>
      <c r="B5075"/>
    </row>
    <row r="5076" spans="1:2" ht="15">
      <c r="A5076"/>
      <c r="B5076"/>
    </row>
    <row r="5077" spans="1:2" ht="15">
      <c r="A5077"/>
      <c r="B5077"/>
    </row>
    <row r="5078" spans="1:2" ht="15">
      <c r="A5078"/>
      <c r="B5078"/>
    </row>
    <row r="5079" spans="1:2" ht="15">
      <c r="A5079"/>
      <c r="B5079"/>
    </row>
    <row r="5080" spans="1:2" ht="15">
      <c r="A5080"/>
      <c r="B5080"/>
    </row>
    <row r="5081" spans="1:2" ht="15">
      <c r="A5081"/>
      <c r="B5081"/>
    </row>
    <row r="5082" spans="1:2" ht="15">
      <c r="A5082"/>
      <c r="B5082"/>
    </row>
    <row r="5083" spans="1:2" ht="15">
      <c r="A5083"/>
      <c r="B5083"/>
    </row>
    <row r="5084" spans="1:2" ht="15">
      <c r="A5084"/>
      <c r="B5084"/>
    </row>
    <row r="5085" spans="1:2" ht="15">
      <c r="A5085"/>
      <c r="B5085"/>
    </row>
    <row r="5086" spans="1:2" ht="15">
      <c r="A5086"/>
      <c r="B5086"/>
    </row>
    <row r="5087" spans="1:2" ht="15">
      <c r="A5087"/>
      <c r="B5087"/>
    </row>
    <row r="5088" spans="1:2" ht="15">
      <c r="A5088"/>
      <c r="B5088"/>
    </row>
    <row r="5089" spans="1:2" ht="15">
      <c r="A5089"/>
      <c r="B5089"/>
    </row>
    <row r="5090" spans="1:2" ht="15">
      <c r="A5090"/>
      <c r="B5090"/>
    </row>
    <row r="5091" spans="1:2" ht="15">
      <c r="A5091"/>
      <c r="B5091"/>
    </row>
    <row r="5092" spans="1:2" ht="15">
      <c r="A5092"/>
      <c r="B5092"/>
    </row>
    <row r="5093" spans="1:2" ht="15">
      <c r="A5093"/>
      <c r="B5093"/>
    </row>
    <row r="5094" spans="1:2" ht="15">
      <c r="A5094"/>
      <c r="B5094"/>
    </row>
    <row r="5095" spans="1:2" ht="15">
      <c r="A5095"/>
      <c r="B5095"/>
    </row>
    <row r="5096" spans="1:2" ht="15">
      <c r="A5096"/>
      <c r="B5096"/>
    </row>
    <row r="5097" spans="1:2" ht="15">
      <c r="A5097"/>
      <c r="B5097"/>
    </row>
    <row r="5098" spans="1:2" ht="15">
      <c r="A5098"/>
      <c r="B5098"/>
    </row>
    <row r="5099" spans="1:2" ht="15">
      <c r="A5099"/>
      <c r="B5099"/>
    </row>
    <row r="5100" spans="1:2" ht="15">
      <c r="A5100"/>
      <c r="B5100"/>
    </row>
    <row r="5101" spans="1:2" ht="15">
      <c r="A5101"/>
      <c r="B5101"/>
    </row>
    <row r="5102" spans="1:2" ht="15">
      <c r="A5102"/>
      <c r="B5102"/>
    </row>
    <row r="5103" spans="1:2" ht="15">
      <c r="A5103"/>
      <c r="B5103"/>
    </row>
    <row r="5104" spans="1:2" ht="15">
      <c r="A5104"/>
      <c r="B5104"/>
    </row>
    <row r="5105" spans="1:2" ht="15">
      <c r="A5105"/>
      <c r="B5105"/>
    </row>
    <row r="5106" spans="1:2" ht="15">
      <c r="A5106"/>
      <c r="B5106"/>
    </row>
    <row r="5107" spans="1:2" ht="15">
      <c r="A5107"/>
      <c r="B5107"/>
    </row>
    <row r="5108" spans="1:2" ht="15">
      <c r="A5108"/>
      <c r="B5108"/>
    </row>
    <row r="5109" spans="1:2" ht="15">
      <c r="A5109"/>
      <c r="B5109"/>
    </row>
    <row r="5110" spans="1:2" ht="15">
      <c r="A5110"/>
      <c r="B5110"/>
    </row>
    <row r="5111" spans="1:2" ht="15">
      <c r="A5111"/>
      <c r="B5111"/>
    </row>
    <row r="5112" spans="1:2" ht="15">
      <c r="A5112"/>
      <c r="B5112"/>
    </row>
    <row r="5113" spans="1:2" ht="15">
      <c r="A5113"/>
      <c r="B5113"/>
    </row>
    <row r="5114" spans="1:2" ht="15">
      <c r="A5114"/>
      <c r="B5114"/>
    </row>
    <row r="5115" spans="1:2" ht="15">
      <c r="A5115"/>
      <c r="B5115"/>
    </row>
    <row r="5116" spans="1:2" ht="15">
      <c r="A5116"/>
      <c r="B5116"/>
    </row>
    <row r="5117" spans="1:2" ht="15">
      <c r="A5117"/>
      <c r="B5117"/>
    </row>
    <row r="5118" spans="1:2" ht="15">
      <c r="A5118"/>
      <c r="B5118"/>
    </row>
    <row r="5119" spans="1:2" ht="15">
      <c r="A5119"/>
      <c r="B5119"/>
    </row>
    <row r="5120" spans="1:2" ht="15">
      <c r="A5120"/>
      <c r="B5120"/>
    </row>
    <row r="5121" spans="1:2" ht="15">
      <c r="A5121"/>
      <c r="B5121"/>
    </row>
    <row r="5122" spans="1:2" ht="15">
      <c r="A5122"/>
      <c r="B5122"/>
    </row>
    <row r="5123" spans="1:2" ht="15">
      <c r="A5123"/>
      <c r="B5123"/>
    </row>
    <row r="5124" spans="1:2" ht="15">
      <c r="A5124"/>
      <c r="B5124"/>
    </row>
    <row r="5125" spans="1:2" ht="15">
      <c r="A5125"/>
      <c r="B5125"/>
    </row>
    <row r="5126" spans="1:2" ht="15">
      <c r="A5126"/>
      <c r="B5126"/>
    </row>
    <row r="5127" spans="1:2" ht="15">
      <c r="A5127"/>
      <c r="B5127"/>
    </row>
    <row r="5128" spans="1:2" ht="15">
      <c r="A5128"/>
      <c r="B5128"/>
    </row>
    <row r="5129" spans="1:2" ht="15">
      <c r="A5129"/>
      <c r="B5129"/>
    </row>
    <row r="5130" spans="1:2" ht="15">
      <c r="A5130"/>
      <c r="B5130"/>
    </row>
    <row r="5131" spans="1:2" ht="15">
      <c r="A5131"/>
      <c r="B5131"/>
    </row>
    <row r="5132" spans="1:2" ht="15">
      <c r="A5132"/>
      <c r="B5132"/>
    </row>
    <row r="5133" spans="1:2" ht="15">
      <c r="A5133"/>
      <c r="B5133"/>
    </row>
    <row r="5134" spans="1:2" ht="15">
      <c r="A5134"/>
      <c r="B5134"/>
    </row>
    <row r="5135" spans="1:2" ht="15">
      <c r="A5135"/>
      <c r="B5135"/>
    </row>
    <row r="5136" spans="1:2" ht="15">
      <c r="A5136"/>
      <c r="B5136"/>
    </row>
    <row r="5137" spans="1:2" ht="15">
      <c r="A5137"/>
      <c r="B5137"/>
    </row>
    <row r="5138" spans="1:2" ht="15">
      <c r="A5138"/>
      <c r="B5138"/>
    </row>
    <row r="5139" spans="1:2" ht="15">
      <c r="A5139"/>
      <c r="B5139"/>
    </row>
    <row r="5140" spans="1:2" ht="15">
      <c r="A5140"/>
      <c r="B5140"/>
    </row>
    <row r="5141" spans="1:2" ht="15">
      <c r="A5141"/>
      <c r="B5141"/>
    </row>
    <row r="5142" spans="1:2" ht="15">
      <c r="A5142"/>
      <c r="B5142"/>
    </row>
    <row r="5143" spans="1:2" ht="15">
      <c r="A5143"/>
      <c r="B5143"/>
    </row>
    <row r="5144" spans="1:2" ht="15">
      <c r="A5144"/>
      <c r="B5144"/>
    </row>
    <row r="5145" spans="1:2" ht="15">
      <c r="A5145"/>
      <c r="B5145"/>
    </row>
    <row r="5146" spans="1:2" ht="15">
      <c r="A5146"/>
      <c r="B5146"/>
    </row>
    <row r="5147" spans="1:2" ht="15">
      <c r="A5147"/>
      <c r="B5147"/>
    </row>
    <row r="5148" spans="1:2" ht="15">
      <c r="A5148"/>
      <c r="B5148"/>
    </row>
    <row r="5149" spans="1:2" ht="15">
      <c r="A5149"/>
      <c r="B5149"/>
    </row>
    <row r="5150" spans="1:2" ht="15">
      <c r="A5150"/>
      <c r="B5150"/>
    </row>
    <row r="5151" spans="1:2" ht="15">
      <c r="A5151"/>
      <c r="B5151"/>
    </row>
    <row r="5152" spans="1:2" ht="15">
      <c r="A5152"/>
      <c r="B5152"/>
    </row>
    <row r="5153" spans="1:2" ht="15">
      <c r="A5153"/>
      <c r="B5153"/>
    </row>
    <row r="5154" spans="1:2" ht="15">
      <c r="A5154"/>
      <c r="B5154"/>
    </row>
    <row r="5155" spans="1:2" ht="15">
      <c r="A5155"/>
      <c r="B5155"/>
    </row>
    <row r="5156" spans="1:2" ht="15">
      <c r="A5156"/>
      <c r="B5156"/>
    </row>
    <row r="5157" spans="1:2" ht="15">
      <c r="A5157"/>
      <c r="B5157"/>
    </row>
    <row r="5158" spans="1:2" ht="15">
      <c r="A5158"/>
      <c r="B5158"/>
    </row>
    <row r="5159" spans="1:2" ht="15">
      <c r="A5159"/>
      <c r="B5159"/>
    </row>
    <row r="5160" spans="1:2" ht="15">
      <c r="A5160"/>
      <c r="B5160"/>
    </row>
    <row r="5161" spans="1:2" ht="15">
      <c r="A5161"/>
      <c r="B5161"/>
    </row>
    <row r="5162" spans="1:2" ht="15">
      <c r="A5162"/>
      <c r="B5162"/>
    </row>
    <row r="5163" spans="1:2" ht="15">
      <c r="A5163"/>
      <c r="B5163"/>
    </row>
    <row r="5164" spans="1:2" ht="15">
      <c r="A5164"/>
      <c r="B5164"/>
    </row>
    <row r="5165" spans="1:2" ht="15">
      <c r="A5165"/>
      <c r="B5165"/>
    </row>
    <row r="5166" spans="1:2" ht="15">
      <c r="A5166"/>
      <c r="B5166"/>
    </row>
    <row r="5167" spans="1:2" ht="15">
      <c r="A5167"/>
      <c r="B5167"/>
    </row>
    <row r="5168" spans="1:2" ht="15">
      <c r="A5168"/>
      <c r="B5168"/>
    </row>
    <row r="5169" spans="1:2" ht="15">
      <c r="A5169"/>
      <c r="B5169"/>
    </row>
    <row r="5170" spans="1:2" ht="15">
      <c r="A5170"/>
      <c r="B5170"/>
    </row>
    <row r="5171" spans="1:2" ht="15">
      <c r="A5171"/>
      <c r="B5171"/>
    </row>
    <row r="5172" spans="1:2" ht="15">
      <c r="A5172"/>
      <c r="B5172"/>
    </row>
    <row r="5173" spans="1:2" ht="15">
      <c r="A5173"/>
      <c r="B5173"/>
    </row>
    <row r="5174" spans="1:2" ht="15">
      <c r="A5174"/>
      <c r="B5174"/>
    </row>
    <row r="5175" spans="1:2" ht="15">
      <c r="A5175"/>
      <c r="B5175"/>
    </row>
    <row r="5176" spans="1:2" ht="15">
      <c r="A5176"/>
      <c r="B5176"/>
    </row>
    <row r="5177" spans="1:2" ht="15">
      <c r="A5177"/>
      <c r="B5177"/>
    </row>
    <row r="5178" spans="1:2" ht="15">
      <c r="A5178"/>
      <c r="B5178"/>
    </row>
    <row r="5179" spans="1:2" ht="15">
      <c r="A5179"/>
      <c r="B5179"/>
    </row>
    <row r="5180" spans="1:2" ht="15">
      <c r="A5180"/>
      <c r="B5180"/>
    </row>
    <row r="5181" spans="1:2" ht="15">
      <c r="A5181"/>
      <c r="B5181"/>
    </row>
    <row r="5182" spans="1:2" ht="15">
      <c r="A5182"/>
      <c r="B5182"/>
    </row>
    <row r="5183" spans="1:2" ht="15">
      <c r="A5183"/>
      <c r="B5183"/>
    </row>
    <row r="5184" spans="1:2" ht="15">
      <c r="A5184"/>
      <c r="B5184"/>
    </row>
    <row r="5185" spans="1:2" ht="15">
      <c r="A5185"/>
      <c r="B5185"/>
    </row>
    <row r="5186" spans="1:2" ht="15">
      <c r="A5186"/>
      <c r="B5186"/>
    </row>
    <row r="5187" spans="1:2" ht="15">
      <c r="A5187"/>
      <c r="B5187"/>
    </row>
    <row r="5188" spans="1:2" ht="15">
      <c r="A5188"/>
      <c r="B5188"/>
    </row>
    <row r="5189" spans="1:2" ht="15">
      <c r="A5189"/>
      <c r="B5189"/>
    </row>
    <row r="5190" spans="1:2" ht="15">
      <c r="A5190"/>
      <c r="B5190"/>
    </row>
    <row r="5191" spans="1:2" ht="15">
      <c r="A5191"/>
      <c r="B5191"/>
    </row>
    <row r="5192" spans="1:2" ht="15">
      <c r="A5192"/>
      <c r="B5192"/>
    </row>
    <row r="5193" spans="1:2" ht="15">
      <c r="A5193"/>
      <c r="B5193"/>
    </row>
    <row r="5194" spans="1:2" ht="15">
      <c r="A5194"/>
      <c r="B5194"/>
    </row>
    <row r="5195" spans="1:2" ht="15">
      <c r="A5195"/>
      <c r="B5195"/>
    </row>
    <row r="5196" spans="1:2" ht="15">
      <c r="A5196"/>
      <c r="B5196"/>
    </row>
    <row r="5197" spans="1:2" ht="15">
      <c r="A5197"/>
      <c r="B5197"/>
    </row>
    <row r="5198" spans="1:2" ht="15">
      <c r="A5198"/>
      <c r="B5198"/>
    </row>
    <row r="5199" spans="1:2" ht="15">
      <c r="A5199"/>
      <c r="B5199"/>
    </row>
    <row r="5200" spans="1:2" ht="15">
      <c r="A5200"/>
      <c r="B5200"/>
    </row>
    <row r="5201" spans="1:2" ht="15">
      <c r="A5201"/>
      <c r="B5201"/>
    </row>
    <row r="5202" spans="1:2" ht="15">
      <c r="A5202"/>
      <c r="B5202"/>
    </row>
    <row r="5203" spans="1:2" ht="15">
      <c r="A5203"/>
      <c r="B5203"/>
    </row>
    <row r="5204" spans="1:2" ht="15">
      <c r="A5204"/>
      <c r="B5204"/>
    </row>
    <row r="5205" spans="1:2" ht="15">
      <c r="A5205"/>
      <c r="B5205"/>
    </row>
    <row r="5206" spans="1:2" ht="15">
      <c r="A5206"/>
      <c r="B5206"/>
    </row>
    <row r="5207" spans="1:2" ht="15">
      <c r="A5207"/>
      <c r="B5207"/>
    </row>
    <row r="5208" spans="1:2" ht="15">
      <c r="A5208"/>
      <c r="B5208"/>
    </row>
    <row r="5209" spans="1:2" ht="15">
      <c r="A5209"/>
      <c r="B5209"/>
    </row>
    <row r="5210" spans="1:2" ht="15">
      <c r="A5210"/>
      <c r="B5210"/>
    </row>
    <row r="5211" spans="1:2" ht="15">
      <c r="A5211"/>
      <c r="B5211"/>
    </row>
    <row r="5212" spans="1:2" ht="15">
      <c r="A5212"/>
      <c r="B5212"/>
    </row>
    <row r="5213" spans="1:2" ht="15">
      <c r="A5213"/>
      <c r="B5213"/>
    </row>
    <row r="5214" spans="1:2" ht="15">
      <c r="A5214"/>
      <c r="B5214"/>
    </row>
    <row r="5215" spans="1:2" ht="15">
      <c r="A5215"/>
      <c r="B5215"/>
    </row>
    <row r="5216" spans="1:2" ht="15">
      <c r="A5216"/>
      <c r="B5216"/>
    </row>
    <row r="5217" spans="1:2" ht="15">
      <c r="A5217"/>
      <c r="B5217"/>
    </row>
    <row r="5218" spans="1:2" ht="15">
      <c r="A5218"/>
      <c r="B5218"/>
    </row>
    <row r="5219" spans="1:2" ht="15">
      <c r="A5219"/>
      <c r="B5219"/>
    </row>
    <row r="5220" spans="1:2" ht="15">
      <c r="A5220"/>
      <c r="B5220"/>
    </row>
    <row r="5221" spans="1:2" ht="15">
      <c r="A5221"/>
      <c r="B5221"/>
    </row>
    <row r="5222" spans="1:2" ht="15">
      <c r="A5222"/>
      <c r="B5222"/>
    </row>
    <row r="5223" spans="1:2" ht="15">
      <c r="A5223"/>
      <c r="B5223"/>
    </row>
    <row r="5224" spans="1:2" ht="15">
      <c r="A5224"/>
      <c r="B5224"/>
    </row>
    <row r="5225" spans="1:2" ht="15">
      <c r="A5225"/>
      <c r="B5225"/>
    </row>
    <row r="5226" spans="1:2" ht="15">
      <c r="A5226"/>
      <c r="B5226"/>
    </row>
    <row r="5227" spans="1:2" ht="15">
      <c r="A5227"/>
      <c r="B5227"/>
    </row>
    <row r="5228" spans="1:2" ht="15">
      <c r="A5228"/>
      <c r="B5228"/>
    </row>
    <row r="5229" spans="1:2" ht="15">
      <c r="A5229"/>
      <c r="B5229"/>
    </row>
    <row r="5230" spans="1:2" ht="15">
      <c r="A5230"/>
      <c r="B5230"/>
    </row>
    <row r="5231" spans="1:2" ht="15">
      <c r="A5231"/>
      <c r="B5231"/>
    </row>
    <row r="5232" spans="1:2" ht="15">
      <c r="A5232"/>
      <c r="B5232"/>
    </row>
    <row r="5233" spans="1:2" ht="15">
      <c r="A5233"/>
      <c r="B5233"/>
    </row>
    <row r="5234" spans="1:2" ht="15">
      <c r="A5234"/>
      <c r="B5234"/>
    </row>
    <row r="5235" spans="1:2" ht="15">
      <c r="A5235"/>
      <c r="B5235"/>
    </row>
    <row r="5236" spans="1:2" ht="15">
      <c r="A5236"/>
      <c r="B5236"/>
    </row>
    <row r="5237" spans="1:2" ht="15">
      <c r="A5237"/>
      <c r="B5237"/>
    </row>
    <row r="5238" spans="1:2" ht="15">
      <c r="A5238"/>
      <c r="B5238"/>
    </row>
    <row r="5239" spans="1:2" ht="15">
      <c r="A5239"/>
      <c r="B5239"/>
    </row>
    <row r="5240" spans="1:2" ht="15">
      <c r="A5240"/>
      <c r="B5240"/>
    </row>
    <row r="5241" spans="1:2" ht="15">
      <c r="A5241"/>
      <c r="B5241"/>
    </row>
    <row r="5242" spans="1:2" ht="15">
      <c r="A5242"/>
      <c r="B5242"/>
    </row>
    <row r="5243" spans="1:2" ht="15">
      <c r="A5243"/>
      <c r="B5243"/>
    </row>
    <row r="5244" spans="1:2" ht="15">
      <c r="A5244"/>
      <c r="B5244"/>
    </row>
    <row r="5245" spans="1:2" ht="15">
      <c r="A5245"/>
      <c r="B5245"/>
    </row>
    <row r="5246" spans="1:2" ht="15">
      <c r="A5246"/>
      <c r="B5246"/>
    </row>
    <row r="5247" spans="1:2" ht="15">
      <c r="A5247"/>
      <c r="B5247"/>
    </row>
    <row r="5248" spans="1:2" ht="15">
      <c r="A5248"/>
      <c r="B5248"/>
    </row>
    <row r="5249" spans="1:2" ht="15">
      <c r="A5249"/>
      <c r="B5249"/>
    </row>
    <row r="5250" spans="1:2" ht="15">
      <c r="A5250"/>
      <c r="B5250"/>
    </row>
    <row r="5251" spans="1:2" ht="15">
      <c r="A5251"/>
      <c r="B5251"/>
    </row>
    <row r="5252" spans="1:2" ht="15">
      <c r="A5252"/>
      <c r="B5252"/>
    </row>
    <row r="5253" spans="1:2" ht="15">
      <c r="A5253"/>
      <c r="B5253"/>
    </row>
    <row r="5254" spans="1:2" ht="15">
      <c r="A5254"/>
      <c r="B5254"/>
    </row>
    <row r="5255" spans="1:2" ht="15">
      <c r="A5255"/>
      <c r="B5255"/>
    </row>
    <row r="5256" spans="1:2" ht="15">
      <c r="A5256"/>
      <c r="B5256"/>
    </row>
    <row r="5257" spans="1:2" ht="15">
      <c r="A5257"/>
      <c r="B5257"/>
    </row>
    <row r="5258" spans="1:2" ht="15">
      <c r="A5258"/>
      <c r="B5258"/>
    </row>
    <row r="5259" spans="1:2" ht="15">
      <c r="A5259"/>
      <c r="B5259"/>
    </row>
    <row r="5260" spans="1:2" ht="15">
      <c r="A5260"/>
      <c r="B5260"/>
    </row>
    <row r="5261" spans="1:2" ht="15">
      <c r="A5261"/>
      <c r="B5261"/>
    </row>
    <row r="5262" spans="1:2" ht="15">
      <c r="A5262"/>
      <c r="B5262"/>
    </row>
    <row r="5263" spans="1:2" ht="15">
      <c r="A5263"/>
      <c r="B5263"/>
    </row>
    <row r="5264" spans="1:2" ht="15">
      <c r="A5264"/>
      <c r="B5264"/>
    </row>
    <row r="5265" spans="1:2" ht="15">
      <c r="A5265"/>
      <c r="B5265"/>
    </row>
    <row r="5266" spans="1:2" ht="15">
      <c r="A5266"/>
      <c r="B5266"/>
    </row>
    <row r="5267" spans="1:2" ht="15">
      <c r="A5267"/>
      <c r="B5267"/>
    </row>
    <row r="5268" spans="1:2" ht="15">
      <c r="A5268"/>
      <c r="B5268"/>
    </row>
    <row r="5269" spans="1:2" ht="15">
      <c r="A5269"/>
      <c r="B5269"/>
    </row>
    <row r="5270" spans="1:2" ht="15">
      <c r="A5270"/>
      <c r="B5270"/>
    </row>
    <row r="5271" spans="1:2" ht="15">
      <c r="A5271"/>
      <c r="B5271"/>
    </row>
    <row r="5272" spans="1:2" ht="15">
      <c r="A5272"/>
      <c r="B5272"/>
    </row>
    <row r="5273" spans="1:2" ht="15">
      <c r="A5273"/>
      <c r="B5273"/>
    </row>
    <row r="5274" spans="1:2" ht="15">
      <c r="A5274"/>
      <c r="B5274"/>
    </row>
    <row r="5275" spans="1:2" ht="15">
      <c r="A5275"/>
      <c r="B5275"/>
    </row>
    <row r="5276" spans="1:2" ht="15">
      <c r="A5276"/>
      <c r="B5276"/>
    </row>
    <row r="5277" spans="1:2" ht="15">
      <c r="A5277"/>
      <c r="B5277"/>
    </row>
    <row r="5278" spans="1:2" ht="15">
      <c r="A5278"/>
      <c r="B5278"/>
    </row>
    <row r="5279" spans="1:2" ht="15">
      <c r="A5279"/>
      <c r="B5279"/>
    </row>
    <row r="5280" spans="1:2" ht="15">
      <c r="A5280"/>
      <c r="B5280"/>
    </row>
    <row r="5281" spans="1:2" ht="15">
      <c r="A5281"/>
      <c r="B5281"/>
    </row>
    <row r="5282" spans="1:2" ht="15">
      <c r="A5282"/>
      <c r="B5282"/>
    </row>
    <row r="5283" spans="1:2" ht="15">
      <c r="A5283"/>
      <c r="B5283"/>
    </row>
    <row r="5284" spans="1:2" ht="15">
      <c r="A5284"/>
      <c r="B5284"/>
    </row>
    <row r="5285" spans="1:2" ht="15">
      <c r="A5285"/>
      <c r="B5285"/>
    </row>
    <row r="5286" spans="1:2" ht="15">
      <c r="A5286"/>
      <c r="B5286"/>
    </row>
    <row r="5287" spans="1:2" ht="15">
      <c r="A5287"/>
      <c r="B5287"/>
    </row>
    <row r="5288" spans="1:2" ht="15">
      <c r="A5288"/>
      <c r="B5288"/>
    </row>
    <row r="5289" spans="1:2" ht="15">
      <c r="A5289"/>
      <c r="B5289"/>
    </row>
    <row r="5290" spans="1:2" ht="15">
      <c r="A5290"/>
      <c r="B5290"/>
    </row>
    <row r="5291" spans="1:2" ht="15">
      <c r="A5291"/>
      <c r="B5291"/>
    </row>
    <row r="5292" spans="1:2" ht="15">
      <c r="A5292"/>
      <c r="B5292"/>
    </row>
    <row r="5293" spans="1:2" ht="15">
      <c r="A5293"/>
      <c r="B5293"/>
    </row>
    <row r="5294" spans="1:2" ht="15">
      <c r="A5294"/>
      <c r="B5294"/>
    </row>
    <row r="5295" spans="1:2" ht="15">
      <c r="A5295"/>
      <c r="B5295"/>
    </row>
    <row r="5296" spans="1:2" ht="15">
      <c r="A5296"/>
      <c r="B5296"/>
    </row>
    <row r="5297" spans="1:2" ht="15">
      <c r="A5297"/>
      <c r="B5297"/>
    </row>
    <row r="5298" spans="1:2" ht="15">
      <c r="A5298"/>
      <c r="B5298"/>
    </row>
    <row r="5299" spans="1:2" ht="15">
      <c r="A5299"/>
      <c r="B5299"/>
    </row>
    <row r="5300" spans="1:2" ht="15">
      <c r="A5300"/>
      <c r="B5300"/>
    </row>
    <row r="5301" spans="1:2" ht="15">
      <c r="A5301"/>
      <c r="B5301"/>
    </row>
    <row r="5302" spans="1:2" ht="15">
      <c r="A5302"/>
      <c r="B5302"/>
    </row>
    <row r="5303" spans="1:2" ht="15">
      <c r="A5303"/>
      <c r="B5303"/>
    </row>
    <row r="5304" spans="1:2" ht="15">
      <c r="A5304"/>
      <c r="B5304"/>
    </row>
    <row r="5305" spans="1:2" ht="15">
      <c r="A5305"/>
      <c r="B5305"/>
    </row>
    <row r="5306" spans="1:2" ht="15">
      <c r="A5306"/>
      <c r="B5306"/>
    </row>
    <row r="5307" spans="1:2" ht="15">
      <c r="A5307"/>
      <c r="B5307"/>
    </row>
    <row r="5308" spans="1:2" ht="15">
      <c r="A5308"/>
      <c r="B5308"/>
    </row>
    <row r="5309" spans="1:2" ht="15">
      <c r="A5309"/>
      <c r="B5309"/>
    </row>
    <row r="5310" spans="1:2" ht="15">
      <c r="A5310"/>
      <c r="B5310"/>
    </row>
    <row r="5311" spans="1:2" ht="15">
      <c r="A5311"/>
      <c r="B5311"/>
    </row>
    <row r="5312" spans="1:2" ht="15">
      <c r="A5312"/>
      <c r="B5312"/>
    </row>
    <row r="5313" spans="1:2" ht="15">
      <c r="A5313"/>
      <c r="B5313"/>
    </row>
    <row r="5314" spans="1:2" ht="15">
      <c r="A5314"/>
      <c r="B5314"/>
    </row>
    <row r="5315" spans="1:2" ht="15">
      <c r="A5315"/>
      <c r="B5315"/>
    </row>
    <row r="5316" spans="1:2" ht="15">
      <c r="A5316"/>
      <c r="B5316"/>
    </row>
    <row r="5317" spans="1:2" ht="15">
      <c r="A5317"/>
      <c r="B5317"/>
    </row>
    <row r="5318" spans="1:2" ht="15">
      <c r="A5318"/>
      <c r="B5318"/>
    </row>
    <row r="5319" spans="1:2" ht="15">
      <c r="A5319"/>
      <c r="B5319"/>
    </row>
    <row r="5320" spans="1:2" ht="15">
      <c r="A5320"/>
      <c r="B5320"/>
    </row>
    <row r="5321" spans="1:2" ht="15">
      <c r="A5321"/>
      <c r="B5321"/>
    </row>
    <row r="5322" spans="1:2" ht="15">
      <c r="A5322"/>
      <c r="B5322"/>
    </row>
    <row r="5323" spans="1:2" ht="15">
      <c r="A5323"/>
      <c r="B5323"/>
    </row>
    <row r="5324" spans="1:2" ht="15">
      <c r="A5324"/>
      <c r="B5324"/>
    </row>
    <row r="5325" spans="1:2" ht="15">
      <c r="A5325"/>
      <c r="B5325"/>
    </row>
    <row r="5326" spans="1:2" ht="15">
      <c r="A5326"/>
      <c r="B5326"/>
    </row>
    <row r="5327" spans="1:2" ht="15">
      <c r="A5327"/>
      <c r="B5327"/>
    </row>
    <row r="5328" spans="1:2" ht="15">
      <c r="A5328"/>
      <c r="B5328"/>
    </row>
    <row r="5329" spans="1:2" ht="15">
      <c r="A5329"/>
      <c r="B5329"/>
    </row>
    <row r="5330" spans="1:2" ht="15">
      <c r="A5330"/>
      <c r="B5330"/>
    </row>
    <row r="5331" spans="1:2" ht="15">
      <c r="A5331"/>
      <c r="B5331"/>
    </row>
    <row r="5332" spans="1:2" ht="15">
      <c r="A5332"/>
      <c r="B5332"/>
    </row>
    <row r="5333" spans="1:2" ht="15">
      <c r="A5333"/>
      <c r="B5333"/>
    </row>
    <row r="5334" spans="1:2" ht="15">
      <c r="A5334"/>
      <c r="B5334"/>
    </row>
    <row r="5335" spans="1:2" ht="15">
      <c r="A5335"/>
      <c r="B5335"/>
    </row>
    <row r="5336" spans="1:2" ht="15">
      <c r="A5336"/>
      <c r="B5336"/>
    </row>
    <row r="5337" spans="1:2" ht="15">
      <c r="A5337"/>
      <c r="B5337"/>
    </row>
    <row r="5338" spans="1:2" ht="15">
      <c r="A5338"/>
      <c r="B5338"/>
    </row>
    <row r="5339" spans="1:2" ht="15">
      <c r="A5339"/>
      <c r="B5339"/>
    </row>
    <row r="5340" spans="1:2" ht="15">
      <c r="A5340"/>
      <c r="B5340"/>
    </row>
    <row r="5341" spans="1:2" ht="15">
      <c r="A5341"/>
      <c r="B5341"/>
    </row>
    <row r="5342" spans="1:2" ht="15">
      <c r="A5342"/>
      <c r="B5342"/>
    </row>
    <row r="5343" spans="1:2" ht="15">
      <c r="A5343"/>
      <c r="B5343"/>
    </row>
    <row r="5344" spans="1:2" ht="15">
      <c r="A5344"/>
      <c r="B5344"/>
    </row>
    <row r="5345" spans="1:2" ht="15">
      <c r="A5345"/>
      <c r="B5345"/>
    </row>
    <row r="5346" spans="1:2" ht="15">
      <c r="A5346"/>
      <c r="B5346"/>
    </row>
    <row r="5347" spans="1:2" ht="15">
      <c r="A5347"/>
      <c r="B5347"/>
    </row>
    <row r="5348" spans="1:2" ht="15">
      <c r="A5348"/>
      <c r="B5348"/>
    </row>
    <row r="5349" spans="1:2" ht="15">
      <c r="A5349"/>
      <c r="B5349"/>
    </row>
    <row r="5350" spans="1:2" ht="15">
      <c r="A5350"/>
      <c r="B5350"/>
    </row>
    <row r="5351" spans="1:2" ht="15">
      <c r="A5351"/>
      <c r="B5351"/>
    </row>
    <row r="5352" spans="1:2" ht="15">
      <c r="A5352"/>
      <c r="B5352"/>
    </row>
    <row r="5353" spans="1:2" ht="15">
      <c r="A5353"/>
      <c r="B5353"/>
    </row>
    <row r="5354" spans="1:2" ht="15">
      <c r="A5354"/>
      <c r="B5354"/>
    </row>
    <row r="5355" spans="1:2" ht="15">
      <c r="A5355"/>
      <c r="B5355"/>
    </row>
    <row r="5356" spans="1:2" ht="15">
      <c r="A5356"/>
      <c r="B5356"/>
    </row>
    <row r="5357" spans="1:2" ht="15">
      <c r="A5357"/>
      <c r="B5357"/>
    </row>
    <row r="5358" spans="1:2" ht="15">
      <c r="A5358"/>
      <c r="B5358"/>
    </row>
    <row r="5359" spans="1:2" ht="15">
      <c r="A5359"/>
      <c r="B5359"/>
    </row>
    <row r="5360" spans="1:2" ht="15">
      <c r="A5360"/>
      <c r="B5360"/>
    </row>
    <row r="5361" spans="1:2" ht="15">
      <c r="A5361"/>
      <c r="B5361"/>
    </row>
    <row r="5362" spans="1:2" ht="15">
      <c r="A5362"/>
      <c r="B5362"/>
    </row>
    <row r="5363" spans="1:2" ht="15">
      <c r="A5363"/>
      <c r="B5363"/>
    </row>
    <row r="5364" spans="1:2" ht="15">
      <c r="A5364"/>
      <c r="B5364"/>
    </row>
    <row r="5365" spans="1:2" ht="15">
      <c r="A5365"/>
      <c r="B5365"/>
    </row>
    <row r="5366" spans="1:2" ht="15">
      <c r="A5366"/>
      <c r="B5366"/>
    </row>
    <row r="5367" spans="1:2" ht="15">
      <c r="A5367"/>
      <c r="B5367"/>
    </row>
    <row r="5368" spans="1:2" ht="15">
      <c r="A5368"/>
      <c r="B5368"/>
    </row>
    <row r="5369" spans="1:2" ht="15">
      <c r="A5369"/>
      <c r="B5369"/>
    </row>
    <row r="5370" spans="1:2" ht="15">
      <c r="A5370"/>
      <c r="B5370"/>
    </row>
    <row r="5371" spans="1:2" ht="15">
      <c r="A5371"/>
      <c r="B5371"/>
    </row>
    <row r="5372" spans="1:2" ht="15">
      <c r="A5372"/>
      <c r="B5372"/>
    </row>
    <row r="5373" spans="1:2" ht="15">
      <c r="A5373"/>
      <c r="B5373"/>
    </row>
    <row r="5374" spans="1:2" ht="15">
      <c r="A5374"/>
      <c r="B5374"/>
    </row>
    <row r="5375" spans="1:2" ht="15">
      <c r="A5375"/>
      <c r="B5375"/>
    </row>
    <row r="5376" spans="1:2" ht="15">
      <c r="A5376"/>
      <c r="B5376"/>
    </row>
    <row r="5377" spans="1:2" ht="15">
      <c r="A5377"/>
      <c r="B5377"/>
    </row>
    <row r="5378" spans="1:2" ht="15">
      <c r="A5378"/>
      <c r="B5378"/>
    </row>
    <row r="5379" spans="1:2" ht="15">
      <c r="A5379"/>
      <c r="B5379"/>
    </row>
    <row r="5380" spans="1:2" ht="15">
      <c r="A5380"/>
      <c r="B5380"/>
    </row>
    <row r="5381" spans="1:2" ht="15">
      <c r="A5381"/>
      <c r="B5381"/>
    </row>
    <row r="5382" spans="1:2" ht="15">
      <c r="A5382"/>
      <c r="B5382"/>
    </row>
    <row r="5383" spans="1:2" ht="15">
      <c r="A5383"/>
      <c r="B5383"/>
    </row>
    <row r="5384" spans="1:2" ht="15">
      <c r="A5384"/>
      <c r="B5384"/>
    </row>
    <row r="5385" spans="1:2" ht="15">
      <c r="A5385"/>
      <c r="B5385"/>
    </row>
    <row r="5386" spans="1:2" ht="15">
      <c r="A5386"/>
      <c r="B5386"/>
    </row>
    <row r="5387" spans="1:2" ht="15">
      <c r="A5387"/>
      <c r="B5387"/>
    </row>
    <row r="5388" spans="1:2" ht="15">
      <c r="A5388"/>
      <c r="B5388"/>
    </row>
    <row r="5389" spans="1:2" ht="15">
      <c r="A5389"/>
      <c r="B5389"/>
    </row>
    <row r="5390" spans="1:2" ht="15">
      <c r="A5390"/>
      <c r="B5390"/>
    </row>
    <row r="5391" spans="1:2" ht="15">
      <c r="A5391"/>
      <c r="B5391"/>
    </row>
    <row r="5392" spans="1:2" ht="15">
      <c r="A5392"/>
      <c r="B5392"/>
    </row>
    <row r="5393" spans="1:2" ht="15">
      <c r="A5393"/>
      <c r="B5393"/>
    </row>
    <row r="5394" spans="1:2" ht="15">
      <c r="A5394"/>
      <c r="B5394"/>
    </row>
    <row r="5395" spans="1:2" ht="15">
      <c r="A5395"/>
      <c r="B5395"/>
    </row>
    <row r="5396" spans="1:2" ht="15">
      <c r="A5396"/>
      <c r="B5396"/>
    </row>
    <row r="5397" spans="1:2" ht="15">
      <c r="A5397"/>
      <c r="B5397"/>
    </row>
    <row r="5398" spans="1:2" ht="15">
      <c r="A5398"/>
      <c r="B5398"/>
    </row>
    <row r="5399" spans="1:2" ht="15">
      <c r="A5399"/>
      <c r="B5399"/>
    </row>
    <row r="5400" spans="1:2" ht="15">
      <c r="A5400"/>
      <c r="B5400"/>
    </row>
    <row r="5401" spans="1:2" ht="15">
      <c r="A5401"/>
      <c r="B5401"/>
    </row>
    <row r="5402" spans="1:2" ht="15">
      <c r="A5402"/>
      <c r="B5402"/>
    </row>
    <row r="5403" spans="1:2" ht="15">
      <c r="A5403"/>
      <c r="B5403"/>
    </row>
    <row r="5404" spans="1:2" ht="15">
      <c r="A5404"/>
      <c r="B5404"/>
    </row>
    <row r="5405" spans="1:2" ht="15">
      <c r="A5405"/>
      <c r="B5405"/>
    </row>
    <row r="5406" spans="1:2" ht="15">
      <c r="A5406"/>
      <c r="B5406"/>
    </row>
    <row r="5407" spans="1:2" ht="15">
      <c r="A5407"/>
      <c r="B5407"/>
    </row>
    <row r="5408" spans="1:2" ht="15">
      <c r="A5408"/>
      <c r="B5408"/>
    </row>
    <row r="5409" spans="1:2" ht="15">
      <c r="A5409"/>
      <c r="B5409"/>
    </row>
    <row r="5410" spans="1:2" ht="15">
      <c r="A5410"/>
      <c r="B5410"/>
    </row>
    <row r="5411" spans="1:2" ht="15">
      <c r="A5411"/>
      <c r="B5411"/>
    </row>
    <row r="5412" spans="1:2" ht="15">
      <c r="A5412"/>
      <c r="B5412"/>
    </row>
    <row r="5413" spans="1:2" ht="15">
      <c r="A5413"/>
      <c r="B5413"/>
    </row>
    <row r="5414" spans="1:2" ht="15">
      <c r="A5414"/>
      <c r="B5414"/>
    </row>
    <row r="5415" spans="1:2" ht="15">
      <c r="A5415"/>
      <c r="B5415"/>
    </row>
    <row r="5416" spans="1:2" ht="15">
      <c r="A5416"/>
      <c r="B5416"/>
    </row>
    <row r="5417" spans="1:2" ht="15">
      <c r="A5417"/>
      <c r="B5417"/>
    </row>
    <row r="5418" spans="1:2" ht="15">
      <c r="A5418"/>
      <c r="B5418"/>
    </row>
    <row r="5419" spans="1:2" ht="15">
      <c r="A5419"/>
      <c r="B5419"/>
    </row>
    <row r="5420" spans="1:2" ht="15">
      <c r="A5420"/>
      <c r="B5420"/>
    </row>
    <row r="5421" spans="1:2" ht="15">
      <c r="A5421"/>
      <c r="B5421"/>
    </row>
    <row r="5422" spans="1:2" ht="15">
      <c r="A5422"/>
      <c r="B5422"/>
    </row>
    <row r="5423" spans="1:2" ht="15">
      <c r="A5423"/>
      <c r="B5423"/>
    </row>
    <row r="5424" spans="1:2" ht="15">
      <c r="A5424"/>
      <c r="B5424"/>
    </row>
    <row r="5425" spans="1:2" ht="15">
      <c r="A5425"/>
      <c r="B5425"/>
    </row>
    <row r="5426" spans="1:2" ht="15">
      <c r="A5426"/>
      <c r="B5426"/>
    </row>
    <row r="5427" spans="1:2" ht="15">
      <c r="A5427"/>
      <c r="B5427"/>
    </row>
    <row r="5428" spans="1:2" ht="15">
      <c r="A5428"/>
      <c r="B5428"/>
    </row>
    <row r="5429" spans="1:2" ht="15">
      <c r="A5429"/>
      <c r="B5429"/>
    </row>
    <row r="5430" spans="1:2" ht="15">
      <c r="A5430"/>
      <c r="B5430"/>
    </row>
    <row r="5431" spans="1:2" ht="15">
      <c r="A5431"/>
      <c r="B5431"/>
    </row>
    <row r="5432" spans="1:2" ht="15">
      <c r="A5432"/>
      <c r="B5432"/>
    </row>
    <row r="5433" spans="1:2" ht="15">
      <c r="A5433"/>
      <c r="B5433"/>
    </row>
    <row r="5434" spans="1:2" ht="15">
      <c r="A5434"/>
      <c r="B5434"/>
    </row>
    <row r="5435" spans="1:2" ht="15">
      <c r="A5435"/>
      <c r="B5435"/>
    </row>
    <row r="5436" spans="1:2" ht="15">
      <c r="A5436"/>
      <c r="B5436"/>
    </row>
    <row r="5437" spans="1:2" ht="15">
      <c r="A5437"/>
      <c r="B5437"/>
    </row>
    <row r="5438" spans="1:2" ht="15">
      <c r="A5438"/>
      <c r="B5438"/>
    </row>
    <row r="5439" spans="1:2" ht="15">
      <c r="A5439"/>
      <c r="B5439"/>
    </row>
    <row r="5440" spans="1:2" ht="15">
      <c r="A5440"/>
      <c r="B5440"/>
    </row>
    <row r="5441" spans="1:2" ht="15">
      <c r="A5441"/>
      <c r="B5441"/>
    </row>
    <row r="5442" spans="1:2" ht="15">
      <c r="A5442"/>
      <c r="B5442"/>
    </row>
    <row r="5443" spans="1:2" ht="15">
      <c r="A5443"/>
      <c r="B5443"/>
    </row>
    <row r="5444" spans="1:2" ht="15">
      <c r="A5444"/>
      <c r="B5444"/>
    </row>
    <row r="5445" spans="1:2" ht="15">
      <c r="A5445"/>
      <c r="B5445"/>
    </row>
    <row r="5446" spans="1:2" ht="15">
      <c r="A5446"/>
      <c r="B5446"/>
    </row>
    <row r="5447" spans="1:2" ht="15">
      <c r="A5447"/>
      <c r="B5447"/>
    </row>
    <row r="5448" spans="1:2" ht="15">
      <c r="A5448"/>
      <c r="B5448"/>
    </row>
    <row r="5449" spans="1:2" ht="15">
      <c r="A5449"/>
      <c r="B5449"/>
    </row>
    <row r="5450" spans="1:2" ht="15">
      <c r="A5450"/>
      <c r="B5450"/>
    </row>
    <row r="5451" spans="1:2" ht="15">
      <c r="A5451"/>
      <c r="B5451"/>
    </row>
    <row r="5452" spans="1:2" ht="15">
      <c r="A5452"/>
      <c r="B5452"/>
    </row>
    <row r="5453" spans="1:2" ht="15">
      <c r="A5453"/>
      <c r="B5453"/>
    </row>
    <row r="5454" spans="1:2" ht="15">
      <c r="A5454"/>
      <c r="B5454"/>
    </row>
    <row r="5455" spans="1:2" ht="15">
      <c r="A5455"/>
      <c r="B5455"/>
    </row>
    <row r="5456" spans="1:2" ht="15">
      <c r="A5456"/>
      <c r="B5456"/>
    </row>
    <row r="5457" spans="1:2" ht="15">
      <c r="A5457"/>
      <c r="B5457"/>
    </row>
    <row r="5458" spans="1:2" ht="15">
      <c r="A5458"/>
      <c r="B5458"/>
    </row>
    <row r="5459" spans="1:2" ht="15">
      <c r="A5459"/>
      <c r="B5459"/>
    </row>
    <row r="5460" spans="1:2" ht="15">
      <c r="A5460"/>
      <c r="B5460"/>
    </row>
    <row r="5461" spans="1:2" ht="15">
      <c r="A5461"/>
      <c r="B5461"/>
    </row>
    <row r="5462" spans="1:2" ht="15">
      <c r="A5462"/>
      <c r="B5462"/>
    </row>
    <row r="5463" spans="1:2" ht="15">
      <c r="A5463"/>
      <c r="B5463"/>
    </row>
    <row r="5464" spans="1:2" ht="15">
      <c r="A5464"/>
      <c r="B5464"/>
    </row>
    <row r="5465" spans="1:2" ht="15">
      <c r="A5465"/>
      <c r="B5465"/>
    </row>
    <row r="5466" spans="1:2" ht="15">
      <c r="A5466"/>
      <c r="B5466"/>
    </row>
    <row r="5467" spans="1:2" ht="15">
      <c r="A5467"/>
      <c r="B5467"/>
    </row>
    <row r="5468" spans="1:2" ht="15">
      <c r="A5468"/>
      <c r="B5468"/>
    </row>
    <row r="5469" spans="1:2" ht="15">
      <c r="A5469"/>
      <c r="B5469"/>
    </row>
    <row r="5470" spans="1:2" ht="15">
      <c r="A5470"/>
      <c r="B5470"/>
    </row>
    <row r="5471" spans="1:2" ht="15">
      <c r="A5471"/>
      <c r="B5471"/>
    </row>
    <row r="5472" spans="1:2" ht="15">
      <c r="A5472"/>
      <c r="B5472"/>
    </row>
    <row r="5473" spans="1:2" ht="15">
      <c r="A5473"/>
      <c r="B5473"/>
    </row>
    <row r="5474" spans="1:2" ht="15">
      <c r="A5474"/>
      <c r="B5474"/>
    </row>
    <row r="5475" spans="1:2" ht="15">
      <c r="A5475"/>
      <c r="B5475"/>
    </row>
    <row r="5476" spans="1:2" ht="15">
      <c r="A5476"/>
      <c r="B5476"/>
    </row>
    <row r="5477" spans="1:2" ht="15">
      <c r="A5477"/>
      <c r="B5477"/>
    </row>
    <row r="5478" spans="1:2" ht="15">
      <c r="A5478"/>
      <c r="B5478"/>
    </row>
    <row r="5479" spans="1:2" ht="15">
      <c r="A5479"/>
      <c r="B5479"/>
    </row>
    <row r="5480" spans="1:2" ht="15">
      <c r="A5480"/>
      <c r="B5480"/>
    </row>
    <row r="5481" spans="1:2" ht="15">
      <c r="A5481"/>
      <c r="B5481"/>
    </row>
    <row r="5482" spans="1:2" ht="15">
      <c r="A5482"/>
      <c r="B5482"/>
    </row>
    <row r="5483" spans="1:2" ht="15">
      <c r="A5483"/>
      <c r="B5483"/>
    </row>
    <row r="5484" spans="1:2" ht="15">
      <c r="A5484"/>
      <c r="B5484"/>
    </row>
    <row r="5485" spans="1:2" ht="15">
      <c r="A5485"/>
      <c r="B5485"/>
    </row>
    <row r="5486" spans="1:2" ht="15">
      <c r="A5486"/>
      <c r="B5486"/>
    </row>
    <row r="5487" spans="1:2" ht="15">
      <c r="A5487"/>
      <c r="B5487"/>
    </row>
    <row r="5488" spans="1:2" ht="15">
      <c r="A5488"/>
      <c r="B5488"/>
    </row>
    <row r="5489" spans="1:2" ht="15">
      <c r="A5489"/>
      <c r="B5489"/>
    </row>
    <row r="5490" spans="1:2" ht="15">
      <c r="A5490"/>
      <c r="B5490"/>
    </row>
    <row r="5491" spans="1:2" ht="15">
      <c r="A5491"/>
      <c r="B5491"/>
    </row>
    <row r="5492" spans="1:2" ht="15">
      <c r="A5492"/>
      <c r="B5492"/>
    </row>
    <row r="5493" spans="1:2" ht="15">
      <c r="A5493"/>
      <c r="B5493"/>
    </row>
    <row r="5494" spans="1:2" ht="15">
      <c r="A5494"/>
      <c r="B5494"/>
    </row>
    <row r="5495" spans="1:2" ht="15">
      <c r="A5495"/>
      <c r="B5495"/>
    </row>
    <row r="5496" spans="1:2" ht="15">
      <c r="A5496"/>
      <c r="B5496"/>
    </row>
    <row r="5497" spans="1:2" ht="15">
      <c r="A5497"/>
      <c r="B5497"/>
    </row>
    <row r="5498" spans="1:2" ht="15">
      <c r="A5498"/>
      <c r="B5498"/>
    </row>
    <row r="5499" spans="1:2" ht="15">
      <c r="A5499"/>
      <c r="B5499"/>
    </row>
    <row r="5500" spans="1:2" ht="15">
      <c r="A5500"/>
      <c r="B5500"/>
    </row>
    <row r="5501" spans="1:2" ht="15">
      <c r="A5501"/>
      <c r="B5501"/>
    </row>
    <row r="5502" spans="1:2" ht="15">
      <c r="A5502"/>
      <c r="B5502"/>
    </row>
    <row r="5503" spans="1:2" ht="15">
      <c r="A5503"/>
      <c r="B5503"/>
    </row>
    <row r="5504" spans="1:2" ht="15">
      <c r="A5504"/>
      <c r="B5504"/>
    </row>
    <row r="5505" spans="1:2" ht="15">
      <c r="A5505"/>
      <c r="B5505"/>
    </row>
    <row r="5506" spans="1:2" ht="15">
      <c r="A5506"/>
      <c r="B5506"/>
    </row>
    <row r="5507" spans="1:2" ht="15">
      <c r="A5507"/>
      <c r="B5507"/>
    </row>
    <row r="5508" spans="1:2" ht="15">
      <c r="A5508"/>
      <c r="B5508"/>
    </row>
    <row r="5509" spans="1:2" ht="15">
      <c r="A5509"/>
      <c r="B5509"/>
    </row>
    <row r="5510" spans="1:2" ht="15">
      <c r="A5510"/>
      <c r="B5510"/>
    </row>
    <row r="5511" spans="1:2" ht="15">
      <c r="A5511"/>
      <c r="B5511"/>
    </row>
    <row r="5512" spans="1:2" ht="15">
      <c r="A5512"/>
      <c r="B5512"/>
    </row>
    <row r="5513" spans="1:2" ht="15">
      <c r="A5513"/>
      <c r="B5513"/>
    </row>
    <row r="5514" spans="1:2" ht="15">
      <c r="A5514"/>
      <c r="B5514"/>
    </row>
    <row r="5515" spans="1:2" ht="15">
      <c r="A5515"/>
      <c r="B5515"/>
    </row>
    <row r="5516" spans="1:2" ht="15">
      <c r="A5516"/>
      <c r="B5516"/>
    </row>
    <row r="5517" spans="1:2" ht="15">
      <c r="A5517"/>
      <c r="B5517"/>
    </row>
    <row r="5518" spans="1:2" ht="15">
      <c r="A5518"/>
      <c r="B5518"/>
    </row>
    <row r="5519" spans="1:2" ht="15">
      <c r="A5519"/>
      <c r="B5519"/>
    </row>
    <row r="5520" spans="1:2" ht="15">
      <c r="A5520"/>
      <c r="B5520"/>
    </row>
    <row r="5521" spans="1:2" ht="15">
      <c r="A5521"/>
      <c r="B5521"/>
    </row>
    <row r="5522" spans="1:2" ht="15">
      <c r="A5522"/>
      <c r="B5522"/>
    </row>
    <row r="5523" spans="1:2" ht="15">
      <c r="A5523"/>
      <c r="B5523"/>
    </row>
    <row r="5524" spans="1:2" ht="15">
      <c r="A5524"/>
      <c r="B5524"/>
    </row>
    <row r="5525" spans="1:2" ht="15">
      <c r="A5525"/>
      <c r="B5525"/>
    </row>
    <row r="5526" spans="1:2" ht="15">
      <c r="A5526"/>
      <c r="B5526"/>
    </row>
    <row r="5527" spans="1:2" ht="15">
      <c r="A5527"/>
      <c r="B5527"/>
    </row>
    <row r="5528" spans="1:2" ht="15">
      <c r="A5528"/>
      <c r="B5528"/>
    </row>
    <row r="5529" spans="1:2" ht="15">
      <c r="A5529"/>
      <c r="B5529"/>
    </row>
    <row r="5530" spans="1:2" ht="15">
      <c r="A5530"/>
      <c r="B5530"/>
    </row>
    <row r="5531" spans="1:2" ht="15">
      <c r="A5531"/>
      <c r="B5531"/>
    </row>
    <row r="5532" spans="1:2" ht="15">
      <c r="A5532"/>
      <c r="B5532"/>
    </row>
    <row r="5533" spans="1:2" ht="15">
      <c r="A5533"/>
      <c r="B5533"/>
    </row>
    <row r="5534" spans="1:2" ht="15">
      <c r="A5534"/>
      <c r="B5534"/>
    </row>
    <row r="5535" spans="1:2" ht="15">
      <c r="A5535"/>
      <c r="B5535"/>
    </row>
    <row r="5536" spans="1:2" ht="15">
      <c r="A5536"/>
      <c r="B5536"/>
    </row>
    <row r="5537" spans="1:2" ht="15">
      <c r="A5537"/>
      <c r="B5537"/>
    </row>
    <row r="5538" spans="1:2" ht="15">
      <c r="A5538"/>
      <c r="B5538"/>
    </row>
    <row r="5539" spans="1:2" ht="15">
      <c r="A5539"/>
      <c r="B5539"/>
    </row>
    <row r="5540" spans="1:2" ht="15">
      <c r="A5540"/>
      <c r="B5540"/>
    </row>
    <row r="5541" spans="1:2" ht="15">
      <c r="A5541"/>
      <c r="B5541"/>
    </row>
    <row r="5542" spans="1:2" ht="15">
      <c r="A5542"/>
      <c r="B5542"/>
    </row>
    <row r="5543" spans="1:2" ht="15">
      <c r="A5543"/>
      <c r="B5543"/>
    </row>
    <row r="5544" spans="1:2" ht="15">
      <c r="A5544"/>
      <c r="B5544"/>
    </row>
    <row r="5545" spans="1:2" ht="15">
      <c r="A5545"/>
      <c r="B5545"/>
    </row>
    <row r="5546" spans="1:2" ht="15">
      <c r="A5546"/>
      <c r="B5546"/>
    </row>
    <row r="5547" spans="1:2" ht="15">
      <c r="A5547"/>
      <c r="B5547"/>
    </row>
    <row r="5548" spans="1:2" ht="15">
      <c r="A5548"/>
      <c r="B5548"/>
    </row>
    <row r="5549" spans="1:2" ht="15">
      <c r="A5549"/>
      <c r="B5549"/>
    </row>
    <row r="5550" spans="1:2" ht="15">
      <c r="A5550"/>
      <c r="B5550"/>
    </row>
    <row r="5551" spans="1:2" ht="15">
      <c r="A5551"/>
      <c r="B5551"/>
    </row>
    <row r="5552" spans="1:2" ht="15">
      <c r="A5552"/>
      <c r="B5552"/>
    </row>
    <row r="5553" spans="1:2" ht="15">
      <c r="A5553"/>
      <c r="B5553"/>
    </row>
    <row r="5554" spans="1:2" ht="15">
      <c r="A5554"/>
      <c r="B5554"/>
    </row>
    <row r="5555" spans="1:2" ht="15">
      <c r="A5555"/>
      <c r="B5555"/>
    </row>
    <row r="5556" spans="1:2" ht="15">
      <c r="A5556"/>
      <c r="B5556"/>
    </row>
    <row r="5557" spans="1:2" ht="15">
      <c r="A5557"/>
      <c r="B5557"/>
    </row>
    <row r="5558" spans="1:2" ht="15">
      <c r="A5558"/>
      <c r="B5558"/>
    </row>
    <row r="5559" spans="1:2" ht="15">
      <c r="A5559"/>
      <c r="B5559"/>
    </row>
    <row r="5560" spans="1:2" ht="15">
      <c r="A5560"/>
      <c r="B5560"/>
    </row>
    <row r="5561" spans="1:2" ht="15">
      <c r="A5561"/>
      <c r="B5561"/>
    </row>
    <row r="5562" spans="1:2" ht="15">
      <c r="A5562"/>
      <c r="B5562"/>
    </row>
    <row r="5563" spans="1:2" ht="15">
      <c r="A5563"/>
      <c r="B5563"/>
    </row>
    <row r="5564" spans="1:2" ht="15">
      <c r="A5564"/>
      <c r="B5564"/>
    </row>
    <row r="5565" spans="1:2" ht="15">
      <c r="A5565"/>
      <c r="B5565"/>
    </row>
    <row r="5566" spans="1:2" ht="15">
      <c r="A5566"/>
      <c r="B5566"/>
    </row>
    <row r="5567" spans="1:2" ht="15">
      <c r="A5567"/>
      <c r="B5567"/>
    </row>
    <row r="5568" spans="1:2" ht="15">
      <c r="A5568"/>
      <c r="B5568"/>
    </row>
    <row r="5569" spans="1:2" ht="15">
      <c r="A5569"/>
      <c r="B5569"/>
    </row>
    <row r="5570" spans="1:2" ht="15">
      <c r="A5570"/>
      <c r="B5570"/>
    </row>
    <row r="5571" spans="1:2" ht="15">
      <c r="A5571"/>
      <c r="B5571"/>
    </row>
    <row r="5572" spans="1:2" ht="15">
      <c r="A5572"/>
      <c r="B5572"/>
    </row>
    <row r="5573" spans="1:2" ht="15">
      <c r="A5573"/>
      <c r="B5573"/>
    </row>
    <row r="5574" spans="1:2" ht="15">
      <c r="A5574"/>
      <c r="B5574"/>
    </row>
    <row r="5575" spans="1:2" ht="15">
      <c r="A5575"/>
      <c r="B5575"/>
    </row>
    <row r="5576" spans="1:2" ht="15">
      <c r="A5576"/>
      <c r="B5576"/>
    </row>
    <row r="5577" spans="1:2" ht="15">
      <c r="A5577"/>
      <c r="B5577"/>
    </row>
    <row r="5578" spans="1:2" ht="15">
      <c r="A5578"/>
      <c r="B5578"/>
    </row>
    <row r="5579" spans="1:2" ht="15">
      <c r="A5579"/>
      <c r="B5579"/>
    </row>
    <row r="5580" spans="1:2" ht="15">
      <c r="A5580"/>
      <c r="B5580"/>
    </row>
    <row r="5581" spans="1:2" ht="15">
      <c r="A5581"/>
      <c r="B5581"/>
    </row>
    <row r="5582" spans="1:2" ht="15">
      <c r="A5582"/>
      <c r="B5582"/>
    </row>
    <row r="5583" spans="1:2" ht="15">
      <c r="A5583"/>
      <c r="B5583"/>
    </row>
    <row r="5584" spans="1:2" ht="15">
      <c r="A5584"/>
      <c r="B5584"/>
    </row>
    <row r="5585" spans="1:2" ht="15">
      <c r="A5585"/>
      <c r="B5585"/>
    </row>
    <row r="5586" spans="1:2" ht="15">
      <c r="A5586"/>
      <c r="B5586"/>
    </row>
    <row r="5587" spans="1:2" ht="15">
      <c r="A5587"/>
      <c r="B5587"/>
    </row>
    <row r="5588" spans="1:2" ht="15">
      <c r="A5588"/>
      <c r="B5588"/>
    </row>
    <row r="5589" spans="1:2" ht="15">
      <c r="A5589"/>
      <c r="B5589"/>
    </row>
    <row r="5590" spans="1:2" ht="15">
      <c r="A5590"/>
      <c r="B5590"/>
    </row>
    <row r="5591" spans="1:2" ht="15">
      <c r="A5591"/>
      <c r="B5591"/>
    </row>
    <row r="5592" spans="1:2" ht="15">
      <c r="A5592"/>
      <c r="B5592"/>
    </row>
    <row r="5593" spans="1:2" ht="15">
      <c r="A5593"/>
      <c r="B5593"/>
    </row>
    <row r="5594" spans="1:2" ht="15">
      <c r="A5594"/>
      <c r="B5594"/>
    </row>
    <row r="5595" spans="1:2" ht="15">
      <c r="A5595"/>
      <c r="B5595"/>
    </row>
    <row r="5596" spans="1:2" ht="15">
      <c r="A5596"/>
      <c r="B5596"/>
    </row>
    <row r="5597" spans="1:2" ht="15">
      <c r="A5597"/>
      <c r="B5597"/>
    </row>
    <row r="5598" spans="1:2" ht="15">
      <c r="A5598"/>
      <c r="B5598"/>
    </row>
    <row r="5599" spans="1:2" ht="15">
      <c r="A5599"/>
      <c r="B5599"/>
    </row>
    <row r="5600" spans="1:2" ht="15">
      <c r="A5600"/>
      <c r="B5600"/>
    </row>
    <row r="5601" spans="1:2" ht="15">
      <c r="A5601"/>
      <c r="B5601"/>
    </row>
    <row r="5602" spans="1:2" ht="15">
      <c r="A5602"/>
      <c r="B5602"/>
    </row>
    <row r="5603" spans="1:2" ht="15">
      <c r="A5603"/>
      <c r="B5603"/>
    </row>
    <row r="5604" spans="1:2" ht="15">
      <c r="A5604"/>
      <c r="B5604"/>
    </row>
    <row r="5605" spans="1:2" ht="15">
      <c r="A5605"/>
      <c r="B5605"/>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215</v>
      </c>
      <c r="B2" s="34" t="s">
        <v>180</v>
      </c>
      <c r="D2" s="31">
        <f>MIN(Vertices[Degree])</f>
        <v>0</v>
      </c>
      <c r="E2" s="3">
        <f>COUNTIF(Vertices[Degree],"&gt;= "&amp;D2)-COUNTIF(Vertices[Degree],"&gt;="&amp;D3)</f>
        <v>0</v>
      </c>
      <c r="F2" s="37">
        <f>MIN(Vertices[In-Degree])</f>
        <v>0</v>
      </c>
      <c r="G2" s="38">
        <f>COUNTIF(Vertices[In-Degree],"&gt;= "&amp;F2)-COUNTIF(Vertices[In-Degree],"&gt;="&amp;F3)</f>
        <v>9</v>
      </c>
      <c r="H2" s="37">
        <f>MIN(Vertices[Out-Degree])</f>
        <v>0</v>
      </c>
      <c r="I2" s="38">
        <f>COUNTIF(Vertices[Out-Degree],"&gt;= "&amp;H2)-COUNTIF(Vertices[Out-Degree],"&gt;="&amp;H3)</f>
        <v>15</v>
      </c>
      <c r="J2" s="37">
        <f>MIN(Vertices[Betweenness Centrality])</f>
        <v>0</v>
      </c>
      <c r="K2" s="38">
        <f>COUNTIF(Vertices[Betweenness Centrality],"&gt;= "&amp;J2)-COUNTIF(Vertices[Betweenness Centrality],"&gt;="&amp;J3)</f>
        <v>21</v>
      </c>
      <c r="L2" s="37">
        <f>MIN(Vertices[Closeness Centrality])</f>
        <v>0.012821</v>
      </c>
      <c r="M2" s="38">
        <f>COUNTIF(Vertices[Closeness Centrality],"&gt;= "&amp;L2)-COUNTIF(Vertices[Closeness Centrality],"&gt;="&amp;L3)</f>
        <v>2</v>
      </c>
      <c r="N2" s="37">
        <f>MIN(Vertices[Eigenvector Centrality])</f>
        <v>0.003236</v>
      </c>
      <c r="O2" s="38">
        <f>COUNTIF(Vertices[Eigenvector Centrality],"&gt;= "&amp;N2)-COUNTIF(Vertices[Eigenvector Centrality],"&gt;="&amp;N3)</f>
        <v>2</v>
      </c>
      <c r="P2" s="37">
        <f>MIN(Vertices[PageRank])</f>
        <v>0.360049</v>
      </c>
      <c r="Q2" s="38">
        <f>COUNTIF(Vertices[PageRank],"&gt;= "&amp;P2)-COUNTIF(Vertices[PageRank],"&gt;="&amp;P3)</f>
        <v>6</v>
      </c>
      <c r="R2" s="37">
        <f>MIN(Vertices[Clustering Coefficient])</f>
        <v>0</v>
      </c>
      <c r="S2" s="43">
        <f>COUNTIF(Vertices[Clustering Coefficient],"&gt;= "&amp;R2)-COUNTIF(Vertices[Clustering Coefficient],"&gt;="&amp;R3)</f>
        <v>9</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98"/>
      <c r="B3" s="98"/>
      <c r="D3" s="32">
        <f aca="true" t="shared" si="1" ref="D3:D44">D2+($D$45-$D$2)/BinDivisor</f>
        <v>0</v>
      </c>
      <c r="E3" s="3">
        <f>COUNTIF(Vertices[Degree],"&gt;= "&amp;D3)-COUNTIF(Vertices[Degree],"&gt;="&amp;D4)</f>
        <v>0</v>
      </c>
      <c r="F3" s="39">
        <f aca="true" t="shared" si="2" ref="F3:F44">F2+($F$45-$F$2)/BinDivisor</f>
        <v>0.27906976744186046</v>
      </c>
      <c r="G3" s="40">
        <f>COUNTIF(Vertices[In-Degree],"&gt;= "&amp;F3)-COUNTIF(Vertices[In-Degree],"&gt;="&amp;F4)</f>
        <v>0</v>
      </c>
      <c r="H3" s="39">
        <f aca="true" t="shared" si="3" ref="H3:H44">H2+($H$45-$H$2)/BinDivisor</f>
        <v>0.27906976744186046</v>
      </c>
      <c r="I3" s="40">
        <f>COUNTIF(Vertices[Out-Degree],"&gt;= "&amp;H3)-COUNTIF(Vertices[Out-Degree],"&gt;="&amp;H4)</f>
        <v>0</v>
      </c>
      <c r="J3" s="39">
        <f aca="true" t="shared" si="4" ref="J3:J44">J2+($J$45-$J$2)/BinDivisor</f>
        <v>11.193798441860464</v>
      </c>
      <c r="K3" s="40">
        <f>COUNTIF(Vertices[Betweenness Centrality],"&gt;= "&amp;J3)-COUNTIF(Vertices[Betweenness Centrality],"&gt;="&amp;J4)</f>
        <v>1</v>
      </c>
      <c r="L3" s="39">
        <f aca="true" t="shared" si="5" ref="L3:L44">L2+($L$45-$L$2)/BinDivisor</f>
        <v>0.013249581395348839</v>
      </c>
      <c r="M3" s="40">
        <f>COUNTIF(Vertices[Closeness Centrality],"&gt;= "&amp;L3)-COUNTIF(Vertices[Closeness Centrality],"&gt;="&amp;L4)</f>
        <v>0</v>
      </c>
      <c r="N3" s="39">
        <f aca="true" t="shared" si="6" ref="N3:N44">N2+($N$45-$N$2)/BinDivisor</f>
        <v>0.006458162790697675</v>
      </c>
      <c r="O3" s="40">
        <f>COUNTIF(Vertices[Eigenvector Centrality],"&gt;= "&amp;N3)-COUNTIF(Vertices[Eigenvector Centrality],"&gt;="&amp;N4)</f>
        <v>4</v>
      </c>
      <c r="P3" s="39">
        <f aca="true" t="shared" si="7" ref="P3:P44">P2+($P$45-$P$2)/BinDivisor</f>
        <v>0.4723611627906977</v>
      </c>
      <c r="Q3" s="40">
        <f>COUNTIF(Vertices[PageRank],"&gt;= "&amp;P3)-COUNTIF(Vertices[PageRank],"&gt;="&amp;P4)</f>
        <v>10</v>
      </c>
      <c r="R3" s="39">
        <f aca="true" t="shared" si="8" ref="R3:R44">R2+($R$45-$R$2)/BinDivisor</f>
        <v>0.023255813953488372</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27</v>
      </c>
      <c r="D4" s="32">
        <f t="shared" si="1"/>
        <v>0</v>
      </c>
      <c r="E4" s="3">
        <f>COUNTIF(Vertices[Degree],"&gt;= "&amp;D4)-COUNTIF(Vertices[Degree],"&gt;="&amp;D5)</f>
        <v>0</v>
      </c>
      <c r="F4" s="37">
        <f t="shared" si="2"/>
        <v>0.5581395348837209</v>
      </c>
      <c r="G4" s="38">
        <f>COUNTIF(Vertices[In-Degree],"&gt;= "&amp;F4)-COUNTIF(Vertices[In-Degree],"&gt;="&amp;F5)</f>
        <v>0</v>
      </c>
      <c r="H4" s="37">
        <f t="shared" si="3"/>
        <v>0.5581395348837209</v>
      </c>
      <c r="I4" s="38">
        <f>COUNTIF(Vertices[Out-Degree],"&gt;= "&amp;H4)-COUNTIF(Vertices[Out-Degree],"&gt;="&amp;H5)</f>
        <v>0</v>
      </c>
      <c r="J4" s="37">
        <f t="shared" si="4"/>
        <v>22.387596883720928</v>
      </c>
      <c r="K4" s="38">
        <f>COUNTIF(Vertices[Betweenness Centrality],"&gt;= "&amp;J4)-COUNTIF(Vertices[Betweenness Centrality],"&gt;="&amp;J5)</f>
        <v>2</v>
      </c>
      <c r="L4" s="37">
        <f t="shared" si="5"/>
        <v>0.013678162790697676</v>
      </c>
      <c r="M4" s="38">
        <f>COUNTIF(Vertices[Closeness Centrality],"&gt;= "&amp;L4)-COUNTIF(Vertices[Closeness Centrality],"&gt;="&amp;L5)</f>
        <v>4</v>
      </c>
      <c r="N4" s="37">
        <f t="shared" si="6"/>
        <v>0.009680325581395349</v>
      </c>
      <c r="O4" s="38">
        <f>COUNTIF(Vertices[Eigenvector Centrality],"&gt;= "&amp;N4)-COUNTIF(Vertices[Eigenvector Centrality],"&gt;="&amp;N5)</f>
        <v>0</v>
      </c>
      <c r="P4" s="37">
        <f t="shared" si="7"/>
        <v>0.5846733255813954</v>
      </c>
      <c r="Q4" s="38">
        <f>COUNTIF(Vertices[PageRank],"&gt;= "&amp;P4)-COUNTIF(Vertices[PageRank],"&gt;="&amp;P5)</f>
        <v>1</v>
      </c>
      <c r="R4" s="37">
        <f t="shared" si="8"/>
        <v>0.046511627906976744</v>
      </c>
      <c r="S4" s="43">
        <f>COUNTIF(Vertices[Clustering Coefficient],"&gt;= "&amp;R4)-COUNTIF(Vertices[Clustering Coefficient],"&gt;="&amp;R5)</f>
        <v>1</v>
      </c>
      <c r="T4" s="37" t="e">
        <f ca="1" t="shared" si="9"/>
        <v>#REF!</v>
      </c>
      <c r="U4" s="38" t="e">
        <f ca="1" t="shared" si="0"/>
        <v>#REF!</v>
      </c>
      <c r="W4" s="12" t="s">
        <v>126</v>
      </c>
      <c r="X4" s="12" t="s">
        <v>128</v>
      </c>
    </row>
    <row r="5" spans="1:21" ht="15">
      <c r="A5" s="98"/>
      <c r="B5" s="98"/>
      <c r="D5" s="32">
        <f t="shared" si="1"/>
        <v>0</v>
      </c>
      <c r="E5" s="3">
        <f>COUNTIF(Vertices[Degree],"&gt;= "&amp;D5)-COUNTIF(Vertices[Degree],"&gt;="&amp;D6)</f>
        <v>0</v>
      </c>
      <c r="F5" s="39">
        <f t="shared" si="2"/>
        <v>0.8372093023255813</v>
      </c>
      <c r="G5" s="40">
        <f>COUNTIF(Vertices[In-Degree],"&gt;= "&amp;F5)-COUNTIF(Vertices[In-Degree],"&gt;="&amp;F6)</f>
        <v>6</v>
      </c>
      <c r="H5" s="39">
        <f t="shared" si="3"/>
        <v>0.8372093023255813</v>
      </c>
      <c r="I5" s="40">
        <f>COUNTIF(Vertices[Out-Degree],"&gt;= "&amp;H5)-COUNTIF(Vertices[Out-Degree],"&gt;="&amp;H6)</f>
        <v>2</v>
      </c>
      <c r="J5" s="39">
        <f t="shared" si="4"/>
        <v>33.58139532558139</v>
      </c>
      <c r="K5" s="40">
        <f>COUNTIF(Vertices[Betweenness Centrality],"&gt;= "&amp;J5)-COUNTIF(Vertices[Betweenness Centrality],"&gt;="&amp;J6)</f>
        <v>0</v>
      </c>
      <c r="L5" s="39">
        <f t="shared" si="5"/>
        <v>0.014106744186046514</v>
      </c>
      <c r="M5" s="40">
        <f>COUNTIF(Vertices[Closeness Centrality],"&gt;= "&amp;L5)-COUNTIF(Vertices[Closeness Centrality],"&gt;="&amp;L6)</f>
        <v>0</v>
      </c>
      <c r="N5" s="39">
        <f t="shared" si="6"/>
        <v>0.012902488372093023</v>
      </c>
      <c r="O5" s="40">
        <f>COUNTIF(Vertices[Eigenvector Centrality],"&gt;= "&amp;N5)-COUNTIF(Vertices[Eigenvector Centrality],"&gt;="&amp;N6)</f>
        <v>0</v>
      </c>
      <c r="P5" s="39">
        <f t="shared" si="7"/>
        <v>0.6969854883720931</v>
      </c>
      <c r="Q5" s="40">
        <f>COUNTIF(Vertices[PageRank],"&gt;= "&amp;P5)-COUNTIF(Vertices[PageRank],"&gt;="&amp;P6)</f>
        <v>0</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40</v>
      </c>
      <c r="D6" s="32">
        <f t="shared" si="1"/>
        <v>0</v>
      </c>
      <c r="E6" s="3">
        <f>COUNTIF(Vertices[Degree],"&gt;= "&amp;D6)-COUNTIF(Vertices[Degree],"&gt;="&amp;D7)</f>
        <v>0</v>
      </c>
      <c r="F6" s="37">
        <f t="shared" si="2"/>
        <v>1.1162790697674418</v>
      </c>
      <c r="G6" s="38">
        <f>COUNTIF(Vertices[In-Degree],"&gt;= "&amp;F6)-COUNTIF(Vertices[In-Degree],"&gt;="&amp;F7)</f>
        <v>0</v>
      </c>
      <c r="H6" s="37">
        <f t="shared" si="3"/>
        <v>1.1162790697674418</v>
      </c>
      <c r="I6" s="38">
        <f>COUNTIF(Vertices[Out-Degree],"&gt;= "&amp;H6)-COUNTIF(Vertices[Out-Degree],"&gt;="&amp;H7)</f>
        <v>0</v>
      </c>
      <c r="J6" s="37">
        <f t="shared" si="4"/>
        <v>44.775193767441856</v>
      </c>
      <c r="K6" s="38">
        <f>COUNTIF(Vertices[Betweenness Centrality],"&gt;= "&amp;J6)-COUNTIF(Vertices[Betweenness Centrality],"&gt;="&amp;J7)</f>
        <v>0</v>
      </c>
      <c r="L6" s="37">
        <f t="shared" si="5"/>
        <v>0.014535325581395352</v>
      </c>
      <c r="M6" s="38">
        <f>COUNTIF(Vertices[Closeness Centrality],"&gt;= "&amp;L6)-COUNTIF(Vertices[Closeness Centrality],"&gt;="&amp;L7)</f>
        <v>0</v>
      </c>
      <c r="N6" s="37">
        <f t="shared" si="6"/>
        <v>0.016124651162790698</v>
      </c>
      <c r="O6" s="38">
        <f>COUNTIF(Vertices[Eigenvector Centrality],"&gt;= "&amp;N6)-COUNTIF(Vertices[Eigenvector Centrality],"&gt;="&amp;N7)</f>
        <v>0</v>
      </c>
      <c r="P6" s="37">
        <f t="shared" si="7"/>
        <v>0.8092976511627907</v>
      </c>
      <c r="Q6" s="38">
        <f>COUNTIF(Vertices[PageRank],"&gt;= "&amp;P6)-COUNTIF(Vertices[PageRank],"&gt;="&amp;P7)</f>
        <v>1</v>
      </c>
      <c r="R6" s="37">
        <f t="shared" si="8"/>
        <v>0.09302325581395349</v>
      </c>
      <c r="S6" s="43">
        <f>COUNTIF(Vertices[Clustering Coefficient],"&gt;= "&amp;R6)-COUNTIF(Vertices[Clustering Coefficient],"&gt;="&amp;R7)</f>
        <v>0</v>
      </c>
      <c r="T6" s="37" t="e">
        <f ca="1" t="shared" si="9"/>
        <v>#REF!</v>
      </c>
      <c r="U6" s="38" t="e">
        <f ca="1" t="shared" si="0"/>
        <v>#REF!</v>
      </c>
    </row>
    <row r="7" spans="1:21" ht="15">
      <c r="A7" s="34" t="s">
        <v>149</v>
      </c>
      <c r="B7" s="34">
        <v>40</v>
      </c>
      <c r="D7" s="32">
        <f t="shared" si="1"/>
        <v>0</v>
      </c>
      <c r="E7" s="3">
        <f>COUNTIF(Vertices[Degree],"&gt;= "&amp;D7)-COUNTIF(Vertices[Degree],"&gt;="&amp;D8)</f>
        <v>0</v>
      </c>
      <c r="F7" s="39">
        <f t="shared" si="2"/>
        <v>1.3953488372093024</v>
      </c>
      <c r="G7" s="40">
        <f>COUNTIF(Vertices[In-Degree],"&gt;= "&amp;F7)-COUNTIF(Vertices[In-Degree],"&gt;="&amp;F8)</f>
        <v>0</v>
      </c>
      <c r="H7" s="39">
        <f t="shared" si="3"/>
        <v>1.3953488372093024</v>
      </c>
      <c r="I7" s="40">
        <f>COUNTIF(Vertices[Out-Degree],"&gt;= "&amp;H7)-COUNTIF(Vertices[Out-Degree],"&gt;="&amp;H8)</f>
        <v>0</v>
      </c>
      <c r="J7" s="39">
        <f t="shared" si="4"/>
        <v>55.96899220930232</v>
      </c>
      <c r="K7" s="40">
        <f>COUNTIF(Vertices[Betweenness Centrality],"&gt;= "&amp;J7)-COUNTIF(Vertices[Betweenness Centrality],"&gt;="&amp;J8)</f>
        <v>0</v>
      </c>
      <c r="L7" s="39">
        <f t="shared" si="5"/>
        <v>0.01496390697674419</v>
      </c>
      <c r="M7" s="40">
        <f>COUNTIF(Vertices[Closeness Centrality],"&gt;= "&amp;L7)-COUNTIF(Vertices[Closeness Centrality],"&gt;="&amp;L8)</f>
        <v>0</v>
      </c>
      <c r="N7" s="39">
        <f t="shared" si="6"/>
        <v>0.019346813953488372</v>
      </c>
      <c r="O7" s="40">
        <f>COUNTIF(Vertices[Eigenvector Centrality],"&gt;= "&amp;N7)-COUNTIF(Vertices[Eigenvector Centrality],"&gt;="&amp;N8)</f>
        <v>3</v>
      </c>
      <c r="P7" s="39">
        <f t="shared" si="7"/>
        <v>0.9216098139534884</v>
      </c>
      <c r="Q7" s="40">
        <f>COUNTIF(Vertices[PageRank],"&gt;= "&amp;P7)-COUNTIF(Vertices[PageRank],"&gt;="&amp;P8)</f>
        <v>1</v>
      </c>
      <c r="R7" s="39">
        <f t="shared" si="8"/>
        <v>0.11627906976744186</v>
      </c>
      <c r="S7" s="44">
        <f>COUNTIF(Vertices[Clustering Coefficient],"&gt;= "&amp;R7)-COUNTIF(Vertices[Clustering Coefficient],"&gt;="&amp;R8)</f>
        <v>1</v>
      </c>
      <c r="T7" s="39" t="e">
        <f ca="1" t="shared" si="9"/>
        <v>#REF!</v>
      </c>
      <c r="U7" s="40" t="e">
        <f ca="1" t="shared" si="0"/>
        <v>#REF!</v>
      </c>
    </row>
    <row r="8" spans="1:21" ht="15">
      <c r="A8" s="34" t="s">
        <v>150</v>
      </c>
      <c r="B8" s="34">
        <v>80</v>
      </c>
      <c r="D8" s="32">
        <f t="shared" si="1"/>
        <v>0</v>
      </c>
      <c r="E8" s="3">
        <f>COUNTIF(Vertices[Degree],"&gt;= "&amp;D8)-COUNTIF(Vertices[Degree],"&gt;="&amp;D9)</f>
        <v>0</v>
      </c>
      <c r="F8" s="37">
        <f t="shared" si="2"/>
        <v>1.6744186046511629</v>
      </c>
      <c r="G8" s="38">
        <f>COUNTIF(Vertices[In-Degree],"&gt;= "&amp;F8)-COUNTIF(Vertices[In-Degree],"&gt;="&amp;F9)</f>
        <v>0</v>
      </c>
      <c r="H8" s="37">
        <f t="shared" si="3"/>
        <v>1.6744186046511629</v>
      </c>
      <c r="I8" s="38">
        <f>COUNTIF(Vertices[Out-Degree],"&gt;= "&amp;H8)-COUNTIF(Vertices[Out-Degree],"&gt;="&amp;H9)</f>
        <v>0</v>
      </c>
      <c r="J8" s="37">
        <f t="shared" si="4"/>
        <v>67.16279065116278</v>
      </c>
      <c r="K8" s="38">
        <f>COUNTIF(Vertices[Betweenness Centrality],"&gt;= "&amp;J8)-COUNTIF(Vertices[Betweenness Centrality],"&gt;="&amp;J9)</f>
        <v>0</v>
      </c>
      <c r="L8" s="37">
        <f t="shared" si="5"/>
        <v>0.015392488372093028</v>
      </c>
      <c r="M8" s="38">
        <f>COUNTIF(Vertices[Closeness Centrality],"&gt;= "&amp;L8)-COUNTIF(Vertices[Closeness Centrality],"&gt;="&amp;L9)</f>
        <v>0</v>
      </c>
      <c r="N8" s="37">
        <f t="shared" si="6"/>
        <v>0.022568976744186047</v>
      </c>
      <c r="O8" s="38">
        <f>COUNTIF(Vertices[Eigenvector Centrality],"&gt;= "&amp;N8)-COUNTIF(Vertices[Eigenvector Centrality],"&gt;="&amp;N9)</f>
        <v>0</v>
      </c>
      <c r="P8" s="37">
        <f t="shared" si="7"/>
        <v>1.033921976744186</v>
      </c>
      <c r="Q8" s="38">
        <f>COUNTIF(Vertices[PageRank],"&gt;= "&amp;P8)-COUNTIF(Vertices[PageRank],"&gt;="&amp;P9)</f>
        <v>0</v>
      </c>
      <c r="R8" s="37">
        <f t="shared" si="8"/>
        <v>0.13953488372093023</v>
      </c>
      <c r="S8" s="43">
        <f>COUNTIF(Vertices[Clustering Coefficient],"&gt;= "&amp;R8)-COUNTIF(Vertices[Clustering Coefficient],"&gt;="&amp;R9)</f>
        <v>1</v>
      </c>
      <c r="T8" s="37" t="e">
        <f ca="1" t="shared" si="9"/>
        <v>#REF!</v>
      </c>
      <c r="U8" s="38" t="e">
        <f ca="1" t="shared" si="0"/>
        <v>#REF!</v>
      </c>
    </row>
    <row r="9" spans="1:21" ht="15">
      <c r="A9" s="98"/>
      <c r="B9" s="98"/>
      <c r="D9" s="32">
        <f t="shared" si="1"/>
        <v>0</v>
      </c>
      <c r="E9" s="3">
        <f>COUNTIF(Vertices[Degree],"&gt;= "&amp;D9)-COUNTIF(Vertices[Degree],"&gt;="&amp;D10)</f>
        <v>0</v>
      </c>
      <c r="F9" s="39">
        <f t="shared" si="2"/>
        <v>1.9534883720930234</v>
      </c>
      <c r="G9" s="40">
        <f>COUNTIF(Vertices[In-Degree],"&gt;= "&amp;F9)-COUNTIF(Vertices[In-Degree],"&gt;="&amp;F10)</f>
        <v>6</v>
      </c>
      <c r="H9" s="39">
        <f t="shared" si="3"/>
        <v>1.9534883720930234</v>
      </c>
      <c r="I9" s="40">
        <f>COUNTIF(Vertices[Out-Degree],"&gt;= "&amp;H9)-COUNTIF(Vertices[Out-Degree],"&gt;="&amp;H10)</f>
        <v>3</v>
      </c>
      <c r="J9" s="39">
        <f t="shared" si="4"/>
        <v>78.35658909302325</v>
      </c>
      <c r="K9" s="40">
        <f>COUNTIF(Vertices[Betweenness Centrality],"&gt;= "&amp;J9)-COUNTIF(Vertices[Betweenness Centrality],"&gt;="&amp;J10)</f>
        <v>0</v>
      </c>
      <c r="L9" s="39">
        <f t="shared" si="5"/>
        <v>0.015821069767441864</v>
      </c>
      <c r="M9" s="40">
        <f>COUNTIF(Vertices[Closeness Centrality],"&gt;= "&amp;L9)-COUNTIF(Vertices[Closeness Centrality],"&gt;="&amp;L10)</f>
        <v>0</v>
      </c>
      <c r="N9" s="39">
        <f t="shared" si="6"/>
        <v>0.025791139534883722</v>
      </c>
      <c r="O9" s="40">
        <f>COUNTIF(Vertices[Eigenvector Centrality],"&gt;= "&amp;N9)-COUNTIF(Vertices[Eigenvector Centrality],"&gt;="&amp;N10)</f>
        <v>1</v>
      </c>
      <c r="P9" s="39">
        <f t="shared" si="7"/>
        <v>1.1462341395348838</v>
      </c>
      <c r="Q9" s="40">
        <f>COUNTIF(Vertices[PageRank],"&gt;= "&amp;P9)-COUNTIF(Vertices[PageRank],"&gt;="&amp;P10)</f>
        <v>3</v>
      </c>
      <c r="R9" s="39">
        <f t="shared" si="8"/>
        <v>0.16279069767441862</v>
      </c>
      <c r="S9" s="44">
        <f>COUNTIF(Vertices[Clustering Coefficient],"&gt;= "&amp;R9)-COUNTIF(Vertices[Clustering Coefficient],"&gt;="&amp;R10)</f>
        <v>0</v>
      </c>
      <c r="T9" s="39" t="e">
        <f ca="1" t="shared" si="9"/>
        <v>#REF!</v>
      </c>
      <c r="U9" s="40" t="e">
        <f ca="1" t="shared" si="0"/>
        <v>#REF!</v>
      </c>
    </row>
    <row r="10" spans="1:21" ht="15">
      <c r="A10" s="34" t="s">
        <v>151</v>
      </c>
      <c r="B10" s="34">
        <v>2</v>
      </c>
      <c r="D10" s="32">
        <f t="shared" si="1"/>
        <v>0</v>
      </c>
      <c r="E10" s="3">
        <f>COUNTIF(Vertices[Degree],"&gt;= "&amp;D10)-COUNTIF(Vertices[Degree],"&gt;="&amp;D11)</f>
        <v>0</v>
      </c>
      <c r="F10" s="37">
        <f t="shared" si="2"/>
        <v>2.2325581395348837</v>
      </c>
      <c r="G10" s="38">
        <f>COUNTIF(Vertices[In-Degree],"&gt;= "&amp;F10)-COUNTIF(Vertices[In-Degree],"&gt;="&amp;F11)</f>
        <v>0</v>
      </c>
      <c r="H10" s="37">
        <f t="shared" si="3"/>
        <v>2.2325581395348837</v>
      </c>
      <c r="I10" s="38">
        <f>COUNTIF(Vertices[Out-Degree],"&gt;= "&amp;H10)-COUNTIF(Vertices[Out-Degree],"&gt;="&amp;H11)</f>
        <v>0</v>
      </c>
      <c r="J10" s="37">
        <f t="shared" si="4"/>
        <v>89.55038753488371</v>
      </c>
      <c r="K10" s="38">
        <f>COUNTIF(Vertices[Betweenness Centrality],"&gt;= "&amp;J10)-COUNTIF(Vertices[Betweenness Centrality],"&gt;="&amp;J11)</f>
        <v>1</v>
      </c>
      <c r="L10" s="37">
        <f t="shared" si="5"/>
        <v>0.0162496511627907</v>
      </c>
      <c r="M10" s="38">
        <f>COUNTIF(Vertices[Closeness Centrality],"&gt;= "&amp;L10)-COUNTIF(Vertices[Closeness Centrality],"&gt;="&amp;L11)</f>
        <v>0</v>
      </c>
      <c r="N10" s="37">
        <f t="shared" si="6"/>
        <v>0.029013302325581396</v>
      </c>
      <c r="O10" s="38">
        <f>COUNTIF(Vertices[Eigenvector Centrality],"&gt;= "&amp;N10)-COUNTIF(Vertices[Eigenvector Centrality],"&gt;="&amp;N11)</f>
        <v>7</v>
      </c>
      <c r="P10" s="37">
        <f t="shared" si="7"/>
        <v>1.2585463023255816</v>
      </c>
      <c r="Q10" s="38">
        <f>COUNTIF(Vertices[PageRank],"&gt;= "&amp;P10)-COUNTIF(Vertices[PageRank],"&gt;="&amp;P11)</f>
        <v>0</v>
      </c>
      <c r="R10" s="37">
        <f t="shared" si="8"/>
        <v>0.18604651162790697</v>
      </c>
      <c r="S10" s="43">
        <f>COUNTIF(Vertices[Clustering Coefficient],"&gt;= "&amp;R10)-COUNTIF(Vertices[Clustering Coefficient],"&gt;="&amp;R11)</f>
        <v>0</v>
      </c>
      <c r="T10" s="37" t="e">
        <f ca="1" t="shared" si="9"/>
        <v>#REF!</v>
      </c>
      <c r="U10" s="38" t="e">
        <f ca="1" t="shared" si="0"/>
        <v>#REF!</v>
      </c>
    </row>
    <row r="11" spans="1:21" ht="15">
      <c r="A11" s="98"/>
      <c r="B11" s="98"/>
      <c r="D11" s="32">
        <f t="shared" si="1"/>
        <v>0</v>
      </c>
      <c r="E11" s="3">
        <f>COUNTIF(Vertices[Degree],"&gt;= "&amp;D11)-COUNTIF(Vertices[Degree],"&gt;="&amp;D12)</f>
        <v>0</v>
      </c>
      <c r="F11" s="39">
        <f t="shared" si="2"/>
        <v>2.511627906976744</v>
      </c>
      <c r="G11" s="40">
        <f>COUNTIF(Vertices[In-Degree],"&gt;= "&amp;F11)-COUNTIF(Vertices[In-Degree],"&gt;="&amp;F12)</f>
        <v>0</v>
      </c>
      <c r="H11" s="39">
        <f t="shared" si="3"/>
        <v>2.511627906976744</v>
      </c>
      <c r="I11" s="40">
        <f>COUNTIF(Vertices[Out-Degree],"&gt;= "&amp;H11)-COUNTIF(Vertices[Out-Degree],"&gt;="&amp;H12)</f>
        <v>0</v>
      </c>
      <c r="J11" s="39">
        <f t="shared" si="4"/>
        <v>100.74418597674418</v>
      </c>
      <c r="K11" s="40">
        <f>COUNTIF(Vertices[Betweenness Centrality],"&gt;= "&amp;J11)-COUNTIF(Vertices[Betweenness Centrality],"&gt;="&amp;J12)</f>
        <v>0</v>
      </c>
      <c r="L11" s="39">
        <f t="shared" si="5"/>
        <v>0.01667823255813954</v>
      </c>
      <c r="M11" s="40">
        <f>COUNTIF(Vertices[Closeness Centrality],"&gt;= "&amp;L11)-COUNTIF(Vertices[Closeness Centrality],"&gt;="&amp;L12)</f>
        <v>0</v>
      </c>
      <c r="N11" s="39">
        <f t="shared" si="6"/>
        <v>0.032235465116279075</v>
      </c>
      <c r="O11" s="40">
        <f>COUNTIF(Vertices[Eigenvector Centrality],"&gt;= "&amp;N11)-COUNTIF(Vertices[Eigenvector Centrality],"&gt;="&amp;N12)</f>
        <v>2</v>
      </c>
      <c r="P11" s="39">
        <f t="shared" si="7"/>
        <v>1.3708584651162794</v>
      </c>
      <c r="Q11" s="40">
        <f>COUNTIF(Vertices[PageRank],"&gt;= "&amp;P11)-COUNTIF(Vertices[PageRank],"&gt;="&amp;P12)</f>
        <v>0</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0.061224489795918366</v>
      </c>
      <c r="D12" s="32">
        <f t="shared" si="1"/>
        <v>0</v>
      </c>
      <c r="E12" s="3">
        <f>COUNTIF(Vertices[Degree],"&gt;= "&amp;D12)-COUNTIF(Vertices[Degree],"&gt;="&amp;D13)</f>
        <v>0</v>
      </c>
      <c r="F12" s="37">
        <f t="shared" si="2"/>
        <v>2.7906976744186047</v>
      </c>
      <c r="G12" s="38">
        <f>COUNTIF(Vertices[In-Degree],"&gt;= "&amp;F12)-COUNTIF(Vertices[In-Degree],"&gt;="&amp;F13)</f>
        <v>1</v>
      </c>
      <c r="H12" s="37">
        <f t="shared" si="3"/>
        <v>2.7906976744186047</v>
      </c>
      <c r="I12" s="38">
        <f>COUNTIF(Vertices[Out-Degree],"&gt;= "&amp;H12)-COUNTIF(Vertices[Out-Degree],"&gt;="&amp;H13)</f>
        <v>1</v>
      </c>
      <c r="J12" s="37">
        <f t="shared" si="4"/>
        <v>111.93798441860464</v>
      </c>
      <c r="K12" s="38">
        <f>COUNTIF(Vertices[Betweenness Centrality],"&gt;= "&amp;J12)-COUNTIF(Vertices[Betweenness Centrality],"&gt;="&amp;J13)</f>
        <v>0</v>
      </c>
      <c r="L12" s="37">
        <f t="shared" si="5"/>
        <v>0.017106813953488377</v>
      </c>
      <c r="M12" s="38">
        <f>COUNTIF(Vertices[Closeness Centrality],"&gt;= "&amp;L12)-COUNTIF(Vertices[Closeness Centrality],"&gt;="&amp;L13)</f>
        <v>0</v>
      </c>
      <c r="N12" s="37">
        <f t="shared" si="6"/>
        <v>0.03545762790697675</v>
      </c>
      <c r="O12" s="38">
        <f>COUNTIF(Vertices[Eigenvector Centrality],"&gt;= "&amp;N12)-COUNTIF(Vertices[Eigenvector Centrality],"&gt;="&amp;N13)</f>
        <v>0</v>
      </c>
      <c r="P12" s="37">
        <f t="shared" si="7"/>
        <v>1.4831706279069772</v>
      </c>
      <c r="Q12" s="38">
        <f>COUNTIF(Vertices[PageRank],"&gt;= "&amp;P12)-COUNTIF(Vertices[PageRank],"&gt;="&amp;P13)</f>
        <v>0</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0.11538461538461539</v>
      </c>
      <c r="D13" s="32">
        <f t="shared" si="1"/>
        <v>0</v>
      </c>
      <c r="E13" s="3">
        <f>COUNTIF(Vertices[Degree],"&gt;= "&amp;D13)-COUNTIF(Vertices[Degree],"&gt;="&amp;D14)</f>
        <v>0</v>
      </c>
      <c r="F13" s="39">
        <f t="shared" si="2"/>
        <v>3.0697674418604652</v>
      </c>
      <c r="G13" s="40">
        <f>COUNTIF(Vertices[In-Degree],"&gt;= "&amp;F13)-COUNTIF(Vertices[In-Degree],"&gt;="&amp;F14)</f>
        <v>0</v>
      </c>
      <c r="H13" s="39">
        <f t="shared" si="3"/>
        <v>3.0697674418604652</v>
      </c>
      <c r="I13" s="40">
        <f>COUNTIF(Vertices[Out-Degree],"&gt;= "&amp;H13)-COUNTIF(Vertices[Out-Degree],"&gt;="&amp;H14)</f>
        <v>0</v>
      </c>
      <c r="J13" s="39">
        <f t="shared" si="4"/>
        <v>123.13178286046511</v>
      </c>
      <c r="K13" s="40">
        <f>COUNTIF(Vertices[Betweenness Centrality],"&gt;= "&amp;J13)-COUNTIF(Vertices[Betweenness Centrality],"&gt;="&amp;J14)</f>
        <v>0</v>
      </c>
      <c r="L13" s="39">
        <f t="shared" si="5"/>
        <v>0.017535395348837215</v>
      </c>
      <c r="M13" s="40">
        <f>COUNTIF(Vertices[Closeness Centrality],"&gt;= "&amp;L13)-COUNTIF(Vertices[Closeness Centrality],"&gt;="&amp;L14)</f>
        <v>11</v>
      </c>
      <c r="N13" s="39">
        <f t="shared" si="6"/>
        <v>0.038679790697674424</v>
      </c>
      <c r="O13" s="40">
        <f>COUNTIF(Vertices[Eigenvector Centrality],"&gt;= "&amp;N13)-COUNTIF(Vertices[Eigenvector Centrality],"&gt;="&amp;N14)</f>
        <v>0</v>
      </c>
      <c r="P13" s="39">
        <f t="shared" si="7"/>
        <v>1.595482790697675</v>
      </c>
      <c r="Q13" s="40">
        <f>COUNTIF(Vertices[PageRank],"&gt;= "&amp;P13)-COUNTIF(Vertices[PageRank],"&gt;="&amp;P14)</f>
        <v>1</v>
      </c>
      <c r="R13" s="39">
        <f t="shared" si="8"/>
        <v>0.25581395348837205</v>
      </c>
      <c r="S13" s="44">
        <f>COUNTIF(Vertices[Clustering Coefficient],"&gt;= "&amp;R13)-COUNTIF(Vertices[Clustering Coefficient],"&gt;="&amp;R14)</f>
        <v>1</v>
      </c>
      <c r="T13" s="39" t="e">
        <f ca="1" t="shared" si="9"/>
        <v>#REF!</v>
      </c>
      <c r="U13" s="40" t="e">
        <f ca="1" t="shared" si="0"/>
        <v>#REF!</v>
      </c>
    </row>
    <row r="14" spans="1:21" ht="15">
      <c r="A14" s="98"/>
      <c r="B14" s="98"/>
      <c r="D14" s="32">
        <f t="shared" si="1"/>
        <v>0</v>
      </c>
      <c r="E14" s="3">
        <f>COUNTIF(Vertices[Degree],"&gt;= "&amp;D14)-COUNTIF(Vertices[Degree],"&gt;="&amp;D15)</f>
        <v>0</v>
      </c>
      <c r="F14" s="37">
        <f t="shared" si="2"/>
        <v>3.3488372093023258</v>
      </c>
      <c r="G14" s="38">
        <f>COUNTIF(Vertices[In-Degree],"&gt;= "&amp;F14)-COUNTIF(Vertices[In-Degree],"&gt;="&amp;F15)</f>
        <v>0</v>
      </c>
      <c r="H14" s="37">
        <f t="shared" si="3"/>
        <v>3.3488372093023258</v>
      </c>
      <c r="I14" s="38">
        <f>COUNTIF(Vertices[Out-Degree],"&gt;= "&amp;H14)-COUNTIF(Vertices[Out-Degree],"&gt;="&amp;H15)</f>
        <v>0</v>
      </c>
      <c r="J14" s="37">
        <f t="shared" si="4"/>
        <v>134.32558130232556</v>
      </c>
      <c r="K14" s="38">
        <f>COUNTIF(Vertices[Betweenness Centrality],"&gt;= "&amp;J14)-COUNTIF(Vertices[Betweenness Centrality],"&gt;="&amp;J15)</f>
        <v>0</v>
      </c>
      <c r="L14" s="37">
        <f t="shared" si="5"/>
        <v>0.017963976744186053</v>
      </c>
      <c r="M14" s="38">
        <f>COUNTIF(Vertices[Closeness Centrality],"&gt;= "&amp;L14)-COUNTIF(Vertices[Closeness Centrality],"&gt;="&amp;L15)</f>
        <v>1</v>
      </c>
      <c r="N14" s="37">
        <f t="shared" si="6"/>
        <v>0.0419019534883721</v>
      </c>
      <c r="O14" s="38">
        <f>COUNTIF(Vertices[Eigenvector Centrality],"&gt;= "&amp;N14)-COUNTIF(Vertices[Eigenvector Centrality],"&gt;="&amp;N15)</f>
        <v>0</v>
      </c>
      <c r="P14" s="37">
        <f t="shared" si="7"/>
        <v>1.7077949534883727</v>
      </c>
      <c r="Q14" s="38">
        <f>COUNTIF(Vertices[PageRank],"&gt;= "&amp;P14)-COUNTIF(Vertices[PageRank],"&gt;="&amp;P15)</f>
        <v>0</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3.6279069767441863</v>
      </c>
      <c r="G15" s="40">
        <f>COUNTIF(Vertices[In-Degree],"&gt;= "&amp;F15)-COUNTIF(Vertices[In-Degree],"&gt;="&amp;F16)</f>
        <v>0</v>
      </c>
      <c r="H15" s="39">
        <f t="shared" si="3"/>
        <v>3.6279069767441863</v>
      </c>
      <c r="I15" s="40">
        <f>COUNTIF(Vertices[Out-Degree],"&gt;= "&amp;H15)-COUNTIF(Vertices[Out-Degree],"&gt;="&amp;H16)</f>
        <v>0</v>
      </c>
      <c r="J15" s="39">
        <f t="shared" si="4"/>
        <v>145.519379744186</v>
      </c>
      <c r="K15" s="40">
        <f>COUNTIF(Vertices[Betweenness Centrality],"&gt;= "&amp;J15)-COUNTIF(Vertices[Betweenness Centrality],"&gt;="&amp;J16)</f>
        <v>0</v>
      </c>
      <c r="L15" s="39">
        <f t="shared" si="5"/>
        <v>0.01839255813953489</v>
      </c>
      <c r="M15" s="40">
        <f>COUNTIF(Vertices[Closeness Centrality],"&gt;= "&amp;L15)-COUNTIF(Vertices[Closeness Centrality],"&gt;="&amp;L16)</f>
        <v>1</v>
      </c>
      <c r="N15" s="39">
        <f t="shared" si="6"/>
        <v>0.04512411627906977</v>
      </c>
      <c r="O15" s="40">
        <f>COUNTIF(Vertices[Eigenvector Centrality],"&gt;= "&amp;N15)-COUNTIF(Vertices[Eigenvector Centrality],"&gt;="&amp;N16)</f>
        <v>0</v>
      </c>
      <c r="P15" s="39">
        <f t="shared" si="7"/>
        <v>1.8201071162790705</v>
      </c>
      <c r="Q15" s="40">
        <f>COUNTIF(Vertices[PageRank],"&gt;= "&amp;P15)-COUNTIF(Vertices[PageRank],"&gt;="&amp;P16)</f>
        <v>1</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3.906976744186047</v>
      </c>
      <c r="G16" s="38">
        <f>COUNTIF(Vertices[In-Degree],"&gt;= "&amp;F16)-COUNTIF(Vertices[In-Degree],"&gt;="&amp;F17)</f>
        <v>1</v>
      </c>
      <c r="H16" s="37">
        <f t="shared" si="3"/>
        <v>3.906976744186047</v>
      </c>
      <c r="I16" s="38">
        <f>COUNTIF(Vertices[Out-Degree],"&gt;= "&amp;H16)-COUNTIF(Vertices[Out-Degree],"&gt;="&amp;H17)</f>
        <v>2</v>
      </c>
      <c r="J16" s="37">
        <f t="shared" si="4"/>
        <v>156.71317818604646</v>
      </c>
      <c r="K16" s="38">
        <f>COUNTIF(Vertices[Betweenness Centrality],"&gt;= "&amp;J16)-COUNTIF(Vertices[Betweenness Centrality],"&gt;="&amp;J17)</f>
        <v>0</v>
      </c>
      <c r="L16" s="37">
        <f t="shared" si="5"/>
        <v>0.018821139534883728</v>
      </c>
      <c r="M16" s="38">
        <f>COUNTIF(Vertices[Closeness Centrality],"&gt;= "&amp;L16)-COUNTIF(Vertices[Closeness Centrality],"&gt;="&amp;L17)</f>
        <v>2</v>
      </c>
      <c r="N16" s="37">
        <f t="shared" si="6"/>
        <v>0.04834627906976745</v>
      </c>
      <c r="O16" s="38">
        <f>COUNTIF(Vertices[Eigenvector Centrality],"&gt;= "&amp;N16)-COUNTIF(Vertices[Eigenvector Centrality],"&gt;="&amp;N17)</f>
        <v>0</v>
      </c>
      <c r="P16" s="37">
        <f t="shared" si="7"/>
        <v>1.9324192790697683</v>
      </c>
      <c r="Q16" s="38">
        <f>COUNTIF(Vertices[PageRank],"&gt;= "&amp;P16)-COUNTIF(Vertices[PageRank],"&gt;="&amp;P17)</f>
        <v>0</v>
      </c>
      <c r="R16" s="37">
        <f t="shared" si="8"/>
        <v>0.3255813953488371</v>
      </c>
      <c r="S16" s="43">
        <f>COUNTIF(Vertices[Clustering Coefficient],"&gt;= "&amp;R16)-COUNTIF(Vertices[Clustering Coefficient],"&gt;="&amp;R17)</f>
        <v>2</v>
      </c>
      <c r="T16" s="37" t="e">
        <f ca="1" t="shared" si="9"/>
        <v>#REF!</v>
      </c>
      <c r="U16" s="38" t="e">
        <f ca="1" t="shared" si="0"/>
        <v>#REF!</v>
      </c>
    </row>
    <row r="17" spans="1:21" ht="15">
      <c r="A17" s="34" t="s">
        <v>154</v>
      </c>
      <c r="B17" s="34">
        <v>27</v>
      </c>
      <c r="D17" s="32">
        <f t="shared" si="1"/>
        <v>0</v>
      </c>
      <c r="E17" s="3">
        <f>COUNTIF(Vertices[Degree],"&gt;= "&amp;D17)-COUNTIF(Vertices[Degree],"&gt;="&amp;D18)</f>
        <v>0</v>
      </c>
      <c r="F17" s="39">
        <f t="shared" si="2"/>
        <v>4.186046511627907</v>
      </c>
      <c r="G17" s="40">
        <f>COUNTIF(Vertices[In-Degree],"&gt;= "&amp;F17)-COUNTIF(Vertices[In-Degree],"&gt;="&amp;F18)</f>
        <v>0</v>
      </c>
      <c r="H17" s="39">
        <f t="shared" si="3"/>
        <v>4.186046511627907</v>
      </c>
      <c r="I17" s="40">
        <f>COUNTIF(Vertices[Out-Degree],"&gt;= "&amp;H17)-COUNTIF(Vertices[Out-Degree],"&gt;="&amp;H18)</f>
        <v>0</v>
      </c>
      <c r="J17" s="39">
        <f t="shared" si="4"/>
        <v>167.90697662790691</v>
      </c>
      <c r="K17" s="40">
        <f>COUNTIF(Vertices[Betweenness Centrality],"&gt;= "&amp;J17)-COUNTIF(Vertices[Betweenness Centrality],"&gt;="&amp;J18)</f>
        <v>0</v>
      </c>
      <c r="L17" s="39">
        <f t="shared" si="5"/>
        <v>0.019249720930232566</v>
      </c>
      <c r="M17" s="40">
        <f>COUNTIF(Vertices[Closeness Centrality],"&gt;= "&amp;L17)-COUNTIF(Vertices[Closeness Centrality],"&gt;="&amp;L18)</f>
        <v>0</v>
      </c>
      <c r="N17" s="39">
        <f t="shared" si="6"/>
        <v>0.05156844186046512</v>
      </c>
      <c r="O17" s="40">
        <f>COUNTIF(Vertices[Eigenvector Centrality],"&gt;= "&amp;N17)-COUNTIF(Vertices[Eigenvector Centrality],"&gt;="&amp;N18)</f>
        <v>1</v>
      </c>
      <c r="P17" s="39">
        <f t="shared" si="7"/>
        <v>2.044731441860466</v>
      </c>
      <c r="Q17" s="40">
        <f>COUNTIF(Vertices[PageRank],"&gt;= "&amp;P17)-COUNTIF(Vertices[PageRank],"&gt;="&amp;P18)</f>
        <v>0</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80</v>
      </c>
      <c r="D18" s="32">
        <f t="shared" si="1"/>
        <v>0</v>
      </c>
      <c r="E18" s="3">
        <f>COUNTIF(Vertices[Degree],"&gt;= "&amp;D18)-COUNTIF(Vertices[Degree],"&gt;="&amp;D19)</f>
        <v>0</v>
      </c>
      <c r="F18" s="37">
        <f t="shared" si="2"/>
        <v>4.465116279069767</v>
      </c>
      <c r="G18" s="38">
        <f>COUNTIF(Vertices[In-Degree],"&gt;= "&amp;F18)-COUNTIF(Vertices[In-Degree],"&gt;="&amp;F19)</f>
        <v>0</v>
      </c>
      <c r="H18" s="37">
        <f t="shared" si="3"/>
        <v>4.465116279069767</v>
      </c>
      <c r="I18" s="38">
        <f>COUNTIF(Vertices[Out-Degree],"&gt;= "&amp;H18)-COUNTIF(Vertices[Out-Degree],"&gt;="&amp;H19)</f>
        <v>0</v>
      </c>
      <c r="J18" s="37">
        <f t="shared" si="4"/>
        <v>179.10077506976737</v>
      </c>
      <c r="K18" s="38">
        <f>COUNTIF(Vertices[Betweenness Centrality],"&gt;= "&amp;J18)-COUNTIF(Vertices[Betweenness Centrality],"&gt;="&amp;J19)</f>
        <v>1</v>
      </c>
      <c r="L18" s="37">
        <f t="shared" si="5"/>
        <v>0.019678302325581404</v>
      </c>
      <c r="M18" s="38">
        <f>COUNTIF(Vertices[Closeness Centrality],"&gt;= "&amp;L18)-COUNTIF(Vertices[Closeness Centrality],"&gt;="&amp;L19)</f>
        <v>0</v>
      </c>
      <c r="N18" s="37">
        <f t="shared" si="6"/>
        <v>0.0547906046511628</v>
      </c>
      <c r="O18" s="38">
        <f>COUNTIF(Vertices[Eigenvector Centrality],"&gt;= "&amp;N18)-COUNTIF(Vertices[Eigenvector Centrality],"&gt;="&amp;N19)</f>
        <v>1</v>
      </c>
      <c r="P18" s="37">
        <f t="shared" si="7"/>
        <v>2.1570436046511636</v>
      </c>
      <c r="Q18" s="38">
        <f>COUNTIF(Vertices[PageRank],"&gt;= "&amp;P18)-COUNTIF(Vertices[PageRank],"&gt;="&amp;P19)</f>
        <v>1</v>
      </c>
      <c r="R18" s="37">
        <f t="shared" si="8"/>
        <v>0.37209302325581384</v>
      </c>
      <c r="S18" s="43">
        <f>COUNTIF(Vertices[Clustering Coefficient],"&gt;= "&amp;R18)-COUNTIF(Vertices[Clustering Coefficient],"&gt;="&amp;R19)</f>
        <v>0</v>
      </c>
      <c r="T18" s="37" t="e">
        <f ca="1" t="shared" si="9"/>
        <v>#REF!</v>
      </c>
      <c r="U18" s="38" t="e">
        <f ca="1" t="shared" si="0"/>
        <v>#REF!</v>
      </c>
    </row>
    <row r="19" spans="1:21" ht="15">
      <c r="A19" s="98"/>
      <c r="B19" s="98"/>
      <c r="D19" s="32">
        <f t="shared" si="1"/>
        <v>0</v>
      </c>
      <c r="E19" s="3">
        <f>COUNTIF(Vertices[Degree],"&gt;= "&amp;D19)-COUNTIF(Vertices[Degree],"&gt;="&amp;D20)</f>
        <v>0</v>
      </c>
      <c r="F19" s="39">
        <f t="shared" si="2"/>
        <v>4.7441860465116275</v>
      </c>
      <c r="G19" s="40">
        <f>COUNTIF(Vertices[In-Degree],"&gt;= "&amp;F19)-COUNTIF(Vertices[In-Degree],"&gt;="&amp;F20)</f>
        <v>2</v>
      </c>
      <c r="H19" s="39">
        <f t="shared" si="3"/>
        <v>4.7441860465116275</v>
      </c>
      <c r="I19" s="40">
        <f>COUNTIF(Vertices[Out-Degree],"&gt;= "&amp;H19)-COUNTIF(Vertices[Out-Degree],"&gt;="&amp;H20)</f>
        <v>1</v>
      </c>
      <c r="J19" s="39">
        <f t="shared" si="4"/>
        <v>190.29457351162782</v>
      </c>
      <c r="K19" s="40">
        <f>COUNTIF(Vertices[Betweenness Centrality],"&gt;= "&amp;J19)-COUNTIF(Vertices[Betweenness Centrality],"&gt;="&amp;J20)</f>
        <v>0</v>
      </c>
      <c r="L19" s="39">
        <f t="shared" si="5"/>
        <v>0.02010688372093024</v>
      </c>
      <c r="M19" s="40">
        <f>COUNTIF(Vertices[Closeness Centrality],"&gt;= "&amp;L19)-COUNTIF(Vertices[Closeness Centrality],"&gt;="&amp;L20)</f>
        <v>2</v>
      </c>
      <c r="N19" s="39">
        <f t="shared" si="6"/>
        <v>0.05801276744186047</v>
      </c>
      <c r="O19" s="40">
        <f>COUNTIF(Vertices[Eigenvector Centrality],"&gt;= "&amp;N19)-COUNTIF(Vertices[Eigenvector Centrality],"&gt;="&amp;N20)</f>
        <v>2</v>
      </c>
      <c r="P19" s="39">
        <f t="shared" si="7"/>
        <v>2.269355767441861</v>
      </c>
      <c r="Q19" s="40">
        <f>COUNTIF(Vertices[PageRank],"&gt;= "&amp;P19)-COUNTIF(Vertices[PageRank],"&gt;="&amp;P20)</f>
        <v>1</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5.0232558139534875</v>
      </c>
      <c r="G20" s="38">
        <f>COUNTIF(Vertices[In-Degree],"&gt;= "&amp;F20)-COUNTIF(Vertices[In-Degree],"&gt;="&amp;F21)</f>
        <v>0</v>
      </c>
      <c r="H20" s="37">
        <f t="shared" si="3"/>
        <v>5.0232558139534875</v>
      </c>
      <c r="I20" s="38">
        <f>COUNTIF(Vertices[Out-Degree],"&gt;= "&amp;H20)-COUNTIF(Vertices[Out-Degree],"&gt;="&amp;H21)</f>
        <v>0</v>
      </c>
      <c r="J20" s="37">
        <f t="shared" si="4"/>
        <v>201.48837195348827</v>
      </c>
      <c r="K20" s="38">
        <f>COUNTIF(Vertices[Betweenness Centrality],"&gt;= "&amp;J20)-COUNTIF(Vertices[Betweenness Centrality],"&gt;="&amp;J21)</f>
        <v>0</v>
      </c>
      <c r="L20" s="37">
        <f t="shared" si="5"/>
        <v>0.02053546511627908</v>
      </c>
      <c r="M20" s="38">
        <f>COUNTIF(Vertices[Closeness Centrality],"&gt;= "&amp;L20)-COUNTIF(Vertices[Closeness Centrality],"&gt;="&amp;L21)</f>
        <v>0</v>
      </c>
      <c r="N20" s="37">
        <f t="shared" si="6"/>
        <v>0.061234930232558146</v>
      </c>
      <c r="O20" s="38">
        <f>COUNTIF(Vertices[Eigenvector Centrality],"&gt;= "&amp;N20)-COUNTIF(Vertices[Eigenvector Centrality],"&gt;="&amp;N21)</f>
        <v>0</v>
      </c>
      <c r="P20" s="37">
        <f t="shared" si="7"/>
        <v>2.3816679302325587</v>
      </c>
      <c r="Q20" s="38">
        <f>COUNTIF(Vertices[PageRank],"&gt;= "&amp;P20)-COUNTIF(Vertices[PageRank],"&gt;="&amp;P21)</f>
        <v>0</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2.115226</v>
      </c>
      <c r="D21" s="32">
        <f t="shared" si="1"/>
        <v>0</v>
      </c>
      <c r="E21" s="3">
        <f>COUNTIF(Vertices[Degree],"&gt;= "&amp;D21)-COUNTIF(Vertices[Degree],"&gt;="&amp;D22)</f>
        <v>0</v>
      </c>
      <c r="F21" s="39">
        <f t="shared" si="2"/>
        <v>5.302325581395348</v>
      </c>
      <c r="G21" s="40">
        <f>COUNTIF(Vertices[In-Degree],"&gt;= "&amp;F21)-COUNTIF(Vertices[In-Degree],"&gt;="&amp;F22)</f>
        <v>0</v>
      </c>
      <c r="H21" s="39">
        <f t="shared" si="3"/>
        <v>5.302325581395348</v>
      </c>
      <c r="I21" s="40">
        <f>COUNTIF(Vertices[Out-Degree],"&gt;= "&amp;H21)-COUNTIF(Vertices[Out-Degree],"&gt;="&amp;H22)</f>
        <v>0</v>
      </c>
      <c r="J21" s="39">
        <f t="shared" si="4"/>
        <v>212.68217039534872</v>
      </c>
      <c r="K21" s="40">
        <f>COUNTIF(Vertices[Betweenness Centrality],"&gt;= "&amp;J21)-COUNTIF(Vertices[Betweenness Centrality],"&gt;="&amp;J22)</f>
        <v>0</v>
      </c>
      <c r="L21" s="39">
        <f t="shared" si="5"/>
        <v>0.020964046511627917</v>
      </c>
      <c r="M21" s="40">
        <f>COUNTIF(Vertices[Closeness Centrality],"&gt;= "&amp;L21)-COUNTIF(Vertices[Closeness Centrality],"&gt;="&amp;L22)</f>
        <v>1</v>
      </c>
      <c r="N21" s="39">
        <f t="shared" si="6"/>
        <v>0.06445709302325582</v>
      </c>
      <c r="O21" s="40">
        <f>COUNTIF(Vertices[Eigenvector Centrality],"&gt;= "&amp;N21)-COUNTIF(Vertices[Eigenvector Centrality],"&gt;="&amp;N22)</f>
        <v>1</v>
      </c>
      <c r="P21" s="39">
        <f t="shared" si="7"/>
        <v>2.4939800930232563</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98"/>
      <c r="B22" s="98"/>
      <c r="D22" s="32">
        <f t="shared" si="1"/>
        <v>0</v>
      </c>
      <c r="E22" s="3">
        <f>COUNTIF(Vertices[Degree],"&gt;= "&amp;D22)-COUNTIF(Vertices[Degree],"&gt;="&amp;D23)</f>
        <v>0</v>
      </c>
      <c r="F22" s="37">
        <f t="shared" si="2"/>
        <v>5.581395348837208</v>
      </c>
      <c r="G22" s="38">
        <f>COUNTIF(Vertices[In-Degree],"&gt;= "&amp;F22)-COUNTIF(Vertices[In-Degree],"&gt;="&amp;F23)</f>
        <v>0</v>
      </c>
      <c r="H22" s="37">
        <f t="shared" si="3"/>
        <v>5.581395348837208</v>
      </c>
      <c r="I22" s="38">
        <f>COUNTIF(Vertices[Out-Degree],"&gt;= "&amp;H22)-COUNTIF(Vertices[Out-Degree],"&gt;="&amp;H23)</f>
        <v>0</v>
      </c>
      <c r="J22" s="37">
        <f t="shared" si="4"/>
        <v>223.87596883720917</v>
      </c>
      <c r="K22" s="38">
        <f>COUNTIF(Vertices[Betweenness Centrality],"&gt;= "&amp;J22)-COUNTIF(Vertices[Betweenness Centrality],"&gt;="&amp;J23)</f>
        <v>0</v>
      </c>
      <c r="L22" s="37">
        <f t="shared" si="5"/>
        <v>0.021392627906976755</v>
      </c>
      <c r="M22" s="38">
        <f>COUNTIF(Vertices[Closeness Centrality],"&gt;= "&amp;L22)-COUNTIF(Vertices[Closeness Centrality],"&gt;="&amp;L23)</f>
        <v>2</v>
      </c>
      <c r="N22" s="37">
        <f t="shared" si="6"/>
        <v>0.0676792558139535</v>
      </c>
      <c r="O22" s="38">
        <f>COUNTIF(Vertices[Eigenvector Centrality],"&gt;= "&amp;N22)-COUNTIF(Vertices[Eigenvector Centrality],"&gt;="&amp;N23)</f>
        <v>0</v>
      </c>
      <c r="P22" s="37">
        <f t="shared" si="7"/>
        <v>2.606292255813954</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0.07407407407407407</v>
      </c>
      <c r="D23" s="32">
        <f t="shared" si="1"/>
        <v>0</v>
      </c>
      <c r="E23" s="3">
        <f>COUNTIF(Vertices[Degree],"&gt;= "&amp;D23)-COUNTIF(Vertices[Degree],"&gt;="&amp;D24)</f>
        <v>0</v>
      </c>
      <c r="F23" s="39">
        <f t="shared" si="2"/>
        <v>5.860465116279068</v>
      </c>
      <c r="G23" s="40">
        <f>COUNTIF(Vertices[In-Degree],"&gt;= "&amp;F23)-COUNTIF(Vertices[In-Degree],"&gt;="&amp;F24)</f>
        <v>1</v>
      </c>
      <c r="H23" s="39">
        <f t="shared" si="3"/>
        <v>5.860465116279068</v>
      </c>
      <c r="I23" s="40">
        <f>COUNTIF(Vertices[Out-Degree],"&gt;= "&amp;H23)-COUNTIF(Vertices[Out-Degree],"&gt;="&amp;H24)</f>
        <v>0</v>
      </c>
      <c r="J23" s="39">
        <f t="shared" si="4"/>
        <v>235.06976727906962</v>
      </c>
      <c r="K23" s="40">
        <f>COUNTIF(Vertices[Betweenness Centrality],"&gt;= "&amp;J23)-COUNTIF(Vertices[Betweenness Centrality],"&gt;="&amp;J24)</f>
        <v>0</v>
      </c>
      <c r="L23" s="39">
        <f t="shared" si="5"/>
        <v>0.021821209302325593</v>
      </c>
      <c r="M23" s="40">
        <f>COUNTIF(Vertices[Closeness Centrality],"&gt;= "&amp;L23)-COUNTIF(Vertices[Closeness Centrality],"&gt;="&amp;L24)</f>
        <v>0</v>
      </c>
      <c r="N23" s="39">
        <f t="shared" si="6"/>
        <v>0.07090141860465117</v>
      </c>
      <c r="O23" s="40">
        <f>COUNTIF(Vertices[Eigenvector Centrality],"&gt;= "&amp;N23)-COUNTIF(Vertices[Eigenvector Centrality],"&gt;="&amp;N24)</f>
        <v>1</v>
      </c>
      <c r="P23" s="39">
        <f t="shared" si="7"/>
        <v>2.7186044186046514</v>
      </c>
      <c r="Q23" s="40">
        <f>COUNTIF(Vertices[PageRank],"&gt;= "&amp;P23)-COUNTIF(Vertices[PageRank],"&gt;="&amp;P24)</f>
        <v>0</v>
      </c>
      <c r="R23" s="39">
        <f t="shared" si="8"/>
        <v>0.4883720930232556</v>
      </c>
      <c r="S23" s="44">
        <f>COUNTIF(Vertices[Clustering Coefficient],"&gt;= "&amp;R23)-COUNTIF(Vertices[Clustering Coefficient],"&gt;="&amp;R24)</f>
        <v>7</v>
      </c>
      <c r="T23" s="39" t="e">
        <f ca="1" t="shared" si="9"/>
        <v>#REF!</v>
      </c>
      <c r="U23" s="40" t="e">
        <f ca="1" t="shared" si="0"/>
        <v>#REF!</v>
      </c>
    </row>
    <row r="24" spans="1:21" ht="15">
      <c r="A24" s="34" t="s">
        <v>216</v>
      </c>
      <c r="B24" s="34">
        <v>0.31332</v>
      </c>
      <c r="D24" s="32">
        <f t="shared" si="1"/>
        <v>0</v>
      </c>
      <c r="E24" s="3">
        <f>COUNTIF(Vertices[Degree],"&gt;= "&amp;D24)-COUNTIF(Vertices[Degree],"&gt;="&amp;D25)</f>
        <v>0</v>
      </c>
      <c r="F24" s="37">
        <f t="shared" si="2"/>
        <v>6.139534883720928</v>
      </c>
      <c r="G24" s="38">
        <f>COUNTIF(Vertices[In-Degree],"&gt;= "&amp;F24)-COUNTIF(Vertices[In-Degree],"&gt;="&amp;F25)</f>
        <v>0</v>
      </c>
      <c r="H24" s="37">
        <f t="shared" si="3"/>
        <v>6.139534883720928</v>
      </c>
      <c r="I24" s="38">
        <f>COUNTIF(Vertices[Out-Degree],"&gt;= "&amp;H24)-COUNTIF(Vertices[Out-Degree],"&gt;="&amp;H25)</f>
        <v>0</v>
      </c>
      <c r="J24" s="37">
        <f t="shared" si="4"/>
        <v>246.26356572093007</v>
      </c>
      <c r="K24" s="38">
        <f>COUNTIF(Vertices[Betweenness Centrality],"&gt;= "&amp;J24)-COUNTIF(Vertices[Betweenness Centrality],"&gt;="&amp;J25)</f>
        <v>0</v>
      </c>
      <c r="L24" s="37">
        <f t="shared" si="5"/>
        <v>0.02224979069767443</v>
      </c>
      <c r="M24" s="38">
        <f>COUNTIF(Vertices[Closeness Centrality],"&gt;= "&amp;L24)-COUNTIF(Vertices[Closeness Centrality],"&gt;="&amp;L25)</f>
        <v>0</v>
      </c>
      <c r="N24" s="37">
        <f t="shared" si="6"/>
        <v>0.07412358139534884</v>
      </c>
      <c r="O24" s="38">
        <f>COUNTIF(Vertices[Eigenvector Centrality],"&gt;= "&amp;N24)-COUNTIF(Vertices[Eigenvector Centrality],"&gt;="&amp;N25)</f>
        <v>0</v>
      </c>
      <c r="P24" s="37">
        <f t="shared" si="7"/>
        <v>2.830916581395349</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98"/>
      <c r="B25" s="98"/>
      <c r="D25" s="32">
        <f t="shared" si="1"/>
        <v>0</v>
      </c>
      <c r="E25" s="3">
        <f>COUNTIF(Vertices[Degree],"&gt;= "&amp;D25)-COUNTIF(Vertices[Degree],"&gt;="&amp;D26)</f>
        <v>0</v>
      </c>
      <c r="F25" s="39">
        <f t="shared" si="2"/>
        <v>6.418604651162788</v>
      </c>
      <c r="G25" s="40">
        <f>COUNTIF(Vertices[In-Degree],"&gt;= "&amp;F25)-COUNTIF(Vertices[In-Degree],"&gt;="&amp;F26)</f>
        <v>0</v>
      </c>
      <c r="H25" s="39">
        <f t="shared" si="3"/>
        <v>6.418604651162788</v>
      </c>
      <c r="I25" s="40">
        <f>COUNTIF(Vertices[Out-Degree],"&gt;= "&amp;H25)-COUNTIF(Vertices[Out-Degree],"&gt;="&amp;H26)</f>
        <v>0</v>
      </c>
      <c r="J25" s="39">
        <f t="shared" si="4"/>
        <v>257.45736416279055</v>
      </c>
      <c r="K25" s="40">
        <f>COUNTIF(Vertices[Betweenness Centrality],"&gt;= "&amp;J25)-COUNTIF(Vertices[Betweenness Centrality],"&gt;="&amp;J26)</f>
        <v>0</v>
      </c>
      <c r="L25" s="39">
        <f t="shared" si="5"/>
        <v>0.02267837209302327</v>
      </c>
      <c r="M25" s="40">
        <f>COUNTIF(Vertices[Closeness Centrality],"&gt;= "&amp;L25)-COUNTIF(Vertices[Closeness Centrality],"&gt;="&amp;L26)</f>
        <v>0</v>
      </c>
      <c r="N25" s="39">
        <f t="shared" si="6"/>
        <v>0.07734574418604652</v>
      </c>
      <c r="O25" s="40">
        <f>COUNTIF(Vertices[Eigenvector Centrality],"&gt;= "&amp;N25)-COUNTIF(Vertices[Eigenvector Centrality],"&gt;="&amp;N26)</f>
        <v>1</v>
      </c>
      <c r="P25" s="39">
        <f t="shared" si="7"/>
        <v>2.9432287441860465</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217</v>
      </c>
      <c r="B26" s="34" t="s">
        <v>761</v>
      </c>
      <c r="D26" s="32">
        <f t="shared" si="1"/>
        <v>0</v>
      </c>
      <c r="E26" s="3">
        <f>COUNTIF(Vertices[Degree],"&gt;= "&amp;D26)-COUNTIF(Vertices[Degree],"&gt;="&amp;D27)</f>
        <v>0</v>
      </c>
      <c r="F26" s="37">
        <f t="shared" si="2"/>
        <v>6.697674418604648</v>
      </c>
      <c r="G26" s="38">
        <f>COUNTIF(Vertices[In-Degree],"&gt;= "&amp;F26)-COUNTIF(Vertices[In-Degree],"&gt;="&amp;F27)</f>
        <v>0</v>
      </c>
      <c r="H26" s="37">
        <f t="shared" si="3"/>
        <v>6.697674418604648</v>
      </c>
      <c r="I26" s="38">
        <f>COUNTIF(Vertices[Out-Degree],"&gt;= "&amp;H26)-COUNTIF(Vertices[Out-Degree],"&gt;="&amp;H27)</f>
        <v>0</v>
      </c>
      <c r="J26" s="37">
        <f t="shared" si="4"/>
        <v>268.651162604651</v>
      </c>
      <c r="K26" s="38">
        <f>COUNTIF(Vertices[Betweenness Centrality],"&gt;= "&amp;J26)-COUNTIF(Vertices[Betweenness Centrality],"&gt;="&amp;J27)</f>
        <v>0</v>
      </c>
      <c r="L26" s="37">
        <f t="shared" si="5"/>
        <v>0.023106953488372106</v>
      </c>
      <c r="M26" s="38">
        <f>COUNTIF(Vertices[Closeness Centrality],"&gt;= "&amp;L26)-COUNTIF(Vertices[Closeness Centrality],"&gt;="&amp;L27)</f>
        <v>0</v>
      </c>
      <c r="N26" s="37">
        <f t="shared" si="6"/>
        <v>0.0805679069767442</v>
      </c>
      <c r="O26" s="38">
        <f>COUNTIF(Vertices[Eigenvector Centrality],"&gt;= "&amp;N26)-COUNTIF(Vertices[Eigenvector Centrality],"&gt;="&amp;N27)</f>
        <v>0</v>
      </c>
      <c r="P26" s="37">
        <f t="shared" si="7"/>
        <v>3.055540906976744</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6.976744186046508</v>
      </c>
      <c r="G27" s="40">
        <f>COUNTIF(Vertices[In-Degree],"&gt;= "&amp;F27)-COUNTIF(Vertices[In-Degree],"&gt;="&amp;F28)</f>
        <v>0</v>
      </c>
      <c r="H27" s="39">
        <f t="shared" si="3"/>
        <v>6.976744186046508</v>
      </c>
      <c r="I27" s="40">
        <f>COUNTIF(Vertices[Out-Degree],"&gt;= "&amp;H27)-COUNTIF(Vertices[Out-Degree],"&gt;="&amp;H28)</f>
        <v>0</v>
      </c>
      <c r="J27" s="39">
        <f t="shared" si="4"/>
        <v>279.84496104651146</v>
      </c>
      <c r="K27" s="40">
        <f>COUNTIF(Vertices[Betweenness Centrality],"&gt;= "&amp;J27)-COUNTIF(Vertices[Betweenness Centrality],"&gt;="&amp;J28)</f>
        <v>0</v>
      </c>
      <c r="L27" s="39">
        <f t="shared" si="5"/>
        <v>0.023535534883720944</v>
      </c>
      <c r="M27" s="40">
        <f>COUNTIF(Vertices[Closeness Centrality],"&gt;= "&amp;L27)-COUNTIF(Vertices[Closeness Centrality],"&gt;="&amp;L28)</f>
        <v>0</v>
      </c>
      <c r="N27" s="39">
        <f t="shared" si="6"/>
        <v>0.08379006976744187</v>
      </c>
      <c r="O27" s="40">
        <f>COUNTIF(Vertices[Eigenvector Centrality],"&gt;= "&amp;N27)-COUNTIF(Vertices[Eigenvector Centrality],"&gt;="&amp;N28)</f>
        <v>0</v>
      </c>
      <c r="P27" s="39">
        <f t="shared" si="7"/>
        <v>3.1678530697674416</v>
      </c>
      <c r="Q27" s="40">
        <f>COUNTIF(Vertices[PageRank],"&gt;= "&amp;P27)-COUNTIF(Vertices[PageRank],"&gt;="&amp;P28)</f>
        <v>0</v>
      </c>
      <c r="R27" s="39">
        <f t="shared" si="8"/>
        <v>0.5813953488372092</v>
      </c>
      <c r="S27" s="44">
        <f>COUNTIF(Vertices[Clustering Coefficient],"&gt;= "&amp;R27)-COUNTIF(Vertices[Clustering Coefficient],"&gt;="&amp;R28)</f>
        <v>2</v>
      </c>
      <c r="T27" s="39" t="e">
        <f ca="1" t="shared" si="9"/>
        <v>#REF!</v>
      </c>
      <c r="U27" s="40" t="e">
        <f ca="1" t="shared" si="0"/>
        <v>#REF!</v>
      </c>
    </row>
    <row r="28" spans="4:21" ht="15">
      <c r="D28" s="32">
        <f t="shared" si="1"/>
        <v>0</v>
      </c>
      <c r="E28" s="3">
        <f>COUNTIF(Vertices[Degree],"&gt;= "&amp;D28)-COUNTIF(Vertices[Degree],"&gt;="&amp;D29)</f>
        <v>0</v>
      </c>
      <c r="F28" s="37">
        <f t="shared" si="2"/>
        <v>7.255813953488368</v>
      </c>
      <c r="G28" s="38">
        <f>COUNTIF(Vertices[In-Degree],"&gt;= "&amp;F28)-COUNTIF(Vertices[In-Degree],"&gt;="&amp;F29)</f>
        <v>0</v>
      </c>
      <c r="H28" s="37">
        <f t="shared" si="3"/>
        <v>7.255813953488368</v>
      </c>
      <c r="I28" s="38">
        <f>COUNTIF(Vertices[Out-Degree],"&gt;= "&amp;H28)-COUNTIF(Vertices[Out-Degree],"&gt;="&amp;H29)</f>
        <v>0</v>
      </c>
      <c r="J28" s="37">
        <f t="shared" si="4"/>
        <v>291.0387594883719</v>
      </c>
      <c r="K28" s="38">
        <f>COUNTIF(Vertices[Betweenness Centrality],"&gt;= "&amp;J28)-COUNTIF(Vertices[Betweenness Centrality],"&gt;="&amp;J29)</f>
        <v>0</v>
      </c>
      <c r="L28" s="37">
        <f t="shared" si="5"/>
        <v>0.023964116279069782</v>
      </c>
      <c r="M28" s="38">
        <f>COUNTIF(Vertices[Closeness Centrality],"&gt;= "&amp;L28)-COUNTIF(Vertices[Closeness Centrality],"&gt;="&amp;L29)</f>
        <v>0</v>
      </c>
      <c r="N28" s="37">
        <f t="shared" si="6"/>
        <v>0.08701223255813954</v>
      </c>
      <c r="O28" s="38">
        <f>COUNTIF(Vertices[Eigenvector Centrality],"&gt;= "&amp;N28)-COUNTIF(Vertices[Eigenvector Centrality],"&gt;="&amp;N29)</f>
        <v>0</v>
      </c>
      <c r="P28" s="37">
        <f t="shared" si="7"/>
        <v>3.280165232558139</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7.534883720930228</v>
      </c>
      <c r="G29" s="40">
        <f>COUNTIF(Vertices[In-Degree],"&gt;= "&amp;F29)-COUNTIF(Vertices[In-Degree],"&gt;="&amp;F30)</f>
        <v>0</v>
      </c>
      <c r="H29" s="39">
        <f t="shared" si="3"/>
        <v>7.534883720930228</v>
      </c>
      <c r="I29" s="40">
        <f>COUNTIF(Vertices[Out-Degree],"&gt;= "&amp;H29)-COUNTIF(Vertices[Out-Degree],"&gt;="&amp;H30)</f>
        <v>0</v>
      </c>
      <c r="J29" s="39">
        <f t="shared" si="4"/>
        <v>302.23255793023236</v>
      </c>
      <c r="K29" s="40">
        <f>COUNTIF(Vertices[Betweenness Centrality],"&gt;= "&amp;J29)-COUNTIF(Vertices[Betweenness Centrality],"&gt;="&amp;J30)</f>
        <v>0</v>
      </c>
      <c r="L29" s="39">
        <f t="shared" si="5"/>
        <v>0.02439269767441862</v>
      </c>
      <c r="M29" s="40">
        <f>COUNTIF(Vertices[Closeness Centrality],"&gt;= "&amp;L29)-COUNTIF(Vertices[Closeness Centrality],"&gt;="&amp;L30)</f>
        <v>0</v>
      </c>
      <c r="N29" s="39">
        <f t="shared" si="6"/>
        <v>0.09023439534883722</v>
      </c>
      <c r="O29" s="40">
        <f>COUNTIF(Vertices[Eigenvector Centrality],"&gt;= "&amp;N29)-COUNTIF(Vertices[Eigenvector Centrality],"&gt;="&amp;N30)</f>
        <v>0</v>
      </c>
      <c r="P29" s="39">
        <f t="shared" si="7"/>
        <v>3.3924773953488367</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7.813953488372088</v>
      </c>
      <c r="G30" s="38">
        <f>COUNTIF(Vertices[In-Degree],"&gt;= "&amp;F30)-COUNTIF(Vertices[In-Degree],"&gt;="&amp;F31)</f>
        <v>0</v>
      </c>
      <c r="H30" s="37">
        <f t="shared" si="3"/>
        <v>7.813953488372088</v>
      </c>
      <c r="I30" s="38">
        <f>COUNTIF(Vertices[Out-Degree],"&gt;= "&amp;H30)-COUNTIF(Vertices[Out-Degree],"&gt;="&amp;H31)</f>
        <v>1</v>
      </c>
      <c r="J30" s="37">
        <f t="shared" si="4"/>
        <v>313.4263563720928</v>
      </c>
      <c r="K30" s="38">
        <f>COUNTIF(Vertices[Betweenness Centrality],"&gt;= "&amp;J30)-COUNTIF(Vertices[Betweenness Centrality],"&gt;="&amp;J31)</f>
        <v>0</v>
      </c>
      <c r="L30" s="37">
        <f t="shared" si="5"/>
        <v>0.024821279069767457</v>
      </c>
      <c r="M30" s="38">
        <f>COUNTIF(Vertices[Closeness Centrality],"&gt;= "&amp;L30)-COUNTIF(Vertices[Closeness Centrality],"&gt;="&amp;L31)</f>
        <v>0</v>
      </c>
      <c r="N30" s="37">
        <f t="shared" si="6"/>
        <v>0.09345655813953489</v>
      </c>
      <c r="O30" s="38">
        <f>COUNTIF(Vertices[Eigenvector Centrality],"&gt;= "&amp;N30)-COUNTIF(Vertices[Eigenvector Centrality],"&gt;="&amp;N31)</f>
        <v>0</v>
      </c>
      <c r="P30" s="37">
        <f t="shared" si="7"/>
        <v>3.5047895581395343</v>
      </c>
      <c r="Q30" s="38">
        <f>COUNTIF(Vertices[PageRank],"&gt;= "&amp;P30)-COUNTIF(Vertices[PageRank],"&gt;="&amp;P31)</f>
        <v>0</v>
      </c>
      <c r="R30" s="37">
        <f t="shared" si="8"/>
        <v>0.6511627906976745</v>
      </c>
      <c r="S30" s="43">
        <f>COUNTIF(Vertices[Clustering Coefficient],"&gt;= "&amp;R30)-COUNTIF(Vertices[Clustering Coefficient],"&gt;="&amp;R31)</f>
        <v>0</v>
      </c>
      <c r="T30" s="37" t="e">
        <f ca="1" t="shared" si="9"/>
        <v>#REF!</v>
      </c>
      <c r="U30" s="38" t="e">
        <f ca="1" t="shared" si="0"/>
        <v>#REF!</v>
      </c>
    </row>
    <row r="31" spans="4:21" ht="15">
      <c r="D31" s="32">
        <f t="shared" si="1"/>
        <v>0</v>
      </c>
      <c r="E31" s="3">
        <f>COUNTIF(Vertices[Degree],"&gt;= "&amp;D31)-COUNTIF(Vertices[Degree],"&gt;="&amp;D32)</f>
        <v>0</v>
      </c>
      <c r="F31" s="39">
        <f t="shared" si="2"/>
        <v>8.093023255813948</v>
      </c>
      <c r="G31" s="40">
        <f>COUNTIF(Vertices[In-Degree],"&gt;= "&amp;F31)-COUNTIF(Vertices[In-Degree],"&gt;="&amp;F32)</f>
        <v>0</v>
      </c>
      <c r="H31" s="39">
        <f t="shared" si="3"/>
        <v>8.093023255813948</v>
      </c>
      <c r="I31" s="40">
        <f>COUNTIF(Vertices[Out-Degree],"&gt;= "&amp;H31)-COUNTIF(Vertices[Out-Degree],"&gt;="&amp;H32)</f>
        <v>0</v>
      </c>
      <c r="J31" s="39">
        <f t="shared" si="4"/>
        <v>324.62015481395326</v>
      </c>
      <c r="K31" s="40">
        <f>COUNTIF(Vertices[Betweenness Centrality],"&gt;= "&amp;J31)-COUNTIF(Vertices[Betweenness Centrality],"&gt;="&amp;J32)</f>
        <v>0</v>
      </c>
      <c r="L31" s="39">
        <f t="shared" si="5"/>
        <v>0.025249860465116295</v>
      </c>
      <c r="M31" s="40">
        <f>COUNTIF(Vertices[Closeness Centrality],"&gt;= "&amp;L31)-COUNTIF(Vertices[Closeness Centrality],"&gt;="&amp;L32)</f>
        <v>0</v>
      </c>
      <c r="N31" s="39">
        <f t="shared" si="6"/>
        <v>0.09667872093023257</v>
      </c>
      <c r="O31" s="40">
        <f>COUNTIF(Vertices[Eigenvector Centrality],"&gt;= "&amp;N31)-COUNTIF(Vertices[Eigenvector Centrality],"&gt;="&amp;N32)</f>
        <v>0</v>
      </c>
      <c r="P31" s="39">
        <f t="shared" si="7"/>
        <v>3.617101720930232</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8.37209302325581</v>
      </c>
      <c r="G32" s="38">
        <f>COUNTIF(Vertices[In-Degree],"&gt;= "&amp;F32)-COUNTIF(Vertices[In-Degree],"&gt;="&amp;F33)</f>
        <v>0</v>
      </c>
      <c r="H32" s="37">
        <f t="shared" si="3"/>
        <v>8.37209302325581</v>
      </c>
      <c r="I32" s="38">
        <f>COUNTIF(Vertices[Out-Degree],"&gt;= "&amp;H32)-COUNTIF(Vertices[Out-Degree],"&gt;="&amp;H33)</f>
        <v>0</v>
      </c>
      <c r="J32" s="37">
        <f t="shared" si="4"/>
        <v>335.8139532558137</v>
      </c>
      <c r="K32" s="38">
        <f>COUNTIF(Vertices[Betweenness Centrality],"&gt;= "&amp;J32)-COUNTIF(Vertices[Betweenness Centrality],"&gt;="&amp;J33)</f>
        <v>0</v>
      </c>
      <c r="L32" s="37">
        <f t="shared" si="5"/>
        <v>0.025678441860465133</v>
      </c>
      <c r="M32" s="38">
        <f>COUNTIF(Vertices[Closeness Centrality],"&gt;= "&amp;L32)-COUNTIF(Vertices[Closeness Centrality],"&gt;="&amp;L33)</f>
        <v>0</v>
      </c>
      <c r="N32" s="37">
        <f t="shared" si="6"/>
        <v>0.09990088372093024</v>
      </c>
      <c r="O32" s="38">
        <f>COUNTIF(Vertices[Eigenvector Centrality],"&gt;= "&amp;N32)-COUNTIF(Vertices[Eigenvector Centrality],"&gt;="&amp;N33)</f>
        <v>0</v>
      </c>
      <c r="P32" s="37">
        <f t="shared" si="7"/>
        <v>3.7294138837209294</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8.65116279069767</v>
      </c>
      <c r="G33" s="40">
        <f>COUNTIF(Vertices[In-Degree],"&gt;= "&amp;F33)-COUNTIF(Vertices[In-Degree],"&gt;="&amp;F34)</f>
        <v>0</v>
      </c>
      <c r="H33" s="39">
        <f t="shared" si="3"/>
        <v>8.65116279069767</v>
      </c>
      <c r="I33" s="40">
        <f>COUNTIF(Vertices[Out-Degree],"&gt;= "&amp;H33)-COUNTIF(Vertices[Out-Degree],"&gt;="&amp;H34)</f>
        <v>0</v>
      </c>
      <c r="J33" s="39">
        <f t="shared" si="4"/>
        <v>347.00775169767417</v>
      </c>
      <c r="K33" s="40">
        <f>COUNTIF(Vertices[Betweenness Centrality],"&gt;= "&amp;J33)-COUNTIF(Vertices[Betweenness Centrality],"&gt;="&amp;J34)</f>
        <v>0</v>
      </c>
      <c r="L33" s="39">
        <f t="shared" si="5"/>
        <v>0.02610702325581397</v>
      </c>
      <c r="M33" s="40">
        <f>COUNTIF(Vertices[Closeness Centrality],"&gt;= "&amp;L33)-COUNTIF(Vertices[Closeness Centrality],"&gt;="&amp;L34)</f>
        <v>0</v>
      </c>
      <c r="N33" s="39">
        <f t="shared" si="6"/>
        <v>0.10312304651162792</v>
      </c>
      <c r="O33" s="40">
        <f>COUNTIF(Vertices[Eigenvector Centrality],"&gt;= "&amp;N33)-COUNTIF(Vertices[Eigenvector Centrality],"&gt;="&amp;N34)</f>
        <v>0</v>
      </c>
      <c r="P33" s="39">
        <f t="shared" si="7"/>
        <v>3.841726046511627</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8.930232558139531</v>
      </c>
      <c r="G34" s="38">
        <f>COUNTIF(Vertices[In-Degree],"&gt;= "&amp;F34)-COUNTIF(Vertices[In-Degree],"&gt;="&amp;F35)</f>
        <v>0</v>
      </c>
      <c r="H34" s="37">
        <f t="shared" si="3"/>
        <v>8.930232558139531</v>
      </c>
      <c r="I34" s="38">
        <f>COUNTIF(Vertices[Out-Degree],"&gt;= "&amp;H34)-COUNTIF(Vertices[Out-Degree],"&gt;="&amp;H35)</f>
        <v>1</v>
      </c>
      <c r="J34" s="37">
        <f t="shared" si="4"/>
        <v>358.2015501395346</v>
      </c>
      <c r="K34" s="38">
        <f>COUNTIF(Vertices[Betweenness Centrality],"&gt;= "&amp;J34)-COUNTIF(Vertices[Betweenness Centrality],"&gt;="&amp;J35)</f>
        <v>0</v>
      </c>
      <c r="L34" s="37">
        <f t="shared" si="5"/>
        <v>0.02653560465116281</v>
      </c>
      <c r="M34" s="38">
        <f>COUNTIF(Vertices[Closeness Centrality],"&gt;= "&amp;L34)-COUNTIF(Vertices[Closeness Centrality],"&gt;="&amp;L35)</f>
        <v>0</v>
      </c>
      <c r="N34" s="37">
        <f t="shared" si="6"/>
        <v>0.10634520930232559</v>
      </c>
      <c r="O34" s="38">
        <f>COUNTIF(Vertices[Eigenvector Centrality],"&gt;= "&amp;N34)-COUNTIF(Vertices[Eigenvector Centrality],"&gt;="&amp;N35)</f>
        <v>0</v>
      </c>
      <c r="P34" s="37">
        <f t="shared" si="7"/>
        <v>3.9540382093023245</v>
      </c>
      <c r="Q34" s="38">
        <f>COUNTIF(Vertices[PageRank],"&gt;= "&amp;P34)-COUNTIF(Vertices[PageRank],"&gt;="&amp;P35)</f>
        <v>0</v>
      </c>
      <c r="R34" s="37">
        <f t="shared" si="8"/>
        <v>0.7441860465116281</v>
      </c>
      <c r="S34" s="43">
        <f>COUNTIF(Vertices[Clustering Coefficient],"&gt;= "&amp;R34)-COUNTIF(Vertices[Clustering Coefficient],"&gt;="&amp;R35)</f>
        <v>1</v>
      </c>
      <c r="T34" s="37" t="e">
        <f ca="1" t="shared" si="9"/>
        <v>#REF!</v>
      </c>
      <c r="U34" s="38" t="e">
        <f ca="1" t="shared" si="0"/>
        <v>#REF!</v>
      </c>
    </row>
    <row r="35" spans="4:21" ht="15">
      <c r="D35" s="32">
        <f t="shared" si="1"/>
        <v>0</v>
      </c>
      <c r="E35" s="3">
        <f>COUNTIF(Vertices[Degree],"&gt;= "&amp;D35)-COUNTIF(Vertices[Degree],"&gt;="&amp;D36)</f>
        <v>0</v>
      </c>
      <c r="F35" s="39">
        <f t="shared" si="2"/>
        <v>9.209302325581392</v>
      </c>
      <c r="G35" s="40">
        <f>COUNTIF(Vertices[In-Degree],"&gt;= "&amp;F35)-COUNTIF(Vertices[In-Degree],"&gt;="&amp;F36)</f>
        <v>0</v>
      </c>
      <c r="H35" s="39">
        <f t="shared" si="3"/>
        <v>9.209302325581392</v>
      </c>
      <c r="I35" s="40">
        <f>COUNTIF(Vertices[Out-Degree],"&gt;= "&amp;H35)-COUNTIF(Vertices[Out-Degree],"&gt;="&amp;H36)</f>
        <v>0</v>
      </c>
      <c r="J35" s="39">
        <f t="shared" si="4"/>
        <v>369.39534858139507</v>
      </c>
      <c r="K35" s="40">
        <f>COUNTIF(Vertices[Betweenness Centrality],"&gt;= "&amp;J35)-COUNTIF(Vertices[Betweenness Centrality],"&gt;="&amp;J36)</f>
        <v>0</v>
      </c>
      <c r="L35" s="39">
        <f t="shared" si="5"/>
        <v>0.026964186046511646</v>
      </c>
      <c r="M35" s="40">
        <f>COUNTIF(Vertices[Closeness Centrality],"&gt;= "&amp;L35)-COUNTIF(Vertices[Closeness Centrality],"&gt;="&amp;L36)</f>
        <v>0</v>
      </c>
      <c r="N35" s="39">
        <f t="shared" si="6"/>
        <v>0.10956737209302327</v>
      </c>
      <c r="O35" s="40">
        <f>COUNTIF(Vertices[Eigenvector Centrality],"&gt;= "&amp;N35)-COUNTIF(Vertices[Eigenvector Centrality],"&gt;="&amp;N36)</f>
        <v>0</v>
      </c>
      <c r="P35" s="39">
        <f t="shared" si="7"/>
        <v>4.066350372093022</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9.488372093023253</v>
      </c>
      <c r="G36" s="38">
        <f>COUNTIF(Vertices[In-Degree],"&gt;= "&amp;F36)-COUNTIF(Vertices[In-Degree],"&gt;="&amp;F37)</f>
        <v>0</v>
      </c>
      <c r="H36" s="37">
        <f t="shared" si="3"/>
        <v>9.488372093023253</v>
      </c>
      <c r="I36" s="38">
        <f>COUNTIF(Vertices[Out-Degree],"&gt;= "&amp;H36)-COUNTIF(Vertices[Out-Degree],"&gt;="&amp;H37)</f>
        <v>0</v>
      </c>
      <c r="J36" s="37">
        <f t="shared" si="4"/>
        <v>380.5891470232555</v>
      </c>
      <c r="K36" s="38">
        <f>COUNTIF(Vertices[Betweenness Centrality],"&gt;= "&amp;J36)-COUNTIF(Vertices[Betweenness Centrality],"&gt;="&amp;J37)</f>
        <v>0</v>
      </c>
      <c r="L36" s="37">
        <f t="shared" si="5"/>
        <v>0.027392767441860484</v>
      </c>
      <c r="M36" s="38">
        <f>COUNTIF(Vertices[Closeness Centrality],"&gt;= "&amp;L36)-COUNTIF(Vertices[Closeness Centrality],"&gt;="&amp;L37)</f>
        <v>0</v>
      </c>
      <c r="N36" s="37">
        <f t="shared" si="6"/>
        <v>0.11278953488372094</v>
      </c>
      <c r="O36" s="38">
        <f>COUNTIF(Vertices[Eigenvector Centrality],"&gt;= "&amp;N36)-COUNTIF(Vertices[Eigenvector Centrality],"&gt;="&amp;N37)</f>
        <v>0</v>
      </c>
      <c r="P36" s="37">
        <f t="shared" si="7"/>
        <v>4.17866253488372</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9.767441860465114</v>
      </c>
      <c r="G37" s="40">
        <f>COUNTIF(Vertices[In-Degree],"&gt;= "&amp;F37)-COUNTIF(Vertices[In-Degree],"&gt;="&amp;F38)</f>
        <v>0</v>
      </c>
      <c r="H37" s="39">
        <f t="shared" si="3"/>
        <v>9.767441860465114</v>
      </c>
      <c r="I37" s="40">
        <f>COUNTIF(Vertices[Out-Degree],"&gt;= "&amp;H37)-COUNTIF(Vertices[Out-Degree],"&gt;="&amp;H38)</f>
        <v>0</v>
      </c>
      <c r="J37" s="39">
        <f t="shared" si="4"/>
        <v>391.782945465116</v>
      </c>
      <c r="K37" s="40">
        <f>COUNTIF(Vertices[Betweenness Centrality],"&gt;= "&amp;J37)-COUNTIF(Vertices[Betweenness Centrality],"&gt;="&amp;J38)</f>
        <v>0</v>
      </c>
      <c r="L37" s="39">
        <f t="shared" si="5"/>
        <v>0.027821348837209322</v>
      </c>
      <c r="M37" s="40">
        <f>COUNTIF(Vertices[Closeness Centrality],"&gt;= "&amp;L37)-COUNTIF(Vertices[Closeness Centrality],"&gt;="&amp;L38)</f>
        <v>0</v>
      </c>
      <c r="N37" s="39">
        <f t="shared" si="6"/>
        <v>0.11601169767441862</v>
      </c>
      <c r="O37" s="40">
        <f>COUNTIF(Vertices[Eigenvector Centrality],"&gt;= "&amp;N37)-COUNTIF(Vertices[Eigenvector Centrality],"&gt;="&amp;N38)</f>
        <v>0</v>
      </c>
      <c r="P37" s="39">
        <f t="shared" si="7"/>
        <v>4.290974697674417</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10.046511627906975</v>
      </c>
      <c r="G38" s="38">
        <f>COUNTIF(Vertices[In-Degree],"&gt;= "&amp;F38)-COUNTIF(Vertices[In-Degree],"&gt;="&amp;F39)</f>
        <v>0</v>
      </c>
      <c r="H38" s="37">
        <f t="shared" si="3"/>
        <v>10.046511627906975</v>
      </c>
      <c r="I38" s="38">
        <f>COUNTIF(Vertices[Out-Degree],"&gt;= "&amp;H38)-COUNTIF(Vertices[Out-Degree],"&gt;="&amp;H39)</f>
        <v>0</v>
      </c>
      <c r="J38" s="37">
        <f t="shared" si="4"/>
        <v>402.9767439069764</v>
      </c>
      <c r="K38" s="38">
        <f>COUNTIF(Vertices[Betweenness Centrality],"&gt;= "&amp;J38)-COUNTIF(Vertices[Betweenness Centrality],"&gt;="&amp;J39)</f>
        <v>0</v>
      </c>
      <c r="L38" s="37">
        <f t="shared" si="5"/>
        <v>0.02824993023255816</v>
      </c>
      <c r="M38" s="38">
        <f>COUNTIF(Vertices[Closeness Centrality],"&gt;= "&amp;L38)-COUNTIF(Vertices[Closeness Centrality],"&gt;="&amp;L39)</f>
        <v>0</v>
      </c>
      <c r="N38" s="37">
        <f t="shared" si="6"/>
        <v>0.11923386046511629</v>
      </c>
      <c r="O38" s="38">
        <f>COUNTIF(Vertices[Eigenvector Centrality],"&gt;= "&amp;N38)-COUNTIF(Vertices[Eigenvector Centrality],"&gt;="&amp;N39)</f>
        <v>0</v>
      </c>
      <c r="P38" s="37">
        <f t="shared" si="7"/>
        <v>4.403286860465115</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10.325581395348836</v>
      </c>
      <c r="G39" s="40">
        <f>COUNTIF(Vertices[In-Degree],"&gt;= "&amp;F39)-COUNTIF(Vertices[In-Degree],"&gt;="&amp;F40)</f>
        <v>0</v>
      </c>
      <c r="H39" s="39">
        <f t="shared" si="3"/>
        <v>10.325581395348836</v>
      </c>
      <c r="I39" s="40">
        <f>COUNTIF(Vertices[Out-Degree],"&gt;= "&amp;H39)-COUNTIF(Vertices[Out-Degree],"&gt;="&amp;H40)</f>
        <v>0</v>
      </c>
      <c r="J39" s="39">
        <f t="shared" si="4"/>
        <v>414.1705423488369</v>
      </c>
      <c r="K39" s="40">
        <f>COUNTIF(Vertices[Betweenness Centrality],"&gt;= "&amp;J39)-COUNTIF(Vertices[Betweenness Centrality],"&gt;="&amp;J40)</f>
        <v>0</v>
      </c>
      <c r="L39" s="39">
        <f t="shared" si="5"/>
        <v>0.028678511627906998</v>
      </c>
      <c r="M39" s="40">
        <f>COUNTIF(Vertices[Closeness Centrality],"&gt;= "&amp;L39)-COUNTIF(Vertices[Closeness Centrality],"&gt;="&amp;L40)</f>
        <v>0</v>
      </c>
      <c r="N39" s="39">
        <f t="shared" si="6"/>
        <v>0.12245602325581396</v>
      </c>
      <c r="O39" s="40">
        <f>COUNTIF(Vertices[Eigenvector Centrality],"&gt;= "&amp;N39)-COUNTIF(Vertices[Eigenvector Centrality],"&gt;="&amp;N40)</f>
        <v>0</v>
      </c>
      <c r="P39" s="39">
        <f t="shared" si="7"/>
        <v>4.515599023255812</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10.604651162790697</v>
      </c>
      <c r="G40" s="38">
        <f>COUNTIF(Vertices[In-Degree],"&gt;= "&amp;F40)-COUNTIF(Vertices[In-Degree],"&gt;="&amp;F41)</f>
        <v>0</v>
      </c>
      <c r="H40" s="37">
        <f t="shared" si="3"/>
        <v>10.604651162790697</v>
      </c>
      <c r="I40" s="38">
        <f>COUNTIF(Vertices[Out-Degree],"&gt;= "&amp;H40)-COUNTIF(Vertices[Out-Degree],"&gt;="&amp;H41)</f>
        <v>0</v>
      </c>
      <c r="J40" s="37">
        <f t="shared" si="4"/>
        <v>425.3643407906973</v>
      </c>
      <c r="K40" s="38">
        <f>COUNTIF(Vertices[Betweenness Centrality],"&gt;= "&amp;J40)-COUNTIF(Vertices[Betweenness Centrality],"&gt;="&amp;J41)</f>
        <v>0</v>
      </c>
      <c r="L40" s="37">
        <f t="shared" si="5"/>
        <v>0.029107093023255835</v>
      </c>
      <c r="M40" s="38">
        <f>COUNTIF(Vertices[Closeness Centrality],"&gt;= "&amp;L40)-COUNTIF(Vertices[Closeness Centrality],"&gt;="&amp;L41)</f>
        <v>0</v>
      </c>
      <c r="N40" s="37">
        <f t="shared" si="6"/>
        <v>0.12567818604651165</v>
      </c>
      <c r="O40" s="38">
        <f>COUNTIF(Vertices[Eigenvector Centrality],"&gt;= "&amp;N40)-COUNTIF(Vertices[Eigenvector Centrality],"&gt;="&amp;N41)</f>
        <v>0</v>
      </c>
      <c r="P40" s="37">
        <f t="shared" si="7"/>
        <v>4.62791118604651</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10.883720930232558</v>
      </c>
      <c r="G41" s="40">
        <f>COUNTIF(Vertices[In-Degree],"&gt;= "&amp;F41)-COUNTIF(Vertices[In-Degree],"&gt;="&amp;F42)</f>
        <v>0</v>
      </c>
      <c r="H41" s="39">
        <f t="shared" si="3"/>
        <v>10.883720930232558</v>
      </c>
      <c r="I41" s="40">
        <f>COUNTIF(Vertices[Out-Degree],"&gt;= "&amp;H41)-COUNTIF(Vertices[Out-Degree],"&gt;="&amp;H42)</f>
        <v>0</v>
      </c>
      <c r="J41" s="39">
        <f t="shared" si="4"/>
        <v>436.5581392325578</v>
      </c>
      <c r="K41" s="40">
        <f>COUNTIF(Vertices[Betweenness Centrality],"&gt;= "&amp;J41)-COUNTIF(Vertices[Betweenness Centrality],"&gt;="&amp;J42)</f>
        <v>0</v>
      </c>
      <c r="L41" s="39">
        <f t="shared" si="5"/>
        <v>0.029535674418604673</v>
      </c>
      <c r="M41" s="40">
        <f>COUNTIF(Vertices[Closeness Centrality],"&gt;= "&amp;L41)-COUNTIF(Vertices[Closeness Centrality],"&gt;="&amp;L42)</f>
        <v>0</v>
      </c>
      <c r="N41" s="39">
        <f t="shared" si="6"/>
        <v>0.12890034883720933</v>
      </c>
      <c r="O41" s="40">
        <f>COUNTIF(Vertices[Eigenvector Centrality],"&gt;= "&amp;N41)-COUNTIF(Vertices[Eigenvector Centrality],"&gt;="&amp;N42)</f>
        <v>0</v>
      </c>
      <c r="P41" s="39">
        <f t="shared" si="7"/>
        <v>4.740223348837207</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11.162790697674419</v>
      </c>
      <c r="G42" s="38">
        <f>COUNTIF(Vertices[In-Degree],"&gt;= "&amp;F42)-COUNTIF(Vertices[In-Degree],"&gt;="&amp;F43)</f>
        <v>0</v>
      </c>
      <c r="H42" s="37">
        <f t="shared" si="3"/>
        <v>11.162790697674419</v>
      </c>
      <c r="I42" s="38">
        <f>COUNTIF(Vertices[Out-Degree],"&gt;= "&amp;H42)-COUNTIF(Vertices[Out-Degree],"&gt;="&amp;H43)</f>
        <v>0</v>
      </c>
      <c r="J42" s="37">
        <f t="shared" si="4"/>
        <v>447.75193767441823</v>
      </c>
      <c r="K42" s="38">
        <f>COUNTIF(Vertices[Betweenness Centrality],"&gt;= "&amp;J42)-COUNTIF(Vertices[Betweenness Centrality],"&gt;="&amp;J43)</f>
        <v>0</v>
      </c>
      <c r="L42" s="37">
        <f t="shared" si="5"/>
        <v>0.02996425581395351</v>
      </c>
      <c r="M42" s="38">
        <f>COUNTIF(Vertices[Closeness Centrality],"&gt;= "&amp;L42)-COUNTIF(Vertices[Closeness Centrality],"&gt;="&amp;L43)</f>
        <v>0</v>
      </c>
      <c r="N42" s="37">
        <f t="shared" si="6"/>
        <v>0.132122511627907</v>
      </c>
      <c r="O42" s="38">
        <f>COUNTIF(Vertices[Eigenvector Centrality],"&gt;= "&amp;N42)-COUNTIF(Vertices[Eigenvector Centrality],"&gt;="&amp;N43)</f>
        <v>0</v>
      </c>
      <c r="P42" s="37">
        <f t="shared" si="7"/>
        <v>4.852535511627905</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11.44186046511628</v>
      </c>
      <c r="G43" s="40">
        <f>COUNTIF(Vertices[In-Degree],"&gt;= "&amp;F43)-COUNTIF(Vertices[In-Degree],"&gt;="&amp;F44)</f>
        <v>0</v>
      </c>
      <c r="H43" s="39">
        <f t="shared" si="3"/>
        <v>11.44186046511628</v>
      </c>
      <c r="I43" s="40">
        <f>COUNTIF(Vertices[Out-Degree],"&gt;= "&amp;H43)-COUNTIF(Vertices[Out-Degree],"&gt;="&amp;H44)</f>
        <v>0</v>
      </c>
      <c r="J43" s="39">
        <f t="shared" si="4"/>
        <v>458.9457361162787</v>
      </c>
      <c r="K43" s="40">
        <f>COUNTIF(Vertices[Betweenness Centrality],"&gt;= "&amp;J43)-COUNTIF(Vertices[Betweenness Centrality],"&gt;="&amp;J44)</f>
        <v>0</v>
      </c>
      <c r="L43" s="39">
        <f t="shared" si="5"/>
        <v>0.03039283720930235</v>
      </c>
      <c r="M43" s="40">
        <f>COUNTIF(Vertices[Closeness Centrality],"&gt;= "&amp;L43)-COUNTIF(Vertices[Closeness Centrality],"&gt;="&amp;L44)</f>
        <v>0</v>
      </c>
      <c r="N43" s="39">
        <f t="shared" si="6"/>
        <v>0.13534467441860468</v>
      </c>
      <c r="O43" s="40">
        <f>COUNTIF(Vertices[Eigenvector Centrality],"&gt;= "&amp;N43)-COUNTIF(Vertices[Eigenvector Centrality],"&gt;="&amp;N44)</f>
        <v>0</v>
      </c>
      <c r="P43" s="39">
        <f t="shared" si="7"/>
        <v>4.9648476744186025</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11.72093023255814</v>
      </c>
      <c r="G44" s="38">
        <f>COUNTIF(Vertices[In-Degree],"&gt;= "&amp;F44)-COUNTIF(Vertices[In-Degree],"&gt;="&amp;F45)</f>
        <v>0</v>
      </c>
      <c r="H44" s="37">
        <f t="shared" si="3"/>
        <v>11.72093023255814</v>
      </c>
      <c r="I44" s="38">
        <f>COUNTIF(Vertices[Out-Degree],"&gt;= "&amp;H44)-COUNTIF(Vertices[Out-Degree],"&gt;="&amp;H45)</f>
        <v>0</v>
      </c>
      <c r="J44" s="37">
        <f t="shared" si="4"/>
        <v>470.13953455813913</v>
      </c>
      <c r="K44" s="38">
        <f>COUNTIF(Vertices[Betweenness Centrality],"&gt;= "&amp;J44)-COUNTIF(Vertices[Betweenness Centrality],"&gt;="&amp;J45)</f>
        <v>0</v>
      </c>
      <c r="L44" s="37">
        <f t="shared" si="5"/>
        <v>0.030821418604651186</v>
      </c>
      <c r="M44" s="38">
        <f>COUNTIF(Vertices[Closeness Centrality],"&gt;= "&amp;L44)-COUNTIF(Vertices[Closeness Centrality],"&gt;="&amp;L45)</f>
        <v>0</v>
      </c>
      <c r="N44" s="37">
        <f t="shared" si="6"/>
        <v>0.13856683720930235</v>
      </c>
      <c r="O44" s="38">
        <f>COUNTIF(Vertices[Eigenvector Centrality],"&gt;= "&amp;N44)-COUNTIF(Vertices[Eigenvector Centrality],"&gt;="&amp;N45)</f>
        <v>0</v>
      </c>
      <c r="P44" s="37">
        <f t="shared" si="7"/>
        <v>5.0771598372093</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12</v>
      </c>
      <c r="G45" s="42">
        <f>COUNTIF(Vertices[In-Degree],"&gt;= "&amp;F45)-COUNTIF(Vertices[In-Degree],"&gt;="&amp;F46)</f>
        <v>1</v>
      </c>
      <c r="H45" s="41">
        <f>MAX(Vertices[Out-Degree])</f>
        <v>12</v>
      </c>
      <c r="I45" s="42">
        <f>COUNTIF(Vertices[Out-Degree],"&gt;= "&amp;H45)-COUNTIF(Vertices[Out-Degree],"&gt;="&amp;H46)</f>
        <v>1</v>
      </c>
      <c r="J45" s="41">
        <f>MAX(Vertices[Betweenness Centrality])</f>
        <v>481.333333</v>
      </c>
      <c r="K45" s="42">
        <f>COUNTIF(Vertices[Betweenness Centrality],"&gt;= "&amp;J45)-COUNTIF(Vertices[Betweenness Centrality],"&gt;="&amp;J46)</f>
        <v>1</v>
      </c>
      <c r="L45" s="41">
        <f>MAX(Vertices[Closeness Centrality])</f>
        <v>0.03125</v>
      </c>
      <c r="M45" s="42">
        <f>COUNTIF(Vertices[Closeness Centrality],"&gt;= "&amp;L45)-COUNTIF(Vertices[Closeness Centrality],"&gt;="&amp;L46)</f>
        <v>1</v>
      </c>
      <c r="N45" s="41">
        <f>MAX(Vertices[Eigenvector Centrality])</f>
        <v>0.141789</v>
      </c>
      <c r="O45" s="42">
        <f>COUNTIF(Vertices[Eigenvector Centrality],"&gt;= "&amp;N45)-COUNTIF(Vertices[Eigenvector Centrality],"&gt;="&amp;N46)</f>
        <v>1</v>
      </c>
      <c r="P45" s="41">
        <f>MAX(Vertices[PageRank])</f>
        <v>5.189472</v>
      </c>
      <c r="Q45" s="42">
        <f>COUNTIF(Vertices[PageRank],"&gt;= "&amp;P45)-COUNTIF(Vertices[PageRank],"&gt;="&amp;P46)</f>
        <v>1</v>
      </c>
      <c r="R45" s="41">
        <f>MAX(Vertices[Clustering Coefficient])</f>
        <v>1</v>
      </c>
      <c r="S45" s="45">
        <f>COUNTIF(Vertices[Clustering Coefficient],"&gt;= "&amp;R45)-COUNTIF(Vertices[Clustering Coefficient],"&gt;="&amp;R46)</f>
        <v>2</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12</v>
      </c>
    </row>
    <row r="59" spans="1:2" ht="15">
      <c r="A59" s="33" t="s">
        <v>90</v>
      </c>
      <c r="B59" s="47">
        <f>_xlfn.IFERROR(AVERAGE(Vertices[In-Degree]),NoMetricMessage)</f>
        <v>1.962962962962963</v>
      </c>
    </row>
    <row r="60" spans="1:2" ht="15">
      <c r="A60" s="33" t="s">
        <v>91</v>
      </c>
      <c r="B60" s="47">
        <f>_xlfn.IFERROR(MEDIAN(Vertices[In-Degree]),NoMetricMessage)</f>
        <v>1</v>
      </c>
    </row>
    <row r="71" spans="1:2" ht="15">
      <c r="A71" s="33" t="s">
        <v>94</v>
      </c>
      <c r="B71" s="46">
        <f>IF(COUNT(Vertices[Out-Degree])&gt;0,H2,NoMetricMessage)</f>
        <v>0</v>
      </c>
    </row>
    <row r="72" spans="1:2" ht="15">
      <c r="A72" s="33" t="s">
        <v>95</v>
      </c>
      <c r="B72" s="46">
        <f>IF(COUNT(Vertices[Out-Degree])&gt;0,H45,NoMetricMessage)</f>
        <v>12</v>
      </c>
    </row>
    <row r="73" spans="1:2" ht="15">
      <c r="A73" s="33" t="s">
        <v>96</v>
      </c>
      <c r="B73" s="47">
        <f>_xlfn.IFERROR(AVERAGE(Vertices[Out-Degree]),NoMetricMessage)</f>
        <v>1.962962962962963</v>
      </c>
    </row>
    <row r="74" spans="1:2" ht="15">
      <c r="A74" s="33" t="s">
        <v>97</v>
      </c>
      <c r="B74" s="47">
        <f>_xlfn.IFERROR(MEDIAN(Vertices[Out-Degree]),NoMetricMessage)</f>
        <v>0</v>
      </c>
    </row>
    <row r="85" spans="1:2" ht="15">
      <c r="A85" s="33" t="s">
        <v>100</v>
      </c>
      <c r="B85" s="47">
        <f>IF(COUNT(Vertices[Betweenness Centrality])&gt;0,J2,NoMetricMessage)</f>
        <v>0</v>
      </c>
    </row>
    <row r="86" spans="1:2" ht="15">
      <c r="A86" s="33" t="s">
        <v>101</v>
      </c>
      <c r="B86" s="47">
        <f>IF(COUNT(Vertices[Betweenness Centrality])&gt;0,J45,NoMetricMessage)</f>
        <v>481.333333</v>
      </c>
    </row>
    <row r="87" spans="1:2" ht="15">
      <c r="A87" s="33" t="s">
        <v>102</v>
      </c>
      <c r="B87" s="47">
        <f>_xlfn.IFERROR(AVERAGE(Vertices[Betweenness Centrality]),NoMetricMessage)</f>
        <v>31.111111074074074</v>
      </c>
    </row>
    <row r="88" spans="1:2" ht="15">
      <c r="A88" s="33" t="s">
        <v>103</v>
      </c>
      <c r="B88" s="47">
        <f>_xlfn.IFERROR(MEDIAN(Vertices[Betweenness Centrality]),NoMetricMessage)</f>
        <v>0</v>
      </c>
    </row>
    <row r="99" spans="1:2" ht="15">
      <c r="A99" s="33" t="s">
        <v>106</v>
      </c>
      <c r="B99" s="47">
        <f>IF(COUNT(Vertices[Closeness Centrality])&gt;0,L2,NoMetricMessage)</f>
        <v>0.012821</v>
      </c>
    </row>
    <row r="100" spans="1:2" ht="15">
      <c r="A100" s="33" t="s">
        <v>107</v>
      </c>
      <c r="B100" s="47">
        <f>IF(COUNT(Vertices[Closeness Centrality])&gt;0,L45,NoMetricMessage)</f>
        <v>0.03125</v>
      </c>
    </row>
    <row r="101" spans="1:2" ht="15">
      <c r="A101" s="33" t="s">
        <v>108</v>
      </c>
      <c r="B101" s="47">
        <f>_xlfn.IFERROR(AVERAGE(Vertices[Closeness Centrality]),NoMetricMessage)</f>
        <v>0.018112629629629638</v>
      </c>
    </row>
    <row r="102" spans="1:2" ht="15">
      <c r="A102" s="33" t="s">
        <v>109</v>
      </c>
      <c r="B102" s="47">
        <f>_xlfn.IFERROR(MEDIAN(Vertices[Closeness Centrality]),NoMetricMessage)</f>
        <v>0.017857</v>
      </c>
    </row>
    <row r="113" spans="1:2" ht="15">
      <c r="A113" s="33" t="s">
        <v>112</v>
      </c>
      <c r="B113" s="47">
        <f>IF(COUNT(Vertices[Eigenvector Centrality])&gt;0,N2,NoMetricMessage)</f>
        <v>0.003236</v>
      </c>
    </row>
    <row r="114" spans="1:2" ht="15">
      <c r="A114" s="33" t="s">
        <v>113</v>
      </c>
      <c r="B114" s="47">
        <f>IF(COUNT(Vertices[Eigenvector Centrality])&gt;0,N45,NoMetricMessage)</f>
        <v>0.141789</v>
      </c>
    </row>
    <row r="115" spans="1:2" ht="15">
      <c r="A115" s="33" t="s">
        <v>114</v>
      </c>
      <c r="B115" s="47">
        <f>_xlfn.IFERROR(AVERAGE(Vertices[Eigenvector Centrality]),NoMetricMessage)</f>
        <v>0.037037111111111104</v>
      </c>
    </row>
    <row r="116" spans="1:2" ht="15">
      <c r="A116" s="33" t="s">
        <v>115</v>
      </c>
      <c r="B116" s="47">
        <f>_xlfn.IFERROR(MEDIAN(Vertices[Eigenvector Centrality]),NoMetricMessage)</f>
        <v>0.030538</v>
      </c>
    </row>
    <row r="127" spans="1:2" ht="15">
      <c r="A127" s="33" t="s">
        <v>140</v>
      </c>
      <c r="B127" s="47">
        <f>IF(COUNT(Vertices[PageRank])&gt;0,P2,NoMetricMessage)</f>
        <v>0.360049</v>
      </c>
    </row>
    <row r="128" spans="1:2" ht="15">
      <c r="A128" s="33" t="s">
        <v>141</v>
      </c>
      <c r="B128" s="47">
        <f>IF(COUNT(Vertices[PageRank])&gt;0,P45,NoMetricMessage)</f>
        <v>5.189472</v>
      </c>
    </row>
    <row r="129" spans="1:2" ht="15">
      <c r="A129" s="33" t="s">
        <v>142</v>
      </c>
      <c r="B129" s="47">
        <f>_xlfn.IFERROR(AVERAGE(Vertices[PageRank]),NoMetricMessage)</f>
        <v>0.9999819259259266</v>
      </c>
    </row>
    <row r="130" spans="1:2" ht="15">
      <c r="A130" s="33" t="s">
        <v>143</v>
      </c>
      <c r="B130" s="47">
        <f>_xlfn.IFERROR(MEDIAN(Vertices[PageRank]),NoMetricMessage)</f>
        <v>0.572717</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0.3234591107398125</v>
      </c>
    </row>
    <row r="144" spans="1:2" ht="15">
      <c r="A144" s="33" t="s">
        <v>121</v>
      </c>
      <c r="B144"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958</v>
      </c>
    </row>
    <row r="6" spans="1:18" ht="409.5">
      <c r="A6">
        <v>0</v>
      </c>
      <c r="B6" s="1" t="s">
        <v>136</v>
      </c>
      <c r="C6">
        <v>1</v>
      </c>
      <c r="D6" t="s">
        <v>59</v>
      </c>
      <c r="E6" t="s">
        <v>59</v>
      </c>
      <c r="F6">
        <v>0</v>
      </c>
      <c r="H6" t="s">
        <v>71</v>
      </c>
      <c r="J6" t="s">
        <v>173</v>
      </c>
      <c r="K6" s="13" t="s">
        <v>959</v>
      </c>
      <c r="R6" t="s">
        <v>129</v>
      </c>
    </row>
    <row r="7" spans="1:11" ht="409.5">
      <c r="A7">
        <v>2</v>
      </c>
      <c r="B7">
        <v>1</v>
      </c>
      <c r="C7">
        <v>0</v>
      </c>
      <c r="D7" t="s">
        <v>60</v>
      </c>
      <c r="E7" t="s">
        <v>60</v>
      </c>
      <c r="F7">
        <v>2</v>
      </c>
      <c r="H7" t="s">
        <v>72</v>
      </c>
      <c r="J7" t="s">
        <v>174</v>
      </c>
      <c r="K7" s="13" t="s">
        <v>960</v>
      </c>
    </row>
    <row r="8" spans="1:11" ht="409.5">
      <c r="A8"/>
      <c r="B8">
        <v>2</v>
      </c>
      <c r="C8">
        <v>2</v>
      </c>
      <c r="D8" t="s">
        <v>61</v>
      </c>
      <c r="E8" t="s">
        <v>61</v>
      </c>
      <c r="H8" t="s">
        <v>73</v>
      </c>
      <c r="J8" t="s">
        <v>175</v>
      </c>
      <c r="K8" s="116" t="s">
        <v>961</v>
      </c>
    </row>
    <row r="9" spans="1:11" ht="409.5">
      <c r="A9"/>
      <c r="B9">
        <v>3</v>
      </c>
      <c r="C9">
        <v>4</v>
      </c>
      <c r="D9" t="s">
        <v>62</v>
      </c>
      <c r="E9" t="s">
        <v>62</v>
      </c>
      <c r="H9" t="s">
        <v>74</v>
      </c>
      <c r="J9" t="s">
        <v>176</v>
      </c>
      <c r="K9" s="13" t="s">
        <v>962</v>
      </c>
    </row>
    <row r="10" spans="1:11" ht="409.5">
      <c r="A10"/>
      <c r="B10">
        <v>4</v>
      </c>
      <c r="D10" t="s">
        <v>63</v>
      </c>
      <c r="E10" t="s">
        <v>63</v>
      </c>
      <c r="H10" t="s">
        <v>75</v>
      </c>
      <c r="J10" t="s">
        <v>177</v>
      </c>
      <c r="K10" s="13" t="s">
        <v>963</v>
      </c>
    </row>
    <row r="11" spans="1:11" ht="409.5">
      <c r="A11"/>
      <c r="B11">
        <v>5</v>
      </c>
      <c r="D11" t="s">
        <v>46</v>
      </c>
      <c r="E11">
        <v>1</v>
      </c>
      <c r="H11" t="s">
        <v>76</v>
      </c>
      <c r="J11" t="s">
        <v>178</v>
      </c>
      <c r="K11" s="13" t="s">
        <v>964</v>
      </c>
    </row>
    <row r="12" spans="1:11" ht="15">
      <c r="A12"/>
      <c r="B12"/>
      <c r="D12" t="s">
        <v>64</v>
      </c>
      <c r="E12">
        <v>2</v>
      </c>
      <c r="H12">
        <v>0</v>
      </c>
      <c r="J12" t="s">
        <v>179</v>
      </c>
      <c r="K12">
        <v>7</v>
      </c>
    </row>
    <row r="13" spans="1:11" ht="15">
      <c r="A13"/>
      <c r="B13"/>
      <c r="D13">
        <v>1</v>
      </c>
      <c r="E13">
        <v>3</v>
      </c>
      <c r="H13">
        <v>1</v>
      </c>
      <c r="J13" t="s">
        <v>181</v>
      </c>
      <c r="K13" t="s">
        <v>956</v>
      </c>
    </row>
    <row r="14" spans="4:11" ht="409.5">
      <c r="D14">
        <v>2</v>
      </c>
      <c r="E14">
        <v>4</v>
      </c>
      <c r="H14">
        <v>2</v>
      </c>
      <c r="J14" t="s">
        <v>182</v>
      </c>
      <c r="K14" s="13" t="s">
        <v>957</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218</v>
      </c>
      <c r="B2" s="100" t="s">
        <v>219</v>
      </c>
      <c r="C2" s="52" t="s">
        <v>220</v>
      </c>
    </row>
    <row r="3" spans="1:3" ht="15">
      <c r="A3" s="99" t="s">
        <v>211</v>
      </c>
      <c r="B3" s="99" t="s">
        <v>211</v>
      </c>
      <c r="C3" s="34">
        <v>43</v>
      </c>
    </row>
    <row r="4" spans="1:3" ht="15">
      <c r="A4" s="110" t="s">
        <v>211</v>
      </c>
      <c r="B4" s="109" t="s">
        <v>212</v>
      </c>
      <c r="C4" s="34">
        <v>7</v>
      </c>
    </row>
    <row r="5" spans="1:3" ht="15">
      <c r="A5" s="110" t="s">
        <v>212</v>
      </c>
      <c r="B5" s="109" t="s">
        <v>211</v>
      </c>
      <c r="C5" s="34">
        <v>7</v>
      </c>
    </row>
    <row r="6" spans="1:3" ht="15">
      <c r="A6" s="110" t="s">
        <v>212</v>
      </c>
      <c r="B6" s="109" t="s">
        <v>212</v>
      </c>
      <c r="C6" s="34">
        <v>12</v>
      </c>
    </row>
    <row r="7" spans="1:3" ht="15">
      <c r="A7" s="110" t="s">
        <v>275</v>
      </c>
      <c r="B7" s="109" t="s">
        <v>211</v>
      </c>
      <c r="C7" s="34">
        <v>1</v>
      </c>
    </row>
    <row r="8" spans="1:3" ht="15">
      <c r="A8" s="110" t="s">
        <v>275</v>
      </c>
      <c r="B8" s="109" t="s">
        <v>212</v>
      </c>
      <c r="C8" s="34">
        <v>3</v>
      </c>
    </row>
    <row r="9" spans="1:3" ht="15">
      <c r="A9" s="110" t="s">
        <v>275</v>
      </c>
      <c r="B9" s="109" t="s">
        <v>275</v>
      </c>
      <c r="C9" s="34">
        <v>4</v>
      </c>
    </row>
    <row r="10" spans="1:3" ht="15">
      <c r="A10" s="110" t="s">
        <v>345</v>
      </c>
      <c r="B10" s="109" t="s">
        <v>211</v>
      </c>
      <c r="C10" s="34">
        <v>1</v>
      </c>
    </row>
    <row r="11" spans="1:3" ht="15">
      <c r="A11" s="110" t="s">
        <v>345</v>
      </c>
      <c r="B11" s="109" t="s">
        <v>345</v>
      </c>
      <c r="C11"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221</v>
      </c>
      <c r="B1" s="13" t="s">
        <v>222</v>
      </c>
      <c r="C1" s="13" t="s">
        <v>223</v>
      </c>
      <c r="D1" s="13" t="s">
        <v>144</v>
      </c>
      <c r="E1" s="13" t="s">
        <v>309</v>
      </c>
      <c r="F1" s="13" t="s">
        <v>310</v>
      </c>
      <c r="G1" s="13" t="s">
        <v>311</v>
      </c>
    </row>
    <row r="2" spans="1:7" ht="15">
      <c r="A2" s="76" t="s">
        <v>303</v>
      </c>
      <c r="B2" s="76">
        <v>0</v>
      </c>
      <c r="C2" s="113">
        <v>0</v>
      </c>
      <c r="D2" s="76" t="s">
        <v>277</v>
      </c>
      <c r="E2" s="76"/>
      <c r="F2" s="76"/>
      <c r="G2" s="76"/>
    </row>
    <row r="3" spans="1:7" ht="15">
      <c r="A3" s="76" t="s">
        <v>304</v>
      </c>
      <c r="B3" s="76">
        <v>0</v>
      </c>
      <c r="C3" s="113">
        <v>0</v>
      </c>
      <c r="D3" s="76" t="s">
        <v>277</v>
      </c>
      <c r="E3" s="76"/>
      <c r="F3" s="76"/>
      <c r="G3" s="76"/>
    </row>
    <row r="4" spans="1:7" ht="15">
      <c r="A4" s="76" t="s">
        <v>305</v>
      </c>
      <c r="B4" s="76">
        <v>0</v>
      </c>
      <c r="C4" s="113">
        <v>0</v>
      </c>
      <c r="D4" s="76" t="s">
        <v>277</v>
      </c>
      <c r="E4" s="76"/>
      <c r="F4" s="76"/>
      <c r="G4" s="76"/>
    </row>
    <row r="5" spans="1:7" ht="15">
      <c r="A5" s="76" t="s">
        <v>306</v>
      </c>
      <c r="B5" s="76">
        <v>556</v>
      </c>
      <c r="C5" s="113">
        <v>1</v>
      </c>
      <c r="D5" s="76" t="s">
        <v>277</v>
      </c>
      <c r="E5" s="76"/>
      <c r="F5" s="76"/>
      <c r="G5" s="76"/>
    </row>
    <row r="6" spans="1:7" ht="15">
      <c r="A6" s="76" t="s">
        <v>307</v>
      </c>
      <c r="B6" s="76">
        <v>556</v>
      </c>
      <c r="C6" s="113">
        <v>1</v>
      </c>
      <c r="D6" s="76" t="s">
        <v>277</v>
      </c>
      <c r="E6" s="76"/>
      <c r="F6" s="76"/>
      <c r="G6" s="76"/>
    </row>
    <row r="7" spans="1:7" ht="15">
      <c r="A7" s="83" t="s">
        <v>329</v>
      </c>
      <c r="B7" s="83">
        <v>24</v>
      </c>
      <c r="C7" s="111">
        <v>0.010897998977123999</v>
      </c>
      <c r="D7" s="83" t="s">
        <v>277</v>
      </c>
      <c r="E7" s="83" t="b">
        <v>0</v>
      </c>
      <c r="F7" s="83" t="b">
        <v>0</v>
      </c>
      <c r="G7" s="83" t="b">
        <v>0</v>
      </c>
    </row>
    <row r="8" spans="1:7" ht="15">
      <c r="A8" s="83" t="s">
        <v>411</v>
      </c>
      <c r="B8" s="83">
        <v>12</v>
      </c>
      <c r="C8" s="111">
        <v>0.016469615190347682</v>
      </c>
      <c r="D8" s="83" t="s">
        <v>277</v>
      </c>
      <c r="E8" s="83" t="b">
        <v>0</v>
      </c>
      <c r="F8" s="83" t="b">
        <v>0</v>
      </c>
      <c r="G8" s="83" t="b">
        <v>0</v>
      </c>
    </row>
    <row r="9" spans="1:7" ht="15">
      <c r="A9" s="83" t="s">
        <v>361</v>
      </c>
      <c r="B9" s="83">
        <v>9</v>
      </c>
      <c r="C9" s="111">
        <v>0.013346939448427611</v>
      </c>
      <c r="D9" s="83" t="s">
        <v>277</v>
      </c>
      <c r="E9" s="83" t="b">
        <v>0</v>
      </c>
      <c r="F9" s="83" t="b">
        <v>0</v>
      </c>
      <c r="G9" s="83" t="b">
        <v>0</v>
      </c>
    </row>
    <row r="10" spans="1:7" ht="15">
      <c r="A10" s="83" t="s">
        <v>777</v>
      </c>
      <c r="B10" s="83">
        <v>8</v>
      </c>
      <c r="C10" s="111">
        <v>0.01526667581996814</v>
      </c>
      <c r="D10" s="83" t="s">
        <v>277</v>
      </c>
      <c r="E10" s="83" t="b">
        <v>0</v>
      </c>
      <c r="F10" s="83" t="b">
        <v>0</v>
      </c>
      <c r="G10" s="83" t="b">
        <v>0</v>
      </c>
    </row>
    <row r="11" spans="1:7" ht="15">
      <c r="A11" s="83" t="s">
        <v>376</v>
      </c>
      <c r="B11" s="83">
        <v>8</v>
      </c>
      <c r="C11" s="111">
        <v>0.012852400716426115</v>
      </c>
      <c r="D11" s="83" t="s">
        <v>277</v>
      </c>
      <c r="E11" s="83" t="b">
        <v>0</v>
      </c>
      <c r="F11" s="83" t="b">
        <v>0</v>
      </c>
      <c r="G11" s="83" t="b">
        <v>0</v>
      </c>
    </row>
    <row r="12" spans="1:7" ht="15">
      <c r="A12" s="83" t="s">
        <v>363</v>
      </c>
      <c r="B12" s="83">
        <v>8</v>
      </c>
      <c r="C12" s="111">
        <v>0.012852400716426115</v>
      </c>
      <c r="D12" s="83" t="s">
        <v>277</v>
      </c>
      <c r="E12" s="83" t="b">
        <v>0</v>
      </c>
      <c r="F12" s="83" t="b">
        <v>0</v>
      </c>
      <c r="G12" s="83" t="b">
        <v>0</v>
      </c>
    </row>
    <row r="13" spans="1:7" ht="15">
      <c r="A13" s="83" t="s">
        <v>420</v>
      </c>
      <c r="B13" s="83">
        <v>6</v>
      </c>
      <c r="C13" s="111">
        <v>0.011450006864976107</v>
      </c>
      <c r="D13" s="83" t="s">
        <v>277</v>
      </c>
      <c r="E13" s="83" t="b">
        <v>0</v>
      </c>
      <c r="F13" s="83" t="b">
        <v>0</v>
      </c>
      <c r="G13" s="83" t="b">
        <v>0</v>
      </c>
    </row>
    <row r="14" spans="1:7" ht="15">
      <c r="A14" s="83" t="s">
        <v>768</v>
      </c>
      <c r="B14" s="83">
        <v>6</v>
      </c>
      <c r="C14" s="111">
        <v>0.011450006864976107</v>
      </c>
      <c r="D14" s="83" t="s">
        <v>277</v>
      </c>
      <c r="E14" s="83" t="b">
        <v>0</v>
      </c>
      <c r="F14" s="83" t="b">
        <v>0</v>
      </c>
      <c r="G14" s="83" t="b">
        <v>0</v>
      </c>
    </row>
    <row r="15" spans="1:7" ht="15">
      <c r="A15" s="83" t="s">
        <v>769</v>
      </c>
      <c r="B15" s="83">
        <v>6</v>
      </c>
      <c r="C15" s="111">
        <v>0.011450006864976107</v>
      </c>
      <c r="D15" s="83" t="s">
        <v>277</v>
      </c>
      <c r="E15" s="83" t="b">
        <v>0</v>
      </c>
      <c r="F15" s="83" t="b">
        <v>0</v>
      </c>
      <c r="G15" s="83" t="b">
        <v>0</v>
      </c>
    </row>
    <row r="16" spans="1:7" ht="15">
      <c r="A16" s="83" t="s">
        <v>770</v>
      </c>
      <c r="B16" s="83">
        <v>6</v>
      </c>
      <c r="C16" s="111">
        <v>0.011450006864976107</v>
      </c>
      <c r="D16" s="83" t="s">
        <v>277</v>
      </c>
      <c r="E16" s="83" t="b">
        <v>0</v>
      </c>
      <c r="F16" s="83" t="b">
        <v>0</v>
      </c>
      <c r="G16" s="83" t="b">
        <v>0</v>
      </c>
    </row>
    <row r="17" spans="1:7" ht="15">
      <c r="A17" s="83" t="s">
        <v>308</v>
      </c>
      <c r="B17" s="83">
        <v>6</v>
      </c>
      <c r="C17" s="111">
        <v>0.011450006864976107</v>
      </c>
      <c r="D17" s="83" t="s">
        <v>277</v>
      </c>
      <c r="E17" s="83" t="b">
        <v>0</v>
      </c>
      <c r="F17" s="83" t="b">
        <v>0</v>
      </c>
      <c r="G17" s="83" t="b">
        <v>0</v>
      </c>
    </row>
    <row r="18" spans="1:7" ht="15">
      <c r="A18" s="83" t="s">
        <v>860</v>
      </c>
      <c r="B18" s="83">
        <v>6</v>
      </c>
      <c r="C18" s="111">
        <v>0.011450006864976107</v>
      </c>
      <c r="D18" s="83" t="s">
        <v>277</v>
      </c>
      <c r="E18" s="83" t="b">
        <v>0</v>
      </c>
      <c r="F18" s="83" t="b">
        <v>0</v>
      </c>
      <c r="G18" s="83" t="b">
        <v>0</v>
      </c>
    </row>
    <row r="19" spans="1:7" ht="15">
      <c r="A19" s="83" t="s">
        <v>356</v>
      </c>
      <c r="B19" s="83">
        <v>5</v>
      </c>
      <c r="C19" s="111">
        <v>0.010497967629601162</v>
      </c>
      <c r="D19" s="83" t="s">
        <v>277</v>
      </c>
      <c r="E19" s="83" t="b">
        <v>0</v>
      </c>
      <c r="F19" s="83" t="b">
        <v>0</v>
      </c>
      <c r="G19" s="83" t="b">
        <v>0</v>
      </c>
    </row>
    <row r="20" spans="1:7" ht="15">
      <c r="A20" s="83" t="s">
        <v>861</v>
      </c>
      <c r="B20" s="83">
        <v>5</v>
      </c>
      <c r="C20" s="111">
        <v>0.010497967629601162</v>
      </c>
      <c r="D20" s="83" t="s">
        <v>277</v>
      </c>
      <c r="E20" s="83" t="b">
        <v>0</v>
      </c>
      <c r="F20" s="83" t="b">
        <v>0</v>
      </c>
      <c r="G20" s="83" t="b">
        <v>0</v>
      </c>
    </row>
    <row r="21" spans="1:7" ht="15">
      <c r="A21" s="83" t="s">
        <v>330</v>
      </c>
      <c r="B21" s="83">
        <v>5</v>
      </c>
      <c r="C21" s="111">
        <v>0.010497967629601162</v>
      </c>
      <c r="D21" s="83" t="s">
        <v>277</v>
      </c>
      <c r="E21" s="83" t="b">
        <v>0</v>
      </c>
      <c r="F21" s="83" t="b">
        <v>0</v>
      </c>
      <c r="G21" s="83" t="b">
        <v>0</v>
      </c>
    </row>
    <row r="22" spans="1:7" ht="15">
      <c r="A22" s="83" t="s">
        <v>862</v>
      </c>
      <c r="B22" s="83">
        <v>4</v>
      </c>
      <c r="C22" s="111">
        <v>0.009334702731778092</v>
      </c>
      <c r="D22" s="83" t="s">
        <v>277</v>
      </c>
      <c r="E22" s="83" t="b">
        <v>0</v>
      </c>
      <c r="F22" s="83" t="b">
        <v>0</v>
      </c>
      <c r="G22" s="83" t="b">
        <v>0</v>
      </c>
    </row>
    <row r="23" spans="1:7" ht="15">
      <c r="A23" s="83" t="s">
        <v>863</v>
      </c>
      <c r="B23" s="83">
        <v>4</v>
      </c>
      <c r="C23" s="111">
        <v>0.009334702731778092</v>
      </c>
      <c r="D23" s="83" t="s">
        <v>277</v>
      </c>
      <c r="E23" s="83" t="b">
        <v>0</v>
      </c>
      <c r="F23" s="83" t="b">
        <v>0</v>
      </c>
      <c r="G23" s="83" t="b">
        <v>0</v>
      </c>
    </row>
    <row r="24" spans="1:7" ht="15">
      <c r="A24" s="83" t="s">
        <v>778</v>
      </c>
      <c r="B24" s="83">
        <v>4</v>
      </c>
      <c r="C24" s="111">
        <v>0.009334702731778092</v>
      </c>
      <c r="D24" s="83" t="s">
        <v>277</v>
      </c>
      <c r="E24" s="83" t="b">
        <v>0</v>
      </c>
      <c r="F24" s="83" t="b">
        <v>0</v>
      </c>
      <c r="G24" s="83" t="b">
        <v>0</v>
      </c>
    </row>
    <row r="25" spans="1:7" ht="15">
      <c r="A25" s="83" t="s">
        <v>864</v>
      </c>
      <c r="B25" s="83">
        <v>4</v>
      </c>
      <c r="C25" s="111">
        <v>0.009334702731778092</v>
      </c>
      <c r="D25" s="83" t="s">
        <v>277</v>
      </c>
      <c r="E25" s="83" t="b">
        <v>0</v>
      </c>
      <c r="F25" s="83" t="b">
        <v>0</v>
      </c>
      <c r="G25" s="83" t="b">
        <v>0</v>
      </c>
    </row>
    <row r="26" spans="1:7" ht="15">
      <c r="A26" s="83" t="s">
        <v>865</v>
      </c>
      <c r="B26" s="83">
        <v>4</v>
      </c>
      <c r="C26" s="111">
        <v>0.009334702731778092</v>
      </c>
      <c r="D26" s="83" t="s">
        <v>277</v>
      </c>
      <c r="E26" s="83" t="b">
        <v>0</v>
      </c>
      <c r="F26" s="83" t="b">
        <v>0</v>
      </c>
      <c r="G26" s="83" t="b">
        <v>0</v>
      </c>
    </row>
    <row r="27" spans="1:7" ht="15">
      <c r="A27" s="83" t="s">
        <v>866</v>
      </c>
      <c r="B27" s="83">
        <v>4</v>
      </c>
      <c r="C27" s="111">
        <v>0.012243205105343127</v>
      </c>
      <c r="D27" s="83" t="s">
        <v>277</v>
      </c>
      <c r="E27" s="83" t="b">
        <v>0</v>
      </c>
      <c r="F27" s="83" t="b">
        <v>0</v>
      </c>
      <c r="G27" s="83" t="b">
        <v>0</v>
      </c>
    </row>
    <row r="28" spans="1:7" ht="15">
      <c r="A28" s="83" t="s">
        <v>782</v>
      </c>
      <c r="B28" s="83">
        <v>4</v>
      </c>
      <c r="C28" s="111">
        <v>0.009334702731778092</v>
      </c>
      <c r="D28" s="83" t="s">
        <v>277</v>
      </c>
      <c r="E28" s="83" t="b">
        <v>0</v>
      </c>
      <c r="F28" s="83" t="b">
        <v>0</v>
      </c>
      <c r="G28" s="83" t="b">
        <v>0</v>
      </c>
    </row>
    <row r="29" spans="1:7" ht="15">
      <c r="A29" s="83" t="s">
        <v>867</v>
      </c>
      <c r="B29" s="83">
        <v>4</v>
      </c>
      <c r="C29" s="111">
        <v>0.009334702731778092</v>
      </c>
      <c r="D29" s="83" t="s">
        <v>277</v>
      </c>
      <c r="E29" s="83" t="b">
        <v>0</v>
      </c>
      <c r="F29" s="83" t="b">
        <v>0</v>
      </c>
      <c r="G29" s="83" t="b">
        <v>0</v>
      </c>
    </row>
    <row r="30" spans="1:7" ht="15">
      <c r="A30" s="83" t="s">
        <v>868</v>
      </c>
      <c r="B30" s="83">
        <v>4</v>
      </c>
      <c r="C30" s="111">
        <v>0.009334702731778092</v>
      </c>
      <c r="D30" s="83" t="s">
        <v>277</v>
      </c>
      <c r="E30" s="83" t="b">
        <v>0</v>
      </c>
      <c r="F30" s="83" t="b">
        <v>0</v>
      </c>
      <c r="G30" s="83" t="b">
        <v>0</v>
      </c>
    </row>
    <row r="31" spans="1:7" ht="15">
      <c r="A31" s="83" t="s">
        <v>869</v>
      </c>
      <c r="B31" s="83">
        <v>4</v>
      </c>
      <c r="C31" s="111">
        <v>0.009334702731778092</v>
      </c>
      <c r="D31" s="83" t="s">
        <v>277</v>
      </c>
      <c r="E31" s="83" t="b">
        <v>0</v>
      </c>
      <c r="F31" s="83" t="b">
        <v>0</v>
      </c>
      <c r="G31" s="83" t="b">
        <v>0</v>
      </c>
    </row>
    <row r="32" spans="1:7" ht="15">
      <c r="A32" s="83" t="s">
        <v>870</v>
      </c>
      <c r="B32" s="83">
        <v>4</v>
      </c>
      <c r="C32" s="111">
        <v>0.009334702731778092</v>
      </c>
      <c r="D32" s="83" t="s">
        <v>277</v>
      </c>
      <c r="E32" s="83" t="b">
        <v>0</v>
      </c>
      <c r="F32" s="83" t="b">
        <v>0</v>
      </c>
      <c r="G32" s="83" t="b">
        <v>0</v>
      </c>
    </row>
    <row r="33" spans="1:7" ht="15">
      <c r="A33" s="83" t="s">
        <v>871</v>
      </c>
      <c r="B33" s="83">
        <v>4</v>
      </c>
      <c r="C33" s="111">
        <v>0.009334702731778092</v>
      </c>
      <c r="D33" s="83" t="s">
        <v>277</v>
      </c>
      <c r="E33" s="83" t="b">
        <v>0</v>
      </c>
      <c r="F33" s="83" t="b">
        <v>0</v>
      </c>
      <c r="G33" s="83" t="b">
        <v>0</v>
      </c>
    </row>
    <row r="34" spans="1:7" ht="15">
      <c r="A34" s="83" t="s">
        <v>872</v>
      </c>
      <c r="B34" s="83">
        <v>4</v>
      </c>
      <c r="C34" s="111">
        <v>0.009334702731778092</v>
      </c>
      <c r="D34" s="83" t="s">
        <v>277</v>
      </c>
      <c r="E34" s="83" t="b">
        <v>0</v>
      </c>
      <c r="F34" s="83" t="b">
        <v>0</v>
      </c>
      <c r="G34" s="83" t="b">
        <v>0</v>
      </c>
    </row>
    <row r="35" spans="1:7" ht="15">
      <c r="A35" s="83" t="s">
        <v>357</v>
      </c>
      <c r="B35" s="83">
        <v>4</v>
      </c>
      <c r="C35" s="111">
        <v>0.009334702731778092</v>
      </c>
      <c r="D35" s="83" t="s">
        <v>277</v>
      </c>
      <c r="E35" s="83" t="b">
        <v>0</v>
      </c>
      <c r="F35" s="83" t="b">
        <v>0</v>
      </c>
      <c r="G35" s="83" t="b">
        <v>0</v>
      </c>
    </row>
    <row r="36" spans="1:7" ht="15">
      <c r="A36" s="83" t="s">
        <v>873</v>
      </c>
      <c r="B36" s="83">
        <v>4</v>
      </c>
      <c r="C36" s="111">
        <v>0.009334702731778092</v>
      </c>
      <c r="D36" s="83" t="s">
        <v>277</v>
      </c>
      <c r="E36" s="83" t="b">
        <v>0</v>
      </c>
      <c r="F36" s="83" t="b">
        <v>0</v>
      </c>
      <c r="G36" s="83" t="b">
        <v>0</v>
      </c>
    </row>
    <row r="37" spans="1:7" ht="15">
      <c r="A37" s="83" t="s">
        <v>779</v>
      </c>
      <c r="B37" s="83">
        <v>4</v>
      </c>
      <c r="C37" s="111">
        <v>0.009334702731778092</v>
      </c>
      <c r="D37" s="83" t="s">
        <v>277</v>
      </c>
      <c r="E37" s="83" t="b">
        <v>0</v>
      </c>
      <c r="F37" s="83" t="b">
        <v>0</v>
      </c>
      <c r="G37" s="83" t="b">
        <v>0</v>
      </c>
    </row>
    <row r="38" spans="1:7" ht="15">
      <c r="A38" s="83" t="s">
        <v>780</v>
      </c>
      <c r="B38" s="83">
        <v>4</v>
      </c>
      <c r="C38" s="111">
        <v>0.009334702731778092</v>
      </c>
      <c r="D38" s="83" t="s">
        <v>277</v>
      </c>
      <c r="E38" s="83" t="b">
        <v>0</v>
      </c>
      <c r="F38" s="83" t="b">
        <v>0</v>
      </c>
      <c r="G38" s="83" t="b">
        <v>0</v>
      </c>
    </row>
    <row r="39" spans="1:7" ht="15">
      <c r="A39" s="83" t="s">
        <v>477</v>
      </c>
      <c r="B39" s="83">
        <v>4</v>
      </c>
      <c r="C39" s="111">
        <v>0.009334702731778092</v>
      </c>
      <c r="D39" s="83" t="s">
        <v>277</v>
      </c>
      <c r="E39" s="83" t="b">
        <v>0</v>
      </c>
      <c r="F39" s="83" t="b">
        <v>0</v>
      </c>
      <c r="G39" s="83" t="b">
        <v>0</v>
      </c>
    </row>
    <row r="40" spans="1:7" ht="15">
      <c r="A40" s="83" t="s">
        <v>781</v>
      </c>
      <c r="B40" s="83">
        <v>4</v>
      </c>
      <c r="C40" s="111">
        <v>0.009334702731778092</v>
      </c>
      <c r="D40" s="83" t="s">
        <v>277</v>
      </c>
      <c r="E40" s="83" t="b">
        <v>0</v>
      </c>
      <c r="F40" s="83" t="b">
        <v>0</v>
      </c>
      <c r="G40" s="83" t="b">
        <v>0</v>
      </c>
    </row>
    <row r="41" spans="1:7" ht="15">
      <c r="A41" s="83" t="s">
        <v>410</v>
      </c>
      <c r="B41" s="83">
        <v>4</v>
      </c>
      <c r="C41" s="111">
        <v>0.009334702731778092</v>
      </c>
      <c r="D41" s="83" t="s">
        <v>277</v>
      </c>
      <c r="E41" s="83" t="b">
        <v>0</v>
      </c>
      <c r="F41" s="83" t="b">
        <v>0</v>
      </c>
      <c r="G41" s="83" t="b">
        <v>0</v>
      </c>
    </row>
    <row r="42" spans="1:7" ht="15">
      <c r="A42" s="83" t="s">
        <v>874</v>
      </c>
      <c r="B42" s="83">
        <v>3</v>
      </c>
      <c r="C42" s="111">
        <v>0.00790638021266183</v>
      </c>
      <c r="D42" s="83" t="s">
        <v>277</v>
      </c>
      <c r="E42" s="83" t="b">
        <v>0</v>
      </c>
      <c r="F42" s="83" t="b">
        <v>0</v>
      </c>
      <c r="G42" s="83" t="b">
        <v>0</v>
      </c>
    </row>
    <row r="43" spans="1:7" ht="15">
      <c r="A43" s="83" t="s">
        <v>875</v>
      </c>
      <c r="B43" s="83">
        <v>3</v>
      </c>
      <c r="C43" s="111">
        <v>0.00790638021266183</v>
      </c>
      <c r="D43" s="83" t="s">
        <v>277</v>
      </c>
      <c r="E43" s="83" t="b">
        <v>0</v>
      </c>
      <c r="F43" s="83" t="b">
        <v>0</v>
      </c>
      <c r="G43" s="83" t="b">
        <v>0</v>
      </c>
    </row>
    <row r="44" spans="1:7" ht="15">
      <c r="A44" s="83" t="s">
        <v>876</v>
      </c>
      <c r="B44" s="83">
        <v>3</v>
      </c>
      <c r="C44" s="111">
        <v>0.00790638021266183</v>
      </c>
      <c r="D44" s="83" t="s">
        <v>277</v>
      </c>
      <c r="E44" s="83" t="b">
        <v>0</v>
      </c>
      <c r="F44" s="83" t="b">
        <v>0</v>
      </c>
      <c r="G44" s="83" t="b">
        <v>0</v>
      </c>
    </row>
    <row r="45" spans="1:7" ht="15">
      <c r="A45" s="83" t="s">
        <v>877</v>
      </c>
      <c r="B45" s="83">
        <v>3</v>
      </c>
      <c r="C45" s="111">
        <v>0.00790638021266183</v>
      </c>
      <c r="D45" s="83" t="s">
        <v>277</v>
      </c>
      <c r="E45" s="83" t="b">
        <v>0</v>
      </c>
      <c r="F45" s="83" t="b">
        <v>0</v>
      </c>
      <c r="G45" s="83" t="b">
        <v>0</v>
      </c>
    </row>
    <row r="46" spans="1:7" ht="15">
      <c r="A46" s="83" t="s">
        <v>878</v>
      </c>
      <c r="B46" s="83">
        <v>3</v>
      </c>
      <c r="C46" s="111">
        <v>0.00790638021266183</v>
      </c>
      <c r="D46" s="83" t="s">
        <v>277</v>
      </c>
      <c r="E46" s="83" t="b">
        <v>0</v>
      </c>
      <c r="F46" s="83" t="b">
        <v>0</v>
      </c>
      <c r="G46" s="83" t="b">
        <v>0</v>
      </c>
    </row>
    <row r="47" spans="1:7" ht="15">
      <c r="A47" s="83" t="s">
        <v>879</v>
      </c>
      <c r="B47" s="83">
        <v>3</v>
      </c>
      <c r="C47" s="111">
        <v>0.00790638021266183</v>
      </c>
      <c r="D47" s="83" t="s">
        <v>277</v>
      </c>
      <c r="E47" s="83" t="b">
        <v>0</v>
      </c>
      <c r="F47" s="83" t="b">
        <v>0</v>
      </c>
      <c r="G47" s="83" t="b">
        <v>0</v>
      </c>
    </row>
    <row r="48" spans="1:7" ht="15">
      <c r="A48" s="83" t="s">
        <v>880</v>
      </c>
      <c r="B48" s="83">
        <v>3</v>
      </c>
      <c r="C48" s="111">
        <v>0.00790638021266183</v>
      </c>
      <c r="D48" s="83" t="s">
        <v>277</v>
      </c>
      <c r="E48" s="83" t="b">
        <v>0</v>
      </c>
      <c r="F48" s="83" t="b">
        <v>0</v>
      </c>
      <c r="G48" s="83" t="b">
        <v>0</v>
      </c>
    </row>
    <row r="49" spans="1:7" ht="15">
      <c r="A49" s="83" t="s">
        <v>881</v>
      </c>
      <c r="B49" s="83">
        <v>3</v>
      </c>
      <c r="C49" s="111">
        <v>0.00790638021266183</v>
      </c>
      <c r="D49" s="83" t="s">
        <v>277</v>
      </c>
      <c r="E49" s="83" t="b">
        <v>0</v>
      </c>
      <c r="F49" s="83" t="b">
        <v>0</v>
      </c>
      <c r="G49" s="83" t="b">
        <v>0</v>
      </c>
    </row>
    <row r="50" spans="1:7" ht="15">
      <c r="A50" s="83" t="s">
        <v>882</v>
      </c>
      <c r="B50" s="83">
        <v>3</v>
      </c>
      <c r="C50" s="111">
        <v>0.00790638021266183</v>
      </c>
      <c r="D50" s="83" t="s">
        <v>277</v>
      </c>
      <c r="E50" s="83" t="b">
        <v>0</v>
      </c>
      <c r="F50" s="83" t="b">
        <v>0</v>
      </c>
      <c r="G50" s="83" t="b">
        <v>0</v>
      </c>
    </row>
    <row r="51" spans="1:7" ht="15">
      <c r="A51" s="83" t="s">
        <v>476</v>
      </c>
      <c r="B51" s="83">
        <v>3</v>
      </c>
      <c r="C51" s="111">
        <v>0.00790638021266183</v>
      </c>
      <c r="D51" s="83" t="s">
        <v>277</v>
      </c>
      <c r="E51" s="83" t="b">
        <v>0</v>
      </c>
      <c r="F51" s="83" t="b">
        <v>0</v>
      </c>
      <c r="G51" s="83" t="b">
        <v>0</v>
      </c>
    </row>
    <row r="52" spans="1:7" ht="15">
      <c r="A52" s="83" t="s">
        <v>883</v>
      </c>
      <c r="B52" s="83">
        <v>3</v>
      </c>
      <c r="C52" s="111">
        <v>0.00790638021266183</v>
      </c>
      <c r="D52" s="83" t="s">
        <v>277</v>
      </c>
      <c r="E52" s="83" t="b">
        <v>0</v>
      </c>
      <c r="F52" s="83" t="b">
        <v>0</v>
      </c>
      <c r="G52" s="83" t="b">
        <v>0</v>
      </c>
    </row>
    <row r="53" spans="1:7" ht="15">
      <c r="A53" s="83" t="s">
        <v>884</v>
      </c>
      <c r="B53" s="83">
        <v>3</v>
      </c>
      <c r="C53" s="111">
        <v>0.00790638021266183</v>
      </c>
      <c r="D53" s="83" t="s">
        <v>277</v>
      </c>
      <c r="E53" s="83" t="b">
        <v>0</v>
      </c>
      <c r="F53" s="83" t="b">
        <v>0</v>
      </c>
      <c r="G53" s="83" t="b">
        <v>0</v>
      </c>
    </row>
    <row r="54" spans="1:7" ht="15">
      <c r="A54" s="83" t="s">
        <v>885</v>
      </c>
      <c r="B54" s="83">
        <v>3</v>
      </c>
      <c r="C54" s="111">
        <v>0.00790638021266183</v>
      </c>
      <c r="D54" s="83" t="s">
        <v>277</v>
      </c>
      <c r="E54" s="83" t="b">
        <v>0</v>
      </c>
      <c r="F54" s="83" t="b">
        <v>0</v>
      </c>
      <c r="G54" s="83" t="b">
        <v>0</v>
      </c>
    </row>
    <row r="55" spans="1:7" ht="15">
      <c r="A55" s="83" t="s">
        <v>886</v>
      </c>
      <c r="B55" s="83">
        <v>2</v>
      </c>
      <c r="C55" s="111">
        <v>0.006121602552671563</v>
      </c>
      <c r="D55" s="83" t="s">
        <v>277</v>
      </c>
      <c r="E55" s="83" t="b">
        <v>0</v>
      </c>
      <c r="F55" s="83" t="b">
        <v>0</v>
      </c>
      <c r="G55" s="83" t="b">
        <v>0</v>
      </c>
    </row>
    <row r="56" spans="1:7" ht="15">
      <c r="A56" s="83" t="s">
        <v>887</v>
      </c>
      <c r="B56" s="83">
        <v>2</v>
      </c>
      <c r="C56" s="111">
        <v>0.006121602552671563</v>
      </c>
      <c r="D56" s="83" t="s">
        <v>277</v>
      </c>
      <c r="E56" s="83" t="b">
        <v>0</v>
      </c>
      <c r="F56" s="83" t="b">
        <v>0</v>
      </c>
      <c r="G56" s="83" t="b">
        <v>0</v>
      </c>
    </row>
    <row r="57" spans="1:7" ht="15">
      <c r="A57" s="83" t="s">
        <v>888</v>
      </c>
      <c r="B57" s="83">
        <v>2</v>
      </c>
      <c r="C57" s="111">
        <v>0.006121602552671563</v>
      </c>
      <c r="D57" s="83" t="s">
        <v>277</v>
      </c>
      <c r="E57" s="83" t="b">
        <v>0</v>
      </c>
      <c r="F57" s="83" t="b">
        <v>0</v>
      </c>
      <c r="G57" s="83" t="b">
        <v>0</v>
      </c>
    </row>
    <row r="58" spans="1:7" ht="15">
      <c r="A58" s="83" t="s">
        <v>771</v>
      </c>
      <c r="B58" s="83">
        <v>2</v>
      </c>
      <c r="C58" s="111">
        <v>0.006121602552671563</v>
      </c>
      <c r="D58" s="83" t="s">
        <v>277</v>
      </c>
      <c r="E58" s="83" t="b">
        <v>0</v>
      </c>
      <c r="F58" s="83" t="b">
        <v>0</v>
      </c>
      <c r="G58" s="83" t="b">
        <v>0</v>
      </c>
    </row>
    <row r="59" spans="1:7" ht="15">
      <c r="A59" s="83" t="s">
        <v>889</v>
      </c>
      <c r="B59" s="83">
        <v>2</v>
      </c>
      <c r="C59" s="111">
        <v>0.006121602552671563</v>
      </c>
      <c r="D59" s="83" t="s">
        <v>277</v>
      </c>
      <c r="E59" s="83" t="b">
        <v>0</v>
      </c>
      <c r="F59" s="83" t="b">
        <v>0</v>
      </c>
      <c r="G59" s="83" t="b">
        <v>0</v>
      </c>
    </row>
    <row r="60" spans="1:7" ht="15">
      <c r="A60" s="83" t="s">
        <v>890</v>
      </c>
      <c r="B60" s="83">
        <v>2</v>
      </c>
      <c r="C60" s="111">
        <v>0.006121602552671563</v>
      </c>
      <c r="D60" s="83" t="s">
        <v>277</v>
      </c>
      <c r="E60" s="83" t="b">
        <v>0</v>
      </c>
      <c r="F60" s="83" t="b">
        <v>0</v>
      </c>
      <c r="G60" s="83" t="b">
        <v>0</v>
      </c>
    </row>
    <row r="61" spans="1:7" ht="15">
      <c r="A61" s="83" t="s">
        <v>891</v>
      </c>
      <c r="B61" s="83">
        <v>2</v>
      </c>
      <c r="C61" s="111">
        <v>0.006121602552671563</v>
      </c>
      <c r="D61" s="83" t="s">
        <v>277</v>
      </c>
      <c r="E61" s="83" t="b">
        <v>0</v>
      </c>
      <c r="F61" s="83" t="b">
        <v>0</v>
      </c>
      <c r="G61" s="83" t="b">
        <v>0</v>
      </c>
    </row>
    <row r="62" spans="1:7" ht="15">
      <c r="A62" s="83" t="s">
        <v>892</v>
      </c>
      <c r="B62" s="83">
        <v>2</v>
      </c>
      <c r="C62" s="111">
        <v>0.006121602552671563</v>
      </c>
      <c r="D62" s="83" t="s">
        <v>277</v>
      </c>
      <c r="E62" s="83" t="b">
        <v>0</v>
      </c>
      <c r="F62" s="83" t="b">
        <v>0</v>
      </c>
      <c r="G62" s="83" t="b">
        <v>0</v>
      </c>
    </row>
    <row r="63" spans="1:7" ht="15">
      <c r="A63" s="83" t="s">
        <v>893</v>
      </c>
      <c r="B63" s="83">
        <v>2</v>
      </c>
      <c r="C63" s="111">
        <v>0.006121602552671563</v>
      </c>
      <c r="D63" s="83" t="s">
        <v>277</v>
      </c>
      <c r="E63" s="83" t="b">
        <v>0</v>
      </c>
      <c r="F63" s="83" t="b">
        <v>0</v>
      </c>
      <c r="G63" s="83" t="b">
        <v>0</v>
      </c>
    </row>
    <row r="64" spans="1:7" ht="15">
      <c r="A64" s="83" t="s">
        <v>894</v>
      </c>
      <c r="B64" s="83">
        <v>2</v>
      </c>
      <c r="C64" s="111">
        <v>0.006121602552671563</v>
      </c>
      <c r="D64" s="83" t="s">
        <v>277</v>
      </c>
      <c r="E64" s="83" t="b">
        <v>0</v>
      </c>
      <c r="F64" s="83" t="b">
        <v>0</v>
      </c>
      <c r="G64" s="83" t="b">
        <v>0</v>
      </c>
    </row>
    <row r="65" spans="1:7" ht="15">
      <c r="A65" s="83" t="s">
        <v>895</v>
      </c>
      <c r="B65" s="83">
        <v>2</v>
      </c>
      <c r="C65" s="111">
        <v>0.006121602552671563</v>
      </c>
      <c r="D65" s="83" t="s">
        <v>277</v>
      </c>
      <c r="E65" s="83" t="b">
        <v>0</v>
      </c>
      <c r="F65" s="83" t="b">
        <v>0</v>
      </c>
      <c r="G65" s="83" t="b">
        <v>0</v>
      </c>
    </row>
    <row r="66" spans="1:7" ht="15">
      <c r="A66" s="83" t="s">
        <v>896</v>
      </c>
      <c r="B66" s="83">
        <v>2</v>
      </c>
      <c r="C66" s="111">
        <v>0.006121602552671563</v>
      </c>
      <c r="D66" s="83" t="s">
        <v>277</v>
      </c>
      <c r="E66" s="83" t="b">
        <v>0</v>
      </c>
      <c r="F66" s="83" t="b">
        <v>0</v>
      </c>
      <c r="G66" s="83" t="b">
        <v>0</v>
      </c>
    </row>
    <row r="67" spans="1:7" ht="15">
      <c r="A67" s="83" t="s">
        <v>897</v>
      </c>
      <c r="B67" s="83">
        <v>2</v>
      </c>
      <c r="C67" s="111">
        <v>0.006121602552671563</v>
      </c>
      <c r="D67" s="83" t="s">
        <v>277</v>
      </c>
      <c r="E67" s="83" t="b">
        <v>0</v>
      </c>
      <c r="F67" s="83" t="b">
        <v>0</v>
      </c>
      <c r="G67" s="83" t="b">
        <v>0</v>
      </c>
    </row>
    <row r="68" spans="1:7" ht="15">
      <c r="A68" s="83" t="s">
        <v>898</v>
      </c>
      <c r="B68" s="83">
        <v>2</v>
      </c>
      <c r="C68" s="111">
        <v>0.006121602552671563</v>
      </c>
      <c r="D68" s="83" t="s">
        <v>277</v>
      </c>
      <c r="E68" s="83" t="b">
        <v>0</v>
      </c>
      <c r="F68" s="83" t="b">
        <v>0</v>
      </c>
      <c r="G68" s="83" t="b">
        <v>0</v>
      </c>
    </row>
    <row r="69" spans="1:7" ht="15">
      <c r="A69" s="83" t="s">
        <v>899</v>
      </c>
      <c r="B69" s="83">
        <v>2</v>
      </c>
      <c r="C69" s="111">
        <v>0.006121602552671563</v>
      </c>
      <c r="D69" s="83" t="s">
        <v>277</v>
      </c>
      <c r="E69" s="83" t="b">
        <v>0</v>
      </c>
      <c r="F69" s="83" t="b">
        <v>0</v>
      </c>
      <c r="G69" s="83" t="b">
        <v>0</v>
      </c>
    </row>
    <row r="70" spans="1:7" ht="15">
      <c r="A70" s="83" t="s">
        <v>900</v>
      </c>
      <c r="B70" s="83">
        <v>2</v>
      </c>
      <c r="C70" s="111">
        <v>0.006121602552671563</v>
      </c>
      <c r="D70" s="83" t="s">
        <v>277</v>
      </c>
      <c r="E70" s="83" t="b">
        <v>0</v>
      </c>
      <c r="F70" s="83" t="b">
        <v>0</v>
      </c>
      <c r="G70" s="83" t="b">
        <v>0</v>
      </c>
    </row>
    <row r="71" spans="1:7" ht="15">
      <c r="A71" s="83" t="s">
        <v>417</v>
      </c>
      <c r="B71" s="83">
        <v>2</v>
      </c>
      <c r="C71" s="111">
        <v>0.006121602552671563</v>
      </c>
      <c r="D71" s="83" t="s">
        <v>277</v>
      </c>
      <c r="E71" s="83" t="b">
        <v>0</v>
      </c>
      <c r="F71" s="83" t="b">
        <v>0</v>
      </c>
      <c r="G71" s="83" t="b">
        <v>0</v>
      </c>
    </row>
    <row r="72" spans="1:7" ht="15">
      <c r="A72" s="83" t="s">
        <v>901</v>
      </c>
      <c r="B72" s="83">
        <v>2</v>
      </c>
      <c r="C72" s="111">
        <v>0.006121602552671563</v>
      </c>
      <c r="D72" s="83" t="s">
        <v>277</v>
      </c>
      <c r="E72" s="83" t="b">
        <v>0</v>
      </c>
      <c r="F72" s="83" t="b">
        <v>0</v>
      </c>
      <c r="G72" s="83" t="b">
        <v>0</v>
      </c>
    </row>
    <row r="73" spans="1:7" ht="15">
      <c r="A73" s="83" t="s">
        <v>364</v>
      </c>
      <c r="B73" s="83">
        <v>2</v>
      </c>
      <c r="C73" s="111">
        <v>0.006121602552671563</v>
      </c>
      <c r="D73" s="83" t="s">
        <v>277</v>
      </c>
      <c r="E73" s="83" t="b">
        <v>0</v>
      </c>
      <c r="F73" s="83" t="b">
        <v>0</v>
      </c>
      <c r="G73" s="83" t="b">
        <v>0</v>
      </c>
    </row>
    <row r="74" spans="1:7" ht="15">
      <c r="A74" s="83" t="s">
        <v>902</v>
      </c>
      <c r="B74" s="83">
        <v>2</v>
      </c>
      <c r="C74" s="111">
        <v>0.006121602552671563</v>
      </c>
      <c r="D74" s="83" t="s">
        <v>277</v>
      </c>
      <c r="E74" s="83" t="b">
        <v>0</v>
      </c>
      <c r="F74" s="83" t="b">
        <v>0</v>
      </c>
      <c r="G74" s="83" t="b">
        <v>0</v>
      </c>
    </row>
    <row r="75" spans="1:7" ht="15">
      <c r="A75" s="83" t="s">
        <v>903</v>
      </c>
      <c r="B75" s="83">
        <v>2</v>
      </c>
      <c r="C75" s="111">
        <v>0.006121602552671563</v>
      </c>
      <c r="D75" s="83" t="s">
        <v>277</v>
      </c>
      <c r="E75" s="83" t="b">
        <v>0</v>
      </c>
      <c r="F75" s="83" t="b">
        <v>0</v>
      </c>
      <c r="G75" s="83" t="b">
        <v>0</v>
      </c>
    </row>
    <row r="76" spans="1:7" ht="15">
      <c r="A76" s="83" t="s">
        <v>904</v>
      </c>
      <c r="B76" s="83">
        <v>2</v>
      </c>
      <c r="C76" s="111">
        <v>0.006121602552671563</v>
      </c>
      <c r="D76" s="83" t="s">
        <v>277</v>
      </c>
      <c r="E76" s="83" t="b">
        <v>0</v>
      </c>
      <c r="F76" s="83" t="b">
        <v>0</v>
      </c>
      <c r="G76" s="83" t="b">
        <v>0</v>
      </c>
    </row>
    <row r="77" spans="1:7" ht="15">
      <c r="A77" s="83" t="s">
        <v>905</v>
      </c>
      <c r="B77" s="83">
        <v>2</v>
      </c>
      <c r="C77" s="111">
        <v>0.006121602552671563</v>
      </c>
      <c r="D77" s="83" t="s">
        <v>277</v>
      </c>
      <c r="E77" s="83" t="b">
        <v>0</v>
      </c>
      <c r="F77" s="83" t="b">
        <v>0</v>
      </c>
      <c r="G77" s="83" t="b">
        <v>0</v>
      </c>
    </row>
    <row r="78" spans="1:7" ht="15">
      <c r="A78" s="83" t="s">
        <v>906</v>
      </c>
      <c r="B78" s="83">
        <v>2</v>
      </c>
      <c r="C78" s="111">
        <v>0.006121602552671563</v>
      </c>
      <c r="D78" s="83" t="s">
        <v>277</v>
      </c>
      <c r="E78" s="83" t="b">
        <v>0</v>
      </c>
      <c r="F78" s="83" t="b">
        <v>0</v>
      </c>
      <c r="G78" s="83" t="b">
        <v>0</v>
      </c>
    </row>
    <row r="79" spans="1:7" ht="15">
      <c r="A79" s="83" t="s">
        <v>907</v>
      </c>
      <c r="B79" s="83">
        <v>2</v>
      </c>
      <c r="C79" s="111">
        <v>0.006121602552671563</v>
      </c>
      <c r="D79" s="83" t="s">
        <v>277</v>
      </c>
      <c r="E79" s="83" t="b">
        <v>0</v>
      </c>
      <c r="F79" s="83" t="b">
        <v>0</v>
      </c>
      <c r="G79" s="83" t="b">
        <v>0</v>
      </c>
    </row>
    <row r="80" spans="1:7" ht="15">
      <c r="A80" s="83" t="s">
        <v>908</v>
      </c>
      <c r="B80" s="83">
        <v>2</v>
      </c>
      <c r="C80" s="111">
        <v>0.006121602552671563</v>
      </c>
      <c r="D80" s="83" t="s">
        <v>277</v>
      </c>
      <c r="E80" s="83" t="b">
        <v>0</v>
      </c>
      <c r="F80" s="83" t="b">
        <v>0</v>
      </c>
      <c r="G80" s="83" t="b">
        <v>0</v>
      </c>
    </row>
    <row r="81" spans="1:7" ht="15">
      <c r="A81" s="83" t="s">
        <v>419</v>
      </c>
      <c r="B81" s="83">
        <v>2</v>
      </c>
      <c r="C81" s="111">
        <v>0.006121602552671563</v>
      </c>
      <c r="D81" s="83" t="s">
        <v>277</v>
      </c>
      <c r="E81" s="83" t="b">
        <v>0</v>
      </c>
      <c r="F81" s="83" t="b">
        <v>0</v>
      </c>
      <c r="G81" s="83" t="b">
        <v>0</v>
      </c>
    </row>
    <row r="82" spans="1:7" ht="15">
      <c r="A82" s="83" t="s">
        <v>909</v>
      </c>
      <c r="B82" s="83">
        <v>2</v>
      </c>
      <c r="C82" s="111">
        <v>0.006121602552671563</v>
      </c>
      <c r="D82" s="83" t="s">
        <v>277</v>
      </c>
      <c r="E82" s="83" t="b">
        <v>0</v>
      </c>
      <c r="F82" s="83" t="b">
        <v>0</v>
      </c>
      <c r="G82" s="83" t="b">
        <v>0</v>
      </c>
    </row>
    <row r="83" spans="1:7" ht="15">
      <c r="A83" s="83" t="s">
        <v>910</v>
      </c>
      <c r="B83" s="83">
        <v>2</v>
      </c>
      <c r="C83" s="111">
        <v>0.006121602552671563</v>
      </c>
      <c r="D83" s="83" t="s">
        <v>277</v>
      </c>
      <c r="E83" s="83" t="b">
        <v>0</v>
      </c>
      <c r="F83" s="83" t="b">
        <v>0</v>
      </c>
      <c r="G83" s="83" t="b">
        <v>0</v>
      </c>
    </row>
    <row r="84" spans="1:7" ht="15">
      <c r="A84" s="83" t="s">
        <v>911</v>
      </c>
      <c r="B84" s="83">
        <v>2</v>
      </c>
      <c r="C84" s="111">
        <v>0.006121602552671563</v>
      </c>
      <c r="D84" s="83" t="s">
        <v>277</v>
      </c>
      <c r="E84" s="83" t="b">
        <v>0</v>
      </c>
      <c r="F84" s="83" t="b">
        <v>0</v>
      </c>
      <c r="G84" s="83" t="b">
        <v>0</v>
      </c>
    </row>
    <row r="85" spans="1:7" ht="15">
      <c r="A85" s="83" t="s">
        <v>912</v>
      </c>
      <c r="B85" s="83">
        <v>2</v>
      </c>
      <c r="C85" s="111">
        <v>0.006121602552671563</v>
      </c>
      <c r="D85" s="83" t="s">
        <v>277</v>
      </c>
      <c r="E85" s="83" t="b">
        <v>0</v>
      </c>
      <c r="F85" s="83" t="b">
        <v>0</v>
      </c>
      <c r="G85" s="83" t="b">
        <v>0</v>
      </c>
    </row>
    <row r="86" spans="1:7" ht="15">
      <c r="A86" s="83" t="s">
        <v>913</v>
      </c>
      <c r="B86" s="83">
        <v>2</v>
      </c>
      <c r="C86" s="111">
        <v>0.006121602552671563</v>
      </c>
      <c r="D86" s="83" t="s">
        <v>277</v>
      </c>
      <c r="E86" s="83" t="b">
        <v>0</v>
      </c>
      <c r="F86" s="83" t="b">
        <v>0</v>
      </c>
      <c r="G86" s="83" t="b">
        <v>0</v>
      </c>
    </row>
    <row r="87" spans="1:7" ht="15">
      <c r="A87" s="83" t="s">
        <v>418</v>
      </c>
      <c r="B87" s="83">
        <v>2</v>
      </c>
      <c r="C87" s="111">
        <v>0.006121602552671563</v>
      </c>
      <c r="D87" s="83" t="s">
        <v>277</v>
      </c>
      <c r="E87" s="83" t="b">
        <v>0</v>
      </c>
      <c r="F87" s="83" t="b">
        <v>0</v>
      </c>
      <c r="G87" s="83" t="b">
        <v>0</v>
      </c>
    </row>
    <row r="88" spans="1:7" ht="15">
      <c r="A88" s="83" t="s">
        <v>914</v>
      </c>
      <c r="B88" s="83">
        <v>2</v>
      </c>
      <c r="C88" s="111">
        <v>0.006121602552671563</v>
      </c>
      <c r="D88" s="83" t="s">
        <v>277</v>
      </c>
      <c r="E88" s="83" t="b">
        <v>0</v>
      </c>
      <c r="F88" s="83" t="b">
        <v>0</v>
      </c>
      <c r="G88" s="83" t="b">
        <v>0</v>
      </c>
    </row>
    <row r="89" spans="1:7" ht="15">
      <c r="A89" s="83" t="s">
        <v>915</v>
      </c>
      <c r="B89" s="83">
        <v>2</v>
      </c>
      <c r="C89" s="111">
        <v>0.006121602552671563</v>
      </c>
      <c r="D89" s="83" t="s">
        <v>277</v>
      </c>
      <c r="E89" s="83" t="b">
        <v>0</v>
      </c>
      <c r="F89" s="83" t="b">
        <v>0</v>
      </c>
      <c r="G89" s="83" t="b">
        <v>0</v>
      </c>
    </row>
    <row r="90" spans="1:7" ht="15">
      <c r="A90" s="83" t="s">
        <v>916</v>
      </c>
      <c r="B90" s="83">
        <v>2</v>
      </c>
      <c r="C90" s="111">
        <v>0.006121602552671563</v>
      </c>
      <c r="D90" s="83" t="s">
        <v>277</v>
      </c>
      <c r="E90" s="83" t="b">
        <v>0</v>
      </c>
      <c r="F90" s="83" t="b">
        <v>0</v>
      </c>
      <c r="G90" s="83" t="b">
        <v>0</v>
      </c>
    </row>
    <row r="91" spans="1:7" ht="15">
      <c r="A91" s="83" t="s">
        <v>917</v>
      </c>
      <c r="B91" s="83">
        <v>2</v>
      </c>
      <c r="C91" s="111">
        <v>0.006121602552671563</v>
      </c>
      <c r="D91" s="83" t="s">
        <v>277</v>
      </c>
      <c r="E91" s="83" t="b">
        <v>0</v>
      </c>
      <c r="F91" s="83" t="b">
        <v>0</v>
      </c>
      <c r="G91" s="83" t="b">
        <v>0</v>
      </c>
    </row>
    <row r="92" spans="1:7" ht="15">
      <c r="A92" s="83" t="s">
        <v>918</v>
      </c>
      <c r="B92" s="83">
        <v>2</v>
      </c>
      <c r="C92" s="111">
        <v>0.006121602552671563</v>
      </c>
      <c r="D92" s="83" t="s">
        <v>277</v>
      </c>
      <c r="E92" s="83" t="b">
        <v>0</v>
      </c>
      <c r="F92" s="83" t="b">
        <v>0</v>
      </c>
      <c r="G92" s="83" t="b">
        <v>0</v>
      </c>
    </row>
    <row r="93" spans="1:7" ht="15">
      <c r="A93" s="83" t="s">
        <v>919</v>
      </c>
      <c r="B93" s="83">
        <v>2</v>
      </c>
      <c r="C93" s="111">
        <v>0.006121602552671563</v>
      </c>
      <c r="D93" s="83" t="s">
        <v>277</v>
      </c>
      <c r="E93" s="83" t="b">
        <v>0</v>
      </c>
      <c r="F93" s="83" t="b">
        <v>0</v>
      </c>
      <c r="G93" s="83" t="b">
        <v>0</v>
      </c>
    </row>
    <row r="94" spans="1:7" ht="15">
      <c r="A94" s="83" t="s">
        <v>920</v>
      </c>
      <c r="B94" s="83">
        <v>2</v>
      </c>
      <c r="C94" s="111">
        <v>0.006121602552671563</v>
      </c>
      <c r="D94" s="83" t="s">
        <v>277</v>
      </c>
      <c r="E94" s="83" t="b">
        <v>0</v>
      </c>
      <c r="F94" s="83" t="b">
        <v>0</v>
      </c>
      <c r="G94" s="83" t="b">
        <v>0</v>
      </c>
    </row>
    <row r="95" spans="1:7" ht="15">
      <c r="A95" s="83" t="s">
        <v>921</v>
      </c>
      <c r="B95" s="83">
        <v>2</v>
      </c>
      <c r="C95" s="111">
        <v>0.006121602552671563</v>
      </c>
      <c r="D95" s="83" t="s">
        <v>277</v>
      </c>
      <c r="E95" s="83" t="b">
        <v>0</v>
      </c>
      <c r="F95" s="83" t="b">
        <v>0</v>
      </c>
      <c r="G95" s="83" t="b">
        <v>0</v>
      </c>
    </row>
    <row r="96" spans="1:7" ht="15">
      <c r="A96" s="83" t="s">
        <v>922</v>
      </c>
      <c r="B96" s="83">
        <v>2</v>
      </c>
      <c r="C96" s="111">
        <v>0.006121602552671563</v>
      </c>
      <c r="D96" s="83" t="s">
        <v>277</v>
      </c>
      <c r="E96" s="83" t="b">
        <v>0</v>
      </c>
      <c r="F96" s="83" t="b">
        <v>0</v>
      </c>
      <c r="G96" s="83" t="b">
        <v>0</v>
      </c>
    </row>
    <row r="97" spans="1:7" ht="15">
      <c r="A97" s="83" t="s">
        <v>923</v>
      </c>
      <c r="B97" s="83">
        <v>2</v>
      </c>
      <c r="C97" s="111">
        <v>0.006121602552671563</v>
      </c>
      <c r="D97" s="83" t="s">
        <v>277</v>
      </c>
      <c r="E97" s="83" t="b">
        <v>0</v>
      </c>
      <c r="F97" s="83" t="b">
        <v>0</v>
      </c>
      <c r="G97" s="83" t="b">
        <v>0</v>
      </c>
    </row>
    <row r="98" spans="1:7" ht="15">
      <c r="A98" s="83" t="s">
        <v>924</v>
      </c>
      <c r="B98" s="83">
        <v>2</v>
      </c>
      <c r="C98" s="111">
        <v>0.006121602552671563</v>
      </c>
      <c r="D98" s="83" t="s">
        <v>277</v>
      </c>
      <c r="E98" s="83" t="b">
        <v>0</v>
      </c>
      <c r="F98" s="83" t="b">
        <v>0</v>
      </c>
      <c r="G98" s="83" t="b">
        <v>0</v>
      </c>
    </row>
    <row r="99" spans="1:7" ht="15">
      <c r="A99" s="83" t="s">
        <v>925</v>
      </c>
      <c r="B99" s="83">
        <v>2</v>
      </c>
      <c r="C99" s="111">
        <v>0.006121602552671563</v>
      </c>
      <c r="D99" s="83" t="s">
        <v>277</v>
      </c>
      <c r="E99" s="83" t="b">
        <v>0</v>
      </c>
      <c r="F99" s="83" t="b">
        <v>0</v>
      </c>
      <c r="G99" s="83" t="b">
        <v>0</v>
      </c>
    </row>
    <row r="100" spans="1:7" ht="15">
      <c r="A100" s="83" t="s">
        <v>926</v>
      </c>
      <c r="B100" s="83">
        <v>2</v>
      </c>
      <c r="C100" s="111">
        <v>0.006121602552671563</v>
      </c>
      <c r="D100" s="83" t="s">
        <v>277</v>
      </c>
      <c r="E100" s="83" t="b">
        <v>0</v>
      </c>
      <c r="F100" s="83" t="b">
        <v>0</v>
      </c>
      <c r="G100" s="83" t="b">
        <v>0</v>
      </c>
    </row>
    <row r="101" spans="1:7" ht="15">
      <c r="A101" s="83" t="s">
        <v>927</v>
      </c>
      <c r="B101" s="83">
        <v>2</v>
      </c>
      <c r="C101" s="111">
        <v>0.006121602552671563</v>
      </c>
      <c r="D101" s="83" t="s">
        <v>277</v>
      </c>
      <c r="E101" s="83" t="b">
        <v>0</v>
      </c>
      <c r="F101" s="83" t="b">
        <v>0</v>
      </c>
      <c r="G101" s="83" t="b">
        <v>0</v>
      </c>
    </row>
    <row r="102" spans="1:7" ht="15">
      <c r="A102" s="83" t="s">
        <v>928</v>
      </c>
      <c r="B102" s="83">
        <v>2</v>
      </c>
      <c r="C102" s="111">
        <v>0.006121602552671563</v>
      </c>
      <c r="D102" s="83" t="s">
        <v>277</v>
      </c>
      <c r="E102" s="83" t="b">
        <v>0</v>
      </c>
      <c r="F102" s="83" t="b">
        <v>0</v>
      </c>
      <c r="G102" s="83" t="b">
        <v>0</v>
      </c>
    </row>
    <row r="103" spans="1:7" ht="15">
      <c r="A103" s="83" t="s">
        <v>929</v>
      </c>
      <c r="B103" s="83">
        <v>2</v>
      </c>
      <c r="C103" s="111">
        <v>0.006121602552671563</v>
      </c>
      <c r="D103" s="83" t="s">
        <v>277</v>
      </c>
      <c r="E103" s="83" t="b">
        <v>0</v>
      </c>
      <c r="F103" s="83" t="b">
        <v>0</v>
      </c>
      <c r="G103" s="83" t="b">
        <v>0</v>
      </c>
    </row>
    <row r="104" spans="1:7" ht="15">
      <c r="A104" s="83" t="s">
        <v>930</v>
      </c>
      <c r="B104" s="83">
        <v>2</v>
      </c>
      <c r="C104" s="111">
        <v>0.006121602552671563</v>
      </c>
      <c r="D104" s="83" t="s">
        <v>277</v>
      </c>
      <c r="E104" s="83" t="b">
        <v>0</v>
      </c>
      <c r="F104" s="83" t="b">
        <v>0</v>
      </c>
      <c r="G104" s="83" t="b">
        <v>0</v>
      </c>
    </row>
    <row r="105" spans="1:7" ht="15">
      <c r="A105" s="83" t="s">
        <v>772</v>
      </c>
      <c r="B105" s="83">
        <v>2</v>
      </c>
      <c r="C105" s="111">
        <v>0.006121602552671563</v>
      </c>
      <c r="D105" s="83" t="s">
        <v>277</v>
      </c>
      <c r="E105" s="83" t="b">
        <v>0</v>
      </c>
      <c r="F105" s="83" t="b">
        <v>0</v>
      </c>
      <c r="G105" s="83" t="b">
        <v>0</v>
      </c>
    </row>
    <row r="106" spans="1:7" ht="15">
      <c r="A106" s="83" t="s">
        <v>931</v>
      </c>
      <c r="B106" s="83">
        <v>2</v>
      </c>
      <c r="C106" s="111">
        <v>0.006121602552671563</v>
      </c>
      <c r="D106" s="83" t="s">
        <v>277</v>
      </c>
      <c r="E106" s="83" t="b">
        <v>0</v>
      </c>
      <c r="F106" s="83" t="b">
        <v>0</v>
      </c>
      <c r="G106" s="83" t="b">
        <v>0</v>
      </c>
    </row>
    <row r="107" spans="1:7" ht="15">
      <c r="A107" s="83" t="s">
        <v>932</v>
      </c>
      <c r="B107" s="83">
        <v>2</v>
      </c>
      <c r="C107" s="111">
        <v>0.006121602552671563</v>
      </c>
      <c r="D107" s="83" t="s">
        <v>277</v>
      </c>
      <c r="E107" s="83" t="b">
        <v>0</v>
      </c>
      <c r="F107" s="83" t="b">
        <v>0</v>
      </c>
      <c r="G107" s="83" t="b">
        <v>0</v>
      </c>
    </row>
    <row r="108" spans="1:7" ht="15">
      <c r="A108" s="83" t="s">
        <v>933</v>
      </c>
      <c r="B108" s="83">
        <v>2</v>
      </c>
      <c r="C108" s="111">
        <v>0.006121602552671563</v>
      </c>
      <c r="D108" s="83" t="s">
        <v>277</v>
      </c>
      <c r="E108" s="83" t="b">
        <v>0</v>
      </c>
      <c r="F108" s="83" t="b">
        <v>0</v>
      </c>
      <c r="G108" s="83" t="b">
        <v>0</v>
      </c>
    </row>
    <row r="109" spans="1:7" ht="15">
      <c r="A109" s="83" t="s">
        <v>934</v>
      </c>
      <c r="B109" s="83">
        <v>2</v>
      </c>
      <c r="C109" s="111">
        <v>0.006121602552671563</v>
      </c>
      <c r="D109" s="83" t="s">
        <v>277</v>
      </c>
      <c r="E109" s="83" t="b">
        <v>0</v>
      </c>
      <c r="F109" s="83" t="b">
        <v>0</v>
      </c>
      <c r="G109" s="83" t="b">
        <v>0</v>
      </c>
    </row>
    <row r="110" spans="1:7" ht="15">
      <c r="A110" s="83" t="s">
        <v>935</v>
      </c>
      <c r="B110" s="83">
        <v>2</v>
      </c>
      <c r="C110" s="111">
        <v>0.006121602552671563</v>
      </c>
      <c r="D110" s="83" t="s">
        <v>277</v>
      </c>
      <c r="E110" s="83" t="b">
        <v>0</v>
      </c>
      <c r="F110" s="83" t="b">
        <v>0</v>
      </c>
      <c r="G110" s="83" t="b">
        <v>0</v>
      </c>
    </row>
    <row r="111" spans="1:7" ht="15">
      <c r="A111" s="83" t="s">
        <v>936</v>
      </c>
      <c r="B111" s="83">
        <v>2</v>
      </c>
      <c r="C111" s="111">
        <v>0.006121602552671563</v>
      </c>
      <c r="D111" s="83" t="s">
        <v>277</v>
      </c>
      <c r="E111" s="83" t="b">
        <v>0</v>
      </c>
      <c r="F111" s="83" t="b">
        <v>0</v>
      </c>
      <c r="G111" s="83" t="b">
        <v>0</v>
      </c>
    </row>
    <row r="112" spans="1:7" ht="15">
      <c r="A112" s="83" t="s">
        <v>937</v>
      </c>
      <c r="B112" s="83">
        <v>2</v>
      </c>
      <c r="C112" s="111">
        <v>0.006121602552671563</v>
      </c>
      <c r="D112" s="83" t="s">
        <v>277</v>
      </c>
      <c r="E112" s="83" t="b">
        <v>0</v>
      </c>
      <c r="F112" s="83" t="b">
        <v>0</v>
      </c>
      <c r="G112" s="83" t="b">
        <v>0</v>
      </c>
    </row>
    <row r="113" spans="1:7" ht="15">
      <c r="A113" s="83" t="s">
        <v>938</v>
      </c>
      <c r="B113" s="83">
        <v>2</v>
      </c>
      <c r="C113" s="111">
        <v>0.006121602552671563</v>
      </c>
      <c r="D113" s="83" t="s">
        <v>277</v>
      </c>
      <c r="E113" s="83" t="b">
        <v>0</v>
      </c>
      <c r="F113" s="83" t="b">
        <v>0</v>
      </c>
      <c r="G113" s="83" t="b">
        <v>0</v>
      </c>
    </row>
    <row r="114" spans="1:7" ht="15">
      <c r="A114" s="83" t="s">
        <v>939</v>
      </c>
      <c r="B114" s="83">
        <v>2</v>
      </c>
      <c r="C114" s="111">
        <v>0.006121602552671563</v>
      </c>
      <c r="D114" s="83" t="s">
        <v>277</v>
      </c>
      <c r="E114" s="83" t="b">
        <v>0</v>
      </c>
      <c r="F114" s="83" t="b">
        <v>0</v>
      </c>
      <c r="G114" s="83" t="b">
        <v>0</v>
      </c>
    </row>
    <row r="115" spans="1:7" ht="15">
      <c r="A115" s="83" t="s">
        <v>940</v>
      </c>
      <c r="B115" s="83">
        <v>2</v>
      </c>
      <c r="C115" s="111">
        <v>0.006121602552671563</v>
      </c>
      <c r="D115" s="83" t="s">
        <v>277</v>
      </c>
      <c r="E115" s="83" t="b">
        <v>0</v>
      </c>
      <c r="F115" s="83" t="b">
        <v>0</v>
      </c>
      <c r="G115" s="83" t="b">
        <v>0</v>
      </c>
    </row>
    <row r="116" spans="1:7" ht="15">
      <c r="A116" s="83" t="s">
        <v>941</v>
      </c>
      <c r="B116" s="83">
        <v>2</v>
      </c>
      <c r="C116" s="111">
        <v>0.006121602552671563</v>
      </c>
      <c r="D116" s="83" t="s">
        <v>277</v>
      </c>
      <c r="E116" s="83" t="b">
        <v>0</v>
      </c>
      <c r="F116" s="83" t="b">
        <v>0</v>
      </c>
      <c r="G116" s="83" t="b">
        <v>0</v>
      </c>
    </row>
    <row r="117" spans="1:7" ht="15">
      <c r="A117" s="83" t="s">
        <v>942</v>
      </c>
      <c r="B117" s="83">
        <v>2</v>
      </c>
      <c r="C117" s="111">
        <v>0.006121602552671563</v>
      </c>
      <c r="D117" s="83" t="s">
        <v>277</v>
      </c>
      <c r="E117" s="83" t="b">
        <v>0</v>
      </c>
      <c r="F117" s="83" t="b">
        <v>0</v>
      </c>
      <c r="G117" s="83" t="b">
        <v>0</v>
      </c>
    </row>
    <row r="118" spans="1:7" ht="15">
      <c r="A118" s="83" t="s">
        <v>943</v>
      </c>
      <c r="B118" s="83">
        <v>2</v>
      </c>
      <c r="C118" s="111">
        <v>0.006121602552671563</v>
      </c>
      <c r="D118" s="83" t="s">
        <v>277</v>
      </c>
      <c r="E118" s="83" t="b">
        <v>0</v>
      </c>
      <c r="F118" s="83" t="b">
        <v>0</v>
      </c>
      <c r="G118" s="83" t="b">
        <v>0</v>
      </c>
    </row>
    <row r="119" spans="1:7" ht="15">
      <c r="A119" s="83" t="s">
        <v>944</v>
      </c>
      <c r="B119" s="83">
        <v>2</v>
      </c>
      <c r="C119" s="111">
        <v>0.006121602552671563</v>
      </c>
      <c r="D119" s="83" t="s">
        <v>277</v>
      </c>
      <c r="E119" s="83" t="b">
        <v>0</v>
      </c>
      <c r="F119" s="83" t="b">
        <v>0</v>
      </c>
      <c r="G119" s="83" t="b">
        <v>0</v>
      </c>
    </row>
    <row r="120" spans="1:7" ht="15">
      <c r="A120" s="83" t="s">
        <v>945</v>
      </c>
      <c r="B120" s="83">
        <v>2</v>
      </c>
      <c r="C120" s="111">
        <v>0.006121602552671563</v>
      </c>
      <c r="D120" s="83" t="s">
        <v>277</v>
      </c>
      <c r="E120" s="83" t="b">
        <v>0</v>
      </c>
      <c r="F120" s="83" t="b">
        <v>0</v>
      </c>
      <c r="G120" s="83" t="b">
        <v>0</v>
      </c>
    </row>
    <row r="121" spans="1:7" ht="15">
      <c r="A121" s="83" t="s">
        <v>946</v>
      </c>
      <c r="B121" s="83">
        <v>2</v>
      </c>
      <c r="C121" s="111">
        <v>0.006121602552671563</v>
      </c>
      <c r="D121" s="83" t="s">
        <v>277</v>
      </c>
      <c r="E121" s="83" t="b">
        <v>0</v>
      </c>
      <c r="F121" s="83" t="b">
        <v>0</v>
      </c>
      <c r="G121" s="83" t="b">
        <v>0</v>
      </c>
    </row>
    <row r="122" spans="1:7" ht="15">
      <c r="A122" s="83" t="s">
        <v>947</v>
      </c>
      <c r="B122" s="83">
        <v>2</v>
      </c>
      <c r="C122" s="111">
        <v>0.006121602552671563</v>
      </c>
      <c r="D122" s="83" t="s">
        <v>277</v>
      </c>
      <c r="E122" s="83" t="b">
        <v>0</v>
      </c>
      <c r="F122" s="83" t="b">
        <v>0</v>
      </c>
      <c r="G122" s="83" t="b">
        <v>0</v>
      </c>
    </row>
    <row r="123" spans="1:7" ht="15">
      <c r="A123" s="83" t="s">
        <v>948</v>
      </c>
      <c r="B123" s="83">
        <v>2</v>
      </c>
      <c r="C123" s="111">
        <v>0.006121602552671563</v>
      </c>
      <c r="D123" s="83" t="s">
        <v>277</v>
      </c>
      <c r="E123" s="83" t="b">
        <v>0</v>
      </c>
      <c r="F123" s="83" t="b">
        <v>0</v>
      </c>
      <c r="G123" s="83" t="b">
        <v>0</v>
      </c>
    </row>
    <row r="124" spans="1:7" ht="15">
      <c r="A124" s="83" t="s">
        <v>949</v>
      </c>
      <c r="B124" s="83">
        <v>2</v>
      </c>
      <c r="C124" s="111">
        <v>0.006121602552671563</v>
      </c>
      <c r="D124" s="83" t="s">
        <v>277</v>
      </c>
      <c r="E124" s="83" t="b">
        <v>0</v>
      </c>
      <c r="F124" s="83" t="b">
        <v>0</v>
      </c>
      <c r="G124" s="83" t="b">
        <v>0</v>
      </c>
    </row>
    <row r="125" spans="1:7" ht="15">
      <c r="A125" s="83" t="s">
        <v>950</v>
      </c>
      <c r="B125" s="83">
        <v>2</v>
      </c>
      <c r="C125" s="111">
        <v>0.006121602552671563</v>
      </c>
      <c r="D125" s="83" t="s">
        <v>277</v>
      </c>
      <c r="E125" s="83" t="b">
        <v>0</v>
      </c>
      <c r="F125" s="83" t="b">
        <v>0</v>
      </c>
      <c r="G125" s="83" t="b">
        <v>0</v>
      </c>
    </row>
    <row r="126" spans="1:7" ht="15">
      <c r="A126" s="83" t="s">
        <v>951</v>
      </c>
      <c r="B126" s="83">
        <v>2</v>
      </c>
      <c r="C126" s="111">
        <v>0.006121602552671563</v>
      </c>
      <c r="D126" s="83" t="s">
        <v>277</v>
      </c>
      <c r="E126" s="83" t="b">
        <v>0</v>
      </c>
      <c r="F126" s="83" t="b">
        <v>0</v>
      </c>
      <c r="G126" s="83" t="b">
        <v>0</v>
      </c>
    </row>
    <row r="127" spans="1:7" ht="15">
      <c r="A127" s="83" t="s">
        <v>329</v>
      </c>
      <c r="B127" s="83">
        <v>15</v>
      </c>
      <c r="C127" s="111">
        <v>0.01266667160217467</v>
      </c>
      <c r="D127" s="83" t="s">
        <v>211</v>
      </c>
      <c r="E127" s="83" t="b">
        <v>0</v>
      </c>
      <c r="F127" s="83" t="b">
        <v>0</v>
      </c>
      <c r="G127" s="83" t="b">
        <v>0</v>
      </c>
    </row>
    <row r="128" spans="1:7" ht="15">
      <c r="A128" s="83" t="s">
        <v>411</v>
      </c>
      <c r="B128" s="83">
        <v>12</v>
      </c>
      <c r="C128" s="111">
        <v>0.016716188087559595</v>
      </c>
      <c r="D128" s="83" t="s">
        <v>211</v>
      </c>
      <c r="E128" s="83" t="b">
        <v>0</v>
      </c>
      <c r="F128" s="83" t="b">
        <v>0</v>
      </c>
      <c r="G128" s="83" t="b">
        <v>0</v>
      </c>
    </row>
    <row r="129" spans="1:7" ht="15">
      <c r="A129" s="83" t="s">
        <v>777</v>
      </c>
      <c r="B129" s="83">
        <v>8</v>
      </c>
      <c r="C129" s="111">
        <v>0.016673066192114033</v>
      </c>
      <c r="D129" s="83" t="s">
        <v>211</v>
      </c>
      <c r="E129" s="83" t="b">
        <v>0</v>
      </c>
      <c r="F129" s="83" t="b">
        <v>0</v>
      </c>
      <c r="G129" s="83" t="b">
        <v>0</v>
      </c>
    </row>
    <row r="130" spans="1:7" ht="15">
      <c r="A130" s="83" t="s">
        <v>420</v>
      </c>
      <c r="B130" s="83">
        <v>6</v>
      </c>
      <c r="C130" s="111">
        <v>0.012504799644085523</v>
      </c>
      <c r="D130" s="83" t="s">
        <v>211</v>
      </c>
      <c r="E130" s="83" t="b">
        <v>0</v>
      </c>
      <c r="F130" s="83" t="b">
        <v>0</v>
      </c>
      <c r="G130" s="83" t="b">
        <v>0</v>
      </c>
    </row>
    <row r="131" spans="1:7" ht="15">
      <c r="A131" s="83" t="s">
        <v>768</v>
      </c>
      <c r="B131" s="83">
        <v>6</v>
      </c>
      <c r="C131" s="111">
        <v>0.012504799644085523</v>
      </c>
      <c r="D131" s="83" t="s">
        <v>211</v>
      </c>
      <c r="E131" s="83" t="b">
        <v>0</v>
      </c>
      <c r="F131" s="83" t="b">
        <v>0</v>
      </c>
      <c r="G131" s="83" t="b">
        <v>0</v>
      </c>
    </row>
    <row r="132" spans="1:7" ht="15">
      <c r="A132" s="83" t="s">
        <v>769</v>
      </c>
      <c r="B132" s="83">
        <v>6</v>
      </c>
      <c r="C132" s="111">
        <v>0.012504799644085523</v>
      </c>
      <c r="D132" s="83" t="s">
        <v>211</v>
      </c>
      <c r="E132" s="83" t="b">
        <v>0</v>
      </c>
      <c r="F132" s="83" t="b">
        <v>0</v>
      </c>
      <c r="G132" s="83" t="b">
        <v>0</v>
      </c>
    </row>
    <row r="133" spans="1:7" ht="15">
      <c r="A133" s="83" t="s">
        <v>770</v>
      </c>
      <c r="B133" s="83">
        <v>6</v>
      </c>
      <c r="C133" s="111">
        <v>0.012504799644085523</v>
      </c>
      <c r="D133" s="83" t="s">
        <v>211</v>
      </c>
      <c r="E133" s="83" t="b">
        <v>0</v>
      </c>
      <c r="F133" s="83" t="b">
        <v>0</v>
      </c>
      <c r="G133" s="83" t="b">
        <v>0</v>
      </c>
    </row>
    <row r="134" spans="1:7" ht="15">
      <c r="A134" s="83" t="s">
        <v>376</v>
      </c>
      <c r="B134" s="83">
        <v>6</v>
      </c>
      <c r="C134" s="111">
        <v>0.012504799644085523</v>
      </c>
      <c r="D134" s="83" t="s">
        <v>211</v>
      </c>
      <c r="E134" s="83" t="b">
        <v>0</v>
      </c>
      <c r="F134" s="83" t="b">
        <v>0</v>
      </c>
      <c r="G134" s="83" t="b">
        <v>0</v>
      </c>
    </row>
    <row r="135" spans="1:7" ht="15">
      <c r="A135" s="83" t="s">
        <v>356</v>
      </c>
      <c r="B135" s="83">
        <v>5</v>
      </c>
      <c r="C135" s="111">
        <v>0.011654019112246112</v>
      </c>
      <c r="D135" s="83" t="s">
        <v>211</v>
      </c>
      <c r="E135" s="83" t="b">
        <v>0</v>
      </c>
      <c r="F135" s="83" t="b">
        <v>0</v>
      </c>
      <c r="G135" s="83" t="b">
        <v>0</v>
      </c>
    </row>
    <row r="136" spans="1:7" ht="15">
      <c r="A136" s="83" t="s">
        <v>778</v>
      </c>
      <c r="B136" s="83">
        <v>4</v>
      </c>
      <c r="C136" s="111">
        <v>0.01053081669799697</v>
      </c>
      <c r="D136" s="83" t="s">
        <v>211</v>
      </c>
      <c r="E136" s="83" t="b">
        <v>0</v>
      </c>
      <c r="F136" s="83" t="b">
        <v>0</v>
      </c>
      <c r="G136" s="83" t="b">
        <v>0</v>
      </c>
    </row>
    <row r="137" spans="1:7" ht="15">
      <c r="A137" s="83" t="s">
        <v>866</v>
      </c>
      <c r="B137" s="83">
        <v>4</v>
      </c>
      <c r="C137" s="111">
        <v>0.01428196929194066</v>
      </c>
      <c r="D137" s="83" t="s">
        <v>211</v>
      </c>
      <c r="E137" s="83" t="b">
        <v>0</v>
      </c>
      <c r="F137" s="83" t="b">
        <v>0</v>
      </c>
      <c r="G137" s="83" t="b">
        <v>0</v>
      </c>
    </row>
    <row r="138" spans="1:7" ht="15">
      <c r="A138" s="83" t="s">
        <v>864</v>
      </c>
      <c r="B138" s="83">
        <v>4</v>
      </c>
      <c r="C138" s="111">
        <v>0.01053081669799697</v>
      </c>
      <c r="D138" s="83" t="s">
        <v>211</v>
      </c>
      <c r="E138" s="83" t="b">
        <v>0</v>
      </c>
      <c r="F138" s="83" t="b">
        <v>0</v>
      </c>
      <c r="G138" s="83" t="b">
        <v>0</v>
      </c>
    </row>
    <row r="139" spans="1:7" ht="15">
      <c r="A139" s="83" t="s">
        <v>308</v>
      </c>
      <c r="B139" s="83">
        <v>4</v>
      </c>
      <c r="C139" s="111">
        <v>0.01053081669799697</v>
      </c>
      <c r="D139" s="83" t="s">
        <v>211</v>
      </c>
      <c r="E139" s="83" t="b">
        <v>0</v>
      </c>
      <c r="F139" s="83" t="b">
        <v>0</v>
      </c>
      <c r="G139" s="83" t="b">
        <v>0</v>
      </c>
    </row>
    <row r="140" spans="1:7" ht="15">
      <c r="A140" s="83" t="s">
        <v>860</v>
      </c>
      <c r="B140" s="83">
        <v>4</v>
      </c>
      <c r="C140" s="111">
        <v>0.01053081669799697</v>
      </c>
      <c r="D140" s="83" t="s">
        <v>211</v>
      </c>
      <c r="E140" s="83" t="b">
        <v>0</v>
      </c>
      <c r="F140" s="83" t="b">
        <v>0</v>
      </c>
      <c r="G140" s="83" t="b">
        <v>0</v>
      </c>
    </row>
    <row r="141" spans="1:7" ht="15">
      <c r="A141" s="83" t="s">
        <v>865</v>
      </c>
      <c r="B141" s="83">
        <v>4</v>
      </c>
      <c r="C141" s="111">
        <v>0.01053081669799697</v>
      </c>
      <c r="D141" s="83" t="s">
        <v>211</v>
      </c>
      <c r="E141" s="83" t="b">
        <v>0</v>
      </c>
      <c r="F141" s="83" t="b">
        <v>0</v>
      </c>
      <c r="G141" s="83" t="b">
        <v>0</v>
      </c>
    </row>
    <row r="142" spans="1:7" ht="15">
      <c r="A142" s="83" t="s">
        <v>862</v>
      </c>
      <c r="B142" s="83">
        <v>3</v>
      </c>
      <c r="C142" s="111">
        <v>0.009065764267500531</v>
      </c>
      <c r="D142" s="83" t="s">
        <v>211</v>
      </c>
      <c r="E142" s="83" t="b">
        <v>0</v>
      </c>
      <c r="F142" s="83" t="b">
        <v>0</v>
      </c>
      <c r="G142" s="83" t="b">
        <v>0</v>
      </c>
    </row>
    <row r="143" spans="1:7" ht="15">
      <c r="A143" s="83" t="s">
        <v>874</v>
      </c>
      <c r="B143" s="83">
        <v>3</v>
      </c>
      <c r="C143" s="111">
        <v>0.009065764267500531</v>
      </c>
      <c r="D143" s="83" t="s">
        <v>211</v>
      </c>
      <c r="E143" s="83" t="b">
        <v>0</v>
      </c>
      <c r="F143" s="83" t="b">
        <v>0</v>
      </c>
      <c r="G143" s="83" t="b">
        <v>0</v>
      </c>
    </row>
    <row r="144" spans="1:7" ht="15">
      <c r="A144" s="83" t="s">
        <v>875</v>
      </c>
      <c r="B144" s="83">
        <v>3</v>
      </c>
      <c r="C144" s="111">
        <v>0.009065764267500531</v>
      </c>
      <c r="D144" s="83" t="s">
        <v>211</v>
      </c>
      <c r="E144" s="83" t="b">
        <v>0</v>
      </c>
      <c r="F144" s="83" t="b">
        <v>0</v>
      </c>
      <c r="G144" s="83" t="b">
        <v>0</v>
      </c>
    </row>
    <row r="145" spans="1:7" ht="15">
      <c r="A145" s="83" t="s">
        <v>876</v>
      </c>
      <c r="B145" s="83">
        <v>3</v>
      </c>
      <c r="C145" s="111">
        <v>0.009065764267500531</v>
      </c>
      <c r="D145" s="83" t="s">
        <v>211</v>
      </c>
      <c r="E145" s="83" t="b">
        <v>0</v>
      </c>
      <c r="F145" s="83" t="b">
        <v>0</v>
      </c>
      <c r="G145" s="83" t="b">
        <v>0</v>
      </c>
    </row>
    <row r="146" spans="1:7" ht="15">
      <c r="A146" s="83" t="s">
        <v>877</v>
      </c>
      <c r="B146" s="83">
        <v>3</v>
      </c>
      <c r="C146" s="111">
        <v>0.009065764267500531</v>
      </c>
      <c r="D146" s="83" t="s">
        <v>211</v>
      </c>
      <c r="E146" s="83" t="b">
        <v>0</v>
      </c>
      <c r="F146" s="83" t="b">
        <v>0</v>
      </c>
      <c r="G146" s="83" t="b">
        <v>0</v>
      </c>
    </row>
    <row r="147" spans="1:7" ht="15">
      <c r="A147" s="83" t="s">
        <v>878</v>
      </c>
      <c r="B147" s="83">
        <v>3</v>
      </c>
      <c r="C147" s="111">
        <v>0.009065764267500531</v>
      </c>
      <c r="D147" s="83" t="s">
        <v>211</v>
      </c>
      <c r="E147" s="83" t="b">
        <v>0</v>
      </c>
      <c r="F147" s="83" t="b">
        <v>0</v>
      </c>
      <c r="G147" s="83" t="b">
        <v>0</v>
      </c>
    </row>
    <row r="148" spans="1:7" ht="15">
      <c r="A148" s="83" t="s">
        <v>879</v>
      </c>
      <c r="B148" s="83">
        <v>3</v>
      </c>
      <c r="C148" s="111">
        <v>0.009065764267500531</v>
      </c>
      <c r="D148" s="83" t="s">
        <v>211</v>
      </c>
      <c r="E148" s="83" t="b">
        <v>0</v>
      </c>
      <c r="F148" s="83" t="b">
        <v>0</v>
      </c>
      <c r="G148" s="83" t="b">
        <v>0</v>
      </c>
    </row>
    <row r="149" spans="1:7" ht="15">
      <c r="A149" s="83" t="s">
        <v>863</v>
      </c>
      <c r="B149" s="83">
        <v>3</v>
      </c>
      <c r="C149" s="111">
        <v>0.009065764267500531</v>
      </c>
      <c r="D149" s="83" t="s">
        <v>211</v>
      </c>
      <c r="E149" s="83" t="b">
        <v>0</v>
      </c>
      <c r="F149" s="83" t="b">
        <v>0</v>
      </c>
      <c r="G149" s="83" t="b">
        <v>0</v>
      </c>
    </row>
    <row r="150" spans="1:7" ht="15">
      <c r="A150" s="83" t="s">
        <v>861</v>
      </c>
      <c r="B150" s="83">
        <v>3</v>
      </c>
      <c r="C150" s="111">
        <v>0.009065764267500531</v>
      </c>
      <c r="D150" s="83" t="s">
        <v>211</v>
      </c>
      <c r="E150" s="83" t="b">
        <v>0</v>
      </c>
      <c r="F150" s="83" t="b">
        <v>0</v>
      </c>
      <c r="G150" s="83" t="b">
        <v>0</v>
      </c>
    </row>
    <row r="151" spans="1:7" ht="15">
      <c r="A151" s="83" t="s">
        <v>361</v>
      </c>
      <c r="B151" s="83">
        <v>3</v>
      </c>
      <c r="C151" s="111">
        <v>0.009065764267500531</v>
      </c>
      <c r="D151" s="83" t="s">
        <v>211</v>
      </c>
      <c r="E151" s="83" t="b">
        <v>0</v>
      </c>
      <c r="F151" s="83" t="b">
        <v>0</v>
      </c>
      <c r="G151" s="83" t="b">
        <v>0</v>
      </c>
    </row>
    <row r="152" spans="1:7" ht="15">
      <c r="A152" s="83" t="s">
        <v>886</v>
      </c>
      <c r="B152" s="83">
        <v>2</v>
      </c>
      <c r="C152" s="111">
        <v>0.00714098464597033</v>
      </c>
      <c r="D152" s="83" t="s">
        <v>211</v>
      </c>
      <c r="E152" s="83" t="b">
        <v>0</v>
      </c>
      <c r="F152" s="83" t="b">
        <v>0</v>
      </c>
      <c r="G152" s="83" t="b">
        <v>0</v>
      </c>
    </row>
    <row r="153" spans="1:7" ht="15">
      <c r="A153" s="83" t="s">
        <v>887</v>
      </c>
      <c r="B153" s="83">
        <v>2</v>
      </c>
      <c r="C153" s="111">
        <v>0.00714098464597033</v>
      </c>
      <c r="D153" s="83" t="s">
        <v>211</v>
      </c>
      <c r="E153" s="83" t="b">
        <v>0</v>
      </c>
      <c r="F153" s="83" t="b">
        <v>0</v>
      </c>
      <c r="G153" s="83" t="b">
        <v>0</v>
      </c>
    </row>
    <row r="154" spans="1:7" ht="15">
      <c r="A154" s="83" t="s">
        <v>888</v>
      </c>
      <c r="B154" s="83">
        <v>2</v>
      </c>
      <c r="C154" s="111">
        <v>0.00714098464597033</v>
      </c>
      <c r="D154" s="83" t="s">
        <v>211</v>
      </c>
      <c r="E154" s="83" t="b">
        <v>0</v>
      </c>
      <c r="F154" s="83" t="b">
        <v>0</v>
      </c>
      <c r="G154" s="83" t="b">
        <v>0</v>
      </c>
    </row>
    <row r="155" spans="1:7" ht="15">
      <c r="A155" s="83" t="s">
        <v>771</v>
      </c>
      <c r="B155" s="83">
        <v>2</v>
      </c>
      <c r="C155" s="111">
        <v>0.00714098464597033</v>
      </c>
      <c r="D155" s="83" t="s">
        <v>211</v>
      </c>
      <c r="E155" s="83" t="b">
        <v>0</v>
      </c>
      <c r="F155" s="83" t="b">
        <v>0</v>
      </c>
      <c r="G155" s="83" t="b">
        <v>0</v>
      </c>
    </row>
    <row r="156" spans="1:7" ht="15">
      <c r="A156" s="83" t="s">
        <v>889</v>
      </c>
      <c r="B156" s="83">
        <v>2</v>
      </c>
      <c r="C156" s="111">
        <v>0.00714098464597033</v>
      </c>
      <c r="D156" s="83" t="s">
        <v>211</v>
      </c>
      <c r="E156" s="83" t="b">
        <v>0</v>
      </c>
      <c r="F156" s="83" t="b">
        <v>0</v>
      </c>
      <c r="G156" s="83" t="b">
        <v>0</v>
      </c>
    </row>
    <row r="157" spans="1:7" ht="15">
      <c r="A157" s="83" t="s">
        <v>890</v>
      </c>
      <c r="B157" s="83">
        <v>2</v>
      </c>
      <c r="C157" s="111">
        <v>0.00714098464597033</v>
      </c>
      <c r="D157" s="83" t="s">
        <v>211</v>
      </c>
      <c r="E157" s="83" t="b">
        <v>0</v>
      </c>
      <c r="F157" s="83" t="b">
        <v>0</v>
      </c>
      <c r="G157" s="83" t="b">
        <v>0</v>
      </c>
    </row>
    <row r="158" spans="1:7" ht="15">
      <c r="A158" s="83" t="s">
        <v>363</v>
      </c>
      <c r="B158" s="83">
        <v>2</v>
      </c>
      <c r="C158" s="111">
        <v>0.00714098464597033</v>
      </c>
      <c r="D158" s="83" t="s">
        <v>211</v>
      </c>
      <c r="E158" s="83" t="b">
        <v>0</v>
      </c>
      <c r="F158" s="83" t="b">
        <v>0</v>
      </c>
      <c r="G158" s="83" t="b">
        <v>0</v>
      </c>
    </row>
    <row r="159" spans="1:7" ht="15">
      <c r="A159" s="83" t="s">
        <v>939</v>
      </c>
      <c r="B159" s="83">
        <v>2</v>
      </c>
      <c r="C159" s="111">
        <v>0.00714098464597033</v>
      </c>
      <c r="D159" s="83" t="s">
        <v>211</v>
      </c>
      <c r="E159" s="83" t="b">
        <v>0</v>
      </c>
      <c r="F159" s="83" t="b">
        <v>0</v>
      </c>
      <c r="G159" s="83" t="b">
        <v>0</v>
      </c>
    </row>
    <row r="160" spans="1:7" ht="15">
      <c r="A160" s="83" t="s">
        <v>940</v>
      </c>
      <c r="B160" s="83">
        <v>2</v>
      </c>
      <c r="C160" s="111">
        <v>0.00714098464597033</v>
      </c>
      <c r="D160" s="83" t="s">
        <v>211</v>
      </c>
      <c r="E160" s="83" t="b">
        <v>0</v>
      </c>
      <c r="F160" s="83" t="b">
        <v>0</v>
      </c>
      <c r="G160" s="83" t="b">
        <v>0</v>
      </c>
    </row>
    <row r="161" spans="1:7" ht="15">
      <c r="A161" s="83" t="s">
        <v>941</v>
      </c>
      <c r="B161" s="83">
        <v>2</v>
      </c>
      <c r="C161" s="111">
        <v>0.00714098464597033</v>
      </c>
      <c r="D161" s="83" t="s">
        <v>211</v>
      </c>
      <c r="E161" s="83" t="b">
        <v>0</v>
      </c>
      <c r="F161" s="83" t="b">
        <v>0</v>
      </c>
      <c r="G161" s="83" t="b">
        <v>0</v>
      </c>
    </row>
    <row r="162" spans="1:7" ht="15">
      <c r="A162" s="83" t="s">
        <v>942</v>
      </c>
      <c r="B162" s="83">
        <v>2</v>
      </c>
      <c r="C162" s="111">
        <v>0.00714098464597033</v>
      </c>
      <c r="D162" s="83" t="s">
        <v>211</v>
      </c>
      <c r="E162" s="83" t="b">
        <v>0</v>
      </c>
      <c r="F162" s="83" t="b">
        <v>0</v>
      </c>
      <c r="G162" s="83" t="b">
        <v>0</v>
      </c>
    </row>
    <row r="163" spans="1:7" ht="15">
      <c r="A163" s="83" t="s">
        <v>943</v>
      </c>
      <c r="B163" s="83">
        <v>2</v>
      </c>
      <c r="C163" s="111">
        <v>0.00714098464597033</v>
      </c>
      <c r="D163" s="83" t="s">
        <v>211</v>
      </c>
      <c r="E163" s="83" t="b">
        <v>0</v>
      </c>
      <c r="F163" s="83" t="b">
        <v>0</v>
      </c>
      <c r="G163" s="83" t="b">
        <v>0</v>
      </c>
    </row>
    <row r="164" spans="1:7" ht="15">
      <c r="A164" s="83" t="s">
        <v>914</v>
      </c>
      <c r="B164" s="83">
        <v>2</v>
      </c>
      <c r="C164" s="111">
        <v>0.00714098464597033</v>
      </c>
      <c r="D164" s="83" t="s">
        <v>211</v>
      </c>
      <c r="E164" s="83" t="b">
        <v>0</v>
      </c>
      <c r="F164" s="83" t="b">
        <v>0</v>
      </c>
      <c r="G164" s="83" t="b">
        <v>0</v>
      </c>
    </row>
    <row r="165" spans="1:7" ht="15">
      <c r="A165" s="83" t="s">
        <v>915</v>
      </c>
      <c r="B165" s="83">
        <v>2</v>
      </c>
      <c r="C165" s="111">
        <v>0.00714098464597033</v>
      </c>
      <c r="D165" s="83" t="s">
        <v>211</v>
      </c>
      <c r="E165" s="83" t="b">
        <v>0</v>
      </c>
      <c r="F165" s="83" t="b">
        <v>0</v>
      </c>
      <c r="G165" s="83" t="b">
        <v>0</v>
      </c>
    </row>
    <row r="166" spans="1:7" ht="15">
      <c r="A166" s="83" t="s">
        <v>782</v>
      </c>
      <c r="B166" s="83">
        <v>2</v>
      </c>
      <c r="C166" s="111">
        <v>0.00714098464597033</v>
      </c>
      <c r="D166" s="83" t="s">
        <v>211</v>
      </c>
      <c r="E166" s="83" t="b">
        <v>0</v>
      </c>
      <c r="F166" s="83" t="b">
        <v>0</v>
      </c>
      <c r="G166" s="83" t="b">
        <v>0</v>
      </c>
    </row>
    <row r="167" spans="1:7" ht="15">
      <c r="A167" s="83" t="s">
        <v>867</v>
      </c>
      <c r="B167" s="83">
        <v>2</v>
      </c>
      <c r="C167" s="111">
        <v>0.00714098464597033</v>
      </c>
      <c r="D167" s="83" t="s">
        <v>211</v>
      </c>
      <c r="E167" s="83" t="b">
        <v>0</v>
      </c>
      <c r="F167" s="83" t="b">
        <v>0</v>
      </c>
      <c r="G167" s="83" t="b">
        <v>0</v>
      </c>
    </row>
    <row r="168" spans="1:7" ht="15">
      <c r="A168" s="83" t="s">
        <v>868</v>
      </c>
      <c r="B168" s="83">
        <v>2</v>
      </c>
      <c r="C168" s="111">
        <v>0.00714098464597033</v>
      </c>
      <c r="D168" s="83" t="s">
        <v>211</v>
      </c>
      <c r="E168" s="83" t="b">
        <v>0</v>
      </c>
      <c r="F168" s="83" t="b">
        <v>0</v>
      </c>
      <c r="G168" s="83" t="b">
        <v>0</v>
      </c>
    </row>
    <row r="169" spans="1:7" ht="15">
      <c r="A169" s="83" t="s">
        <v>869</v>
      </c>
      <c r="B169" s="83">
        <v>2</v>
      </c>
      <c r="C169" s="111">
        <v>0.00714098464597033</v>
      </c>
      <c r="D169" s="83" t="s">
        <v>211</v>
      </c>
      <c r="E169" s="83" t="b">
        <v>0</v>
      </c>
      <c r="F169" s="83" t="b">
        <v>0</v>
      </c>
      <c r="G169" s="83" t="b">
        <v>0</v>
      </c>
    </row>
    <row r="170" spans="1:7" ht="15">
      <c r="A170" s="83" t="s">
        <v>870</v>
      </c>
      <c r="B170" s="83">
        <v>2</v>
      </c>
      <c r="C170" s="111">
        <v>0.00714098464597033</v>
      </c>
      <c r="D170" s="83" t="s">
        <v>211</v>
      </c>
      <c r="E170" s="83" t="b">
        <v>0</v>
      </c>
      <c r="F170" s="83" t="b">
        <v>0</v>
      </c>
      <c r="G170" s="83" t="b">
        <v>0</v>
      </c>
    </row>
    <row r="171" spans="1:7" ht="15">
      <c r="A171" s="83" t="s">
        <v>871</v>
      </c>
      <c r="B171" s="83">
        <v>2</v>
      </c>
      <c r="C171" s="111">
        <v>0.00714098464597033</v>
      </c>
      <c r="D171" s="83" t="s">
        <v>211</v>
      </c>
      <c r="E171" s="83" t="b">
        <v>0</v>
      </c>
      <c r="F171" s="83" t="b">
        <v>0</v>
      </c>
      <c r="G171" s="83" t="b">
        <v>0</v>
      </c>
    </row>
    <row r="172" spans="1:7" ht="15">
      <c r="A172" s="83" t="s">
        <v>872</v>
      </c>
      <c r="B172" s="83">
        <v>2</v>
      </c>
      <c r="C172" s="111">
        <v>0.00714098464597033</v>
      </c>
      <c r="D172" s="83" t="s">
        <v>211</v>
      </c>
      <c r="E172" s="83" t="b">
        <v>0</v>
      </c>
      <c r="F172" s="83" t="b">
        <v>0</v>
      </c>
      <c r="G172" s="83" t="b">
        <v>0</v>
      </c>
    </row>
    <row r="173" spans="1:7" ht="15">
      <c r="A173" s="83" t="s">
        <v>357</v>
      </c>
      <c r="B173" s="83">
        <v>2</v>
      </c>
      <c r="C173" s="111">
        <v>0.00714098464597033</v>
      </c>
      <c r="D173" s="83" t="s">
        <v>211</v>
      </c>
      <c r="E173" s="83" t="b">
        <v>0</v>
      </c>
      <c r="F173" s="83" t="b">
        <v>0</v>
      </c>
      <c r="G173" s="83" t="b">
        <v>0</v>
      </c>
    </row>
    <row r="174" spans="1:7" ht="15">
      <c r="A174" s="83" t="s">
        <v>873</v>
      </c>
      <c r="B174" s="83">
        <v>2</v>
      </c>
      <c r="C174" s="111">
        <v>0.00714098464597033</v>
      </c>
      <c r="D174" s="83" t="s">
        <v>211</v>
      </c>
      <c r="E174" s="83" t="b">
        <v>0</v>
      </c>
      <c r="F174" s="83" t="b">
        <v>0</v>
      </c>
      <c r="G174" s="83" t="b">
        <v>0</v>
      </c>
    </row>
    <row r="175" spans="1:7" ht="15">
      <c r="A175" s="83" t="s">
        <v>944</v>
      </c>
      <c r="B175" s="83">
        <v>2</v>
      </c>
      <c r="C175" s="111">
        <v>0.00714098464597033</v>
      </c>
      <c r="D175" s="83" t="s">
        <v>211</v>
      </c>
      <c r="E175" s="83" t="b">
        <v>0</v>
      </c>
      <c r="F175" s="83" t="b">
        <v>0</v>
      </c>
      <c r="G175" s="83" t="b">
        <v>0</v>
      </c>
    </row>
    <row r="176" spans="1:7" ht="15">
      <c r="A176" s="83" t="s">
        <v>945</v>
      </c>
      <c r="B176" s="83">
        <v>2</v>
      </c>
      <c r="C176" s="111">
        <v>0.00714098464597033</v>
      </c>
      <c r="D176" s="83" t="s">
        <v>211</v>
      </c>
      <c r="E176" s="83" t="b">
        <v>0</v>
      </c>
      <c r="F176" s="83" t="b">
        <v>0</v>
      </c>
      <c r="G176" s="83" t="b">
        <v>0</v>
      </c>
    </row>
    <row r="177" spans="1:7" ht="15">
      <c r="A177" s="83" t="s">
        <v>946</v>
      </c>
      <c r="B177" s="83">
        <v>2</v>
      </c>
      <c r="C177" s="111">
        <v>0.00714098464597033</v>
      </c>
      <c r="D177" s="83" t="s">
        <v>211</v>
      </c>
      <c r="E177" s="83" t="b">
        <v>0</v>
      </c>
      <c r="F177" s="83" t="b">
        <v>0</v>
      </c>
      <c r="G177" s="83" t="b">
        <v>0</v>
      </c>
    </row>
    <row r="178" spans="1:7" ht="15">
      <c r="A178" s="83" t="s">
        <v>947</v>
      </c>
      <c r="B178" s="83">
        <v>2</v>
      </c>
      <c r="C178" s="111">
        <v>0.00714098464597033</v>
      </c>
      <c r="D178" s="83" t="s">
        <v>211</v>
      </c>
      <c r="E178" s="83" t="b">
        <v>0</v>
      </c>
      <c r="F178" s="83" t="b">
        <v>0</v>
      </c>
      <c r="G178" s="83" t="b">
        <v>0</v>
      </c>
    </row>
    <row r="179" spans="1:7" ht="15">
      <c r="A179" s="83" t="s">
        <v>948</v>
      </c>
      <c r="B179" s="83">
        <v>2</v>
      </c>
      <c r="C179" s="111">
        <v>0.00714098464597033</v>
      </c>
      <c r="D179" s="83" t="s">
        <v>211</v>
      </c>
      <c r="E179" s="83" t="b">
        <v>0</v>
      </c>
      <c r="F179" s="83" t="b">
        <v>0</v>
      </c>
      <c r="G179" s="83" t="b">
        <v>0</v>
      </c>
    </row>
    <row r="180" spans="1:7" ht="15">
      <c r="A180" s="83" t="s">
        <v>949</v>
      </c>
      <c r="B180" s="83">
        <v>2</v>
      </c>
      <c r="C180" s="111">
        <v>0.00714098464597033</v>
      </c>
      <c r="D180" s="83" t="s">
        <v>211</v>
      </c>
      <c r="E180" s="83" t="b">
        <v>0</v>
      </c>
      <c r="F180" s="83" t="b">
        <v>0</v>
      </c>
      <c r="G180" s="83" t="b">
        <v>0</v>
      </c>
    </row>
    <row r="181" spans="1:7" ht="15">
      <c r="A181" s="83" t="s">
        <v>950</v>
      </c>
      <c r="B181" s="83">
        <v>2</v>
      </c>
      <c r="C181" s="111">
        <v>0.00714098464597033</v>
      </c>
      <c r="D181" s="83" t="s">
        <v>211</v>
      </c>
      <c r="E181" s="83" t="b">
        <v>0</v>
      </c>
      <c r="F181" s="83" t="b">
        <v>0</v>
      </c>
      <c r="G181" s="83" t="b">
        <v>0</v>
      </c>
    </row>
    <row r="182" spans="1:7" ht="15">
      <c r="A182" s="83" t="s">
        <v>951</v>
      </c>
      <c r="B182" s="83">
        <v>2</v>
      </c>
      <c r="C182" s="111">
        <v>0.00714098464597033</v>
      </c>
      <c r="D182" s="83" t="s">
        <v>211</v>
      </c>
      <c r="E182" s="83" t="b">
        <v>0</v>
      </c>
      <c r="F182" s="83" t="b">
        <v>0</v>
      </c>
      <c r="G182" s="83" t="b">
        <v>0</v>
      </c>
    </row>
    <row r="183" spans="1:7" ht="15">
      <c r="A183" s="83" t="s">
        <v>931</v>
      </c>
      <c r="B183" s="83">
        <v>2</v>
      </c>
      <c r="C183" s="111">
        <v>0.00714098464597033</v>
      </c>
      <c r="D183" s="83" t="s">
        <v>211</v>
      </c>
      <c r="E183" s="83" t="b">
        <v>0</v>
      </c>
      <c r="F183" s="83" t="b">
        <v>0</v>
      </c>
      <c r="G183" s="83" t="b">
        <v>0</v>
      </c>
    </row>
    <row r="184" spans="1:7" ht="15">
      <c r="A184" s="83" t="s">
        <v>932</v>
      </c>
      <c r="B184" s="83">
        <v>2</v>
      </c>
      <c r="C184" s="111">
        <v>0.00714098464597033</v>
      </c>
      <c r="D184" s="83" t="s">
        <v>211</v>
      </c>
      <c r="E184" s="83" t="b">
        <v>0</v>
      </c>
      <c r="F184" s="83" t="b">
        <v>0</v>
      </c>
      <c r="G184" s="83" t="b">
        <v>0</v>
      </c>
    </row>
    <row r="185" spans="1:7" ht="15">
      <c r="A185" s="83" t="s">
        <v>933</v>
      </c>
      <c r="B185" s="83">
        <v>2</v>
      </c>
      <c r="C185" s="111">
        <v>0.00714098464597033</v>
      </c>
      <c r="D185" s="83" t="s">
        <v>211</v>
      </c>
      <c r="E185" s="83" t="b">
        <v>0</v>
      </c>
      <c r="F185" s="83" t="b">
        <v>0</v>
      </c>
      <c r="G185" s="83" t="b">
        <v>0</v>
      </c>
    </row>
    <row r="186" spans="1:7" ht="15">
      <c r="A186" s="83" t="s">
        <v>934</v>
      </c>
      <c r="B186" s="83">
        <v>2</v>
      </c>
      <c r="C186" s="111">
        <v>0.00714098464597033</v>
      </c>
      <c r="D186" s="83" t="s">
        <v>211</v>
      </c>
      <c r="E186" s="83" t="b">
        <v>0</v>
      </c>
      <c r="F186" s="83" t="b">
        <v>0</v>
      </c>
      <c r="G186" s="83" t="b">
        <v>0</v>
      </c>
    </row>
    <row r="187" spans="1:7" ht="15">
      <c r="A187" s="83" t="s">
        <v>935</v>
      </c>
      <c r="B187" s="83">
        <v>2</v>
      </c>
      <c r="C187" s="111">
        <v>0.00714098464597033</v>
      </c>
      <c r="D187" s="83" t="s">
        <v>211</v>
      </c>
      <c r="E187" s="83" t="b">
        <v>0</v>
      </c>
      <c r="F187" s="83" t="b">
        <v>0</v>
      </c>
      <c r="G187" s="83" t="b">
        <v>0</v>
      </c>
    </row>
    <row r="188" spans="1:7" ht="15">
      <c r="A188" s="83" t="s">
        <v>936</v>
      </c>
      <c r="B188" s="83">
        <v>2</v>
      </c>
      <c r="C188" s="111">
        <v>0.00714098464597033</v>
      </c>
      <c r="D188" s="83" t="s">
        <v>211</v>
      </c>
      <c r="E188" s="83" t="b">
        <v>0</v>
      </c>
      <c r="F188" s="83" t="b">
        <v>0</v>
      </c>
      <c r="G188" s="83" t="b">
        <v>0</v>
      </c>
    </row>
    <row r="189" spans="1:7" ht="15">
      <c r="A189" s="83" t="s">
        <v>937</v>
      </c>
      <c r="B189" s="83">
        <v>2</v>
      </c>
      <c r="C189" s="111">
        <v>0.00714098464597033</v>
      </c>
      <c r="D189" s="83" t="s">
        <v>211</v>
      </c>
      <c r="E189" s="83" t="b">
        <v>0</v>
      </c>
      <c r="F189" s="83" t="b">
        <v>0</v>
      </c>
      <c r="G189" s="83" t="b">
        <v>0</v>
      </c>
    </row>
    <row r="190" spans="1:7" ht="15">
      <c r="A190" s="83" t="s">
        <v>938</v>
      </c>
      <c r="B190" s="83">
        <v>2</v>
      </c>
      <c r="C190" s="111">
        <v>0.00714098464597033</v>
      </c>
      <c r="D190" s="83" t="s">
        <v>211</v>
      </c>
      <c r="E190" s="83" t="b">
        <v>0</v>
      </c>
      <c r="F190" s="83" t="b">
        <v>0</v>
      </c>
      <c r="G190" s="83" t="b">
        <v>0</v>
      </c>
    </row>
    <row r="191" spans="1:7" ht="15">
      <c r="A191" s="83" t="s">
        <v>924</v>
      </c>
      <c r="B191" s="83">
        <v>2</v>
      </c>
      <c r="C191" s="111">
        <v>0.00714098464597033</v>
      </c>
      <c r="D191" s="83" t="s">
        <v>211</v>
      </c>
      <c r="E191" s="83" t="b">
        <v>0</v>
      </c>
      <c r="F191" s="83" t="b">
        <v>0</v>
      </c>
      <c r="G191" s="83" t="b">
        <v>0</v>
      </c>
    </row>
    <row r="192" spans="1:7" ht="15">
      <c r="A192" s="83" t="s">
        <v>925</v>
      </c>
      <c r="B192" s="83">
        <v>2</v>
      </c>
      <c r="C192" s="111">
        <v>0.00714098464597033</v>
      </c>
      <c r="D192" s="83" t="s">
        <v>211</v>
      </c>
      <c r="E192" s="83" t="b">
        <v>0</v>
      </c>
      <c r="F192" s="83" t="b">
        <v>0</v>
      </c>
      <c r="G192" s="83" t="b">
        <v>0</v>
      </c>
    </row>
    <row r="193" spans="1:7" ht="15">
      <c r="A193" s="83" t="s">
        <v>926</v>
      </c>
      <c r="B193" s="83">
        <v>2</v>
      </c>
      <c r="C193" s="111">
        <v>0.00714098464597033</v>
      </c>
      <c r="D193" s="83" t="s">
        <v>211</v>
      </c>
      <c r="E193" s="83" t="b">
        <v>0</v>
      </c>
      <c r="F193" s="83" t="b">
        <v>0</v>
      </c>
      <c r="G193" s="83" t="b">
        <v>0</v>
      </c>
    </row>
    <row r="194" spans="1:7" ht="15">
      <c r="A194" s="83" t="s">
        <v>927</v>
      </c>
      <c r="B194" s="83">
        <v>2</v>
      </c>
      <c r="C194" s="111">
        <v>0.00714098464597033</v>
      </c>
      <c r="D194" s="83" t="s">
        <v>211</v>
      </c>
      <c r="E194" s="83" t="b">
        <v>0</v>
      </c>
      <c r="F194" s="83" t="b">
        <v>0</v>
      </c>
      <c r="G194" s="83" t="b">
        <v>0</v>
      </c>
    </row>
    <row r="195" spans="1:7" ht="15">
      <c r="A195" s="83" t="s">
        <v>928</v>
      </c>
      <c r="B195" s="83">
        <v>2</v>
      </c>
      <c r="C195" s="111">
        <v>0.00714098464597033</v>
      </c>
      <c r="D195" s="83" t="s">
        <v>211</v>
      </c>
      <c r="E195" s="83" t="b">
        <v>0</v>
      </c>
      <c r="F195" s="83" t="b">
        <v>0</v>
      </c>
      <c r="G195" s="83" t="b">
        <v>0</v>
      </c>
    </row>
    <row r="196" spans="1:7" ht="15">
      <c r="A196" s="83" t="s">
        <v>929</v>
      </c>
      <c r="B196" s="83">
        <v>2</v>
      </c>
      <c r="C196" s="111">
        <v>0.00714098464597033</v>
      </c>
      <c r="D196" s="83" t="s">
        <v>211</v>
      </c>
      <c r="E196" s="83" t="b">
        <v>0</v>
      </c>
      <c r="F196" s="83" t="b">
        <v>0</v>
      </c>
      <c r="G196" s="83" t="b">
        <v>0</v>
      </c>
    </row>
    <row r="197" spans="1:7" ht="15">
      <c r="A197" s="83" t="s">
        <v>930</v>
      </c>
      <c r="B197" s="83">
        <v>2</v>
      </c>
      <c r="C197" s="111">
        <v>0.00714098464597033</v>
      </c>
      <c r="D197" s="83" t="s">
        <v>211</v>
      </c>
      <c r="E197" s="83" t="b">
        <v>0</v>
      </c>
      <c r="F197" s="83" t="b">
        <v>0</v>
      </c>
      <c r="G197" s="83" t="b">
        <v>0</v>
      </c>
    </row>
    <row r="198" spans="1:7" ht="15">
      <c r="A198" s="83" t="s">
        <v>772</v>
      </c>
      <c r="B198" s="83">
        <v>2</v>
      </c>
      <c r="C198" s="111">
        <v>0.00714098464597033</v>
      </c>
      <c r="D198" s="83" t="s">
        <v>211</v>
      </c>
      <c r="E198" s="83" t="b">
        <v>0</v>
      </c>
      <c r="F198" s="83" t="b">
        <v>0</v>
      </c>
      <c r="G198" s="83" t="b">
        <v>0</v>
      </c>
    </row>
    <row r="199" spans="1:7" ht="15">
      <c r="A199" s="83" t="s">
        <v>916</v>
      </c>
      <c r="B199" s="83">
        <v>2</v>
      </c>
      <c r="C199" s="111">
        <v>0.00714098464597033</v>
      </c>
      <c r="D199" s="83" t="s">
        <v>211</v>
      </c>
      <c r="E199" s="83" t="b">
        <v>0</v>
      </c>
      <c r="F199" s="83" t="b">
        <v>0</v>
      </c>
      <c r="G199" s="83" t="b">
        <v>0</v>
      </c>
    </row>
    <row r="200" spans="1:7" ht="15">
      <c r="A200" s="83" t="s">
        <v>917</v>
      </c>
      <c r="B200" s="83">
        <v>2</v>
      </c>
      <c r="C200" s="111">
        <v>0.00714098464597033</v>
      </c>
      <c r="D200" s="83" t="s">
        <v>211</v>
      </c>
      <c r="E200" s="83" t="b">
        <v>0</v>
      </c>
      <c r="F200" s="83" t="b">
        <v>0</v>
      </c>
      <c r="G200" s="83" t="b">
        <v>0</v>
      </c>
    </row>
    <row r="201" spans="1:7" ht="15">
      <c r="A201" s="83" t="s">
        <v>918</v>
      </c>
      <c r="B201" s="83">
        <v>2</v>
      </c>
      <c r="C201" s="111">
        <v>0.00714098464597033</v>
      </c>
      <c r="D201" s="83" t="s">
        <v>211</v>
      </c>
      <c r="E201" s="83" t="b">
        <v>0</v>
      </c>
      <c r="F201" s="83" t="b">
        <v>0</v>
      </c>
      <c r="G201" s="83" t="b">
        <v>0</v>
      </c>
    </row>
    <row r="202" spans="1:7" ht="15">
      <c r="A202" s="83" t="s">
        <v>919</v>
      </c>
      <c r="B202" s="83">
        <v>2</v>
      </c>
      <c r="C202" s="111">
        <v>0.00714098464597033</v>
      </c>
      <c r="D202" s="83" t="s">
        <v>211</v>
      </c>
      <c r="E202" s="83" t="b">
        <v>0</v>
      </c>
      <c r="F202" s="83" t="b">
        <v>0</v>
      </c>
      <c r="G202" s="83" t="b">
        <v>0</v>
      </c>
    </row>
    <row r="203" spans="1:7" ht="15">
      <c r="A203" s="83" t="s">
        <v>920</v>
      </c>
      <c r="B203" s="83">
        <v>2</v>
      </c>
      <c r="C203" s="111">
        <v>0.00714098464597033</v>
      </c>
      <c r="D203" s="83" t="s">
        <v>211</v>
      </c>
      <c r="E203" s="83" t="b">
        <v>0</v>
      </c>
      <c r="F203" s="83" t="b">
        <v>0</v>
      </c>
      <c r="G203" s="83" t="b">
        <v>0</v>
      </c>
    </row>
    <row r="204" spans="1:7" ht="15">
      <c r="A204" s="83" t="s">
        <v>921</v>
      </c>
      <c r="B204" s="83">
        <v>2</v>
      </c>
      <c r="C204" s="111">
        <v>0.00714098464597033</v>
      </c>
      <c r="D204" s="83" t="s">
        <v>211</v>
      </c>
      <c r="E204" s="83" t="b">
        <v>0</v>
      </c>
      <c r="F204" s="83" t="b">
        <v>0</v>
      </c>
      <c r="G204" s="83" t="b">
        <v>0</v>
      </c>
    </row>
    <row r="205" spans="1:7" ht="15">
      <c r="A205" s="83" t="s">
        <v>922</v>
      </c>
      <c r="B205" s="83">
        <v>2</v>
      </c>
      <c r="C205" s="111">
        <v>0.00714098464597033</v>
      </c>
      <c r="D205" s="83" t="s">
        <v>211</v>
      </c>
      <c r="E205" s="83" t="b">
        <v>0</v>
      </c>
      <c r="F205" s="83" t="b">
        <v>0</v>
      </c>
      <c r="G205" s="83" t="b">
        <v>0</v>
      </c>
    </row>
    <row r="206" spans="1:7" ht="15">
      <c r="A206" s="83" t="s">
        <v>923</v>
      </c>
      <c r="B206" s="83">
        <v>2</v>
      </c>
      <c r="C206" s="111">
        <v>0.00714098464597033</v>
      </c>
      <c r="D206" s="83" t="s">
        <v>211</v>
      </c>
      <c r="E206" s="83" t="b">
        <v>0</v>
      </c>
      <c r="F206" s="83" t="b">
        <v>0</v>
      </c>
      <c r="G206" s="83" t="b">
        <v>0</v>
      </c>
    </row>
    <row r="207" spans="1:7" ht="15">
      <c r="A207" s="83" t="s">
        <v>908</v>
      </c>
      <c r="B207" s="83">
        <v>2</v>
      </c>
      <c r="C207" s="111">
        <v>0.00714098464597033</v>
      </c>
      <c r="D207" s="83" t="s">
        <v>211</v>
      </c>
      <c r="E207" s="83" t="b">
        <v>0</v>
      </c>
      <c r="F207" s="83" t="b">
        <v>0</v>
      </c>
      <c r="G207" s="83" t="b">
        <v>0</v>
      </c>
    </row>
    <row r="208" spans="1:7" ht="15">
      <c r="A208" s="83" t="s">
        <v>419</v>
      </c>
      <c r="B208" s="83">
        <v>2</v>
      </c>
      <c r="C208" s="111">
        <v>0.00714098464597033</v>
      </c>
      <c r="D208" s="83" t="s">
        <v>211</v>
      </c>
      <c r="E208" s="83" t="b">
        <v>0</v>
      </c>
      <c r="F208" s="83" t="b">
        <v>0</v>
      </c>
      <c r="G208" s="83" t="b">
        <v>0</v>
      </c>
    </row>
    <row r="209" spans="1:7" ht="15">
      <c r="A209" s="83" t="s">
        <v>909</v>
      </c>
      <c r="B209" s="83">
        <v>2</v>
      </c>
      <c r="C209" s="111">
        <v>0.00714098464597033</v>
      </c>
      <c r="D209" s="83" t="s">
        <v>211</v>
      </c>
      <c r="E209" s="83" t="b">
        <v>0</v>
      </c>
      <c r="F209" s="83" t="b">
        <v>0</v>
      </c>
      <c r="G209" s="83" t="b">
        <v>0</v>
      </c>
    </row>
    <row r="210" spans="1:7" ht="15">
      <c r="A210" s="83" t="s">
        <v>910</v>
      </c>
      <c r="B210" s="83">
        <v>2</v>
      </c>
      <c r="C210" s="111">
        <v>0.00714098464597033</v>
      </c>
      <c r="D210" s="83" t="s">
        <v>211</v>
      </c>
      <c r="E210" s="83" t="b">
        <v>0</v>
      </c>
      <c r="F210" s="83" t="b">
        <v>0</v>
      </c>
      <c r="G210" s="83" t="b">
        <v>0</v>
      </c>
    </row>
    <row r="211" spans="1:7" ht="15">
      <c r="A211" s="83" t="s">
        <v>911</v>
      </c>
      <c r="B211" s="83">
        <v>2</v>
      </c>
      <c r="C211" s="111">
        <v>0.00714098464597033</v>
      </c>
      <c r="D211" s="83" t="s">
        <v>211</v>
      </c>
      <c r="E211" s="83" t="b">
        <v>0</v>
      </c>
      <c r="F211" s="83" t="b">
        <v>0</v>
      </c>
      <c r="G211" s="83" t="b">
        <v>0</v>
      </c>
    </row>
    <row r="212" spans="1:7" ht="15">
      <c r="A212" s="83" t="s">
        <v>912</v>
      </c>
      <c r="B212" s="83">
        <v>2</v>
      </c>
      <c r="C212" s="111">
        <v>0.00714098464597033</v>
      </c>
      <c r="D212" s="83" t="s">
        <v>211</v>
      </c>
      <c r="E212" s="83" t="b">
        <v>0</v>
      </c>
      <c r="F212" s="83" t="b">
        <v>0</v>
      </c>
      <c r="G212" s="83" t="b">
        <v>0</v>
      </c>
    </row>
    <row r="213" spans="1:7" ht="15">
      <c r="A213" s="83" t="s">
        <v>913</v>
      </c>
      <c r="B213" s="83">
        <v>2</v>
      </c>
      <c r="C213" s="111">
        <v>0.00714098464597033</v>
      </c>
      <c r="D213" s="83" t="s">
        <v>211</v>
      </c>
      <c r="E213" s="83" t="b">
        <v>0</v>
      </c>
      <c r="F213" s="83" t="b">
        <v>0</v>
      </c>
      <c r="G213" s="83" t="b">
        <v>0</v>
      </c>
    </row>
    <row r="214" spans="1:7" ht="15">
      <c r="A214" s="83" t="s">
        <v>418</v>
      </c>
      <c r="B214" s="83">
        <v>2</v>
      </c>
      <c r="C214" s="111">
        <v>0.00714098464597033</v>
      </c>
      <c r="D214" s="83" t="s">
        <v>211</v>
      </c>
      <c r="E214" s="83" t="b">
        <v>0</v>
      </c>
      <c r="F214" s="83" t="b">
        <v>0</v>
      </c>
      <c r="G214" s="83" t="b">
        <v>0</v>
      </c>
    </row>
    <row r="215" spans="1:7" ht="15">
      <c r="A215" s="83" t="s">
        <v>901</v>
      </c>
      <c r="B215" s="83">
        <v>2</v>
      </c>
      <c r="C215" s="111">
        <v>0.00714098464597033</v>
      </c>
      <c r="D215" s="83" t="s">
        <v>211</v>
      </c>
      <c r="E215" s="83" t="b">
        <v>0</v>
      </c>
      <c r="F215" s="83" t="b">
        <v>0</v>
      </c>
      <c r="G215" s="83" t="b">
        <v>0</v>
      </c>
    </row>
    <row r="216" spans="1:7" ht="15">
      <c r="A216" s="83" t="s">
        <v>364</v>
      </c>
      <c r="B216" s="83">
        <v>2</v>
      </c>
      <c r="C216" s="111">
        <v>0.00714098464597033</v>
      </c>
      <c r="D216" s="83" t="s">
        <v>211</v>
      </c>
      <c r="E216" s="83" t="b">
        <v>0</v>
      </c>
      <c r="F216" s="83" t="b">
        <v>0</v>
      </c>
      <c r="G216" s="83" t="b">
        <v>0</v>
      </c>
    </row>
    <row r="217" spans="1:7" ht="15">
      <c r="A217" s="83" t="s">
        <v>902</v>
      </c>
      <c r="B217" s="83">
        <v>2</v>
      </c>
      <c r="C217" s="111">
        <v>0.00714098464597033</v>
      </c>
      <c r="D217" s="83" t="s">
        <v>211</v>
      </c>
      <c r="E217" s="83" t="b">
        <v>0</v>
      </c>
      <c r="F217" s="83" t="b">
        <v>0</v>
      </c>
      <c r="G217" s="83" t="b">
        <v>0</v>
      </c>
    </row>
    <row r="218" spans="1:7" ht="15">
      <c r="A218" s="83" t="s">
        <v>903</v>
      </c>
      <c r="B218" s="83">
        <v>2</v>
      </c>
      <c r="C218" s="111">
        <v>0.00714098464597033</v>
      </c>
      <c r="D218" s="83" t="s">
        <v>211</v>
      </c>
      <c r="E218" s="83" t="b">
        <v>0</v>
      </c>
      <c r="F218" s="83" t="b">
        <v>0</v>
      </c>
      <c r="G218" s="83" t="b">
        <v>0</v>
      </c>
    </row>
    <row r="219" spans="1:7" ht="15">
      <c r="A219" s="83" t="s">
        <v>904</v>
      </c>
      <c r="B219" s="83">
        <v>2</v>
      </c>
      <c r="C219" s="111">
        <v>0.00714098464597033</v>
      </c>
      <c r="D219" s="83" t="s">
        <v>211</v>
      </c>
      <c r="E219" s="83" t="b">
        <v>0</v>
      </c>
      <c r="F219" s="83" t="b">
        <v>0</v>
      </c>
      <c r="G219" s="83" t="b">
        <v>0</v>
      </c>
    </row>
    <row r="220" spans="1:7" ht="15">
      <c r="A220" s="83" t="s">
        <v>905</v>
      </c>
      <c r="B220" s="83">
        <v>2</v>
      </c>
      <c r="C220" s="111">
        <v>0.00714098464597033</v>
      </c>
      <c r="D220" s="83" t="s">
        <v>211</v>
      </c>
      <c r="E220" s="83" t="b">
        <v>0</v>
      </c>
      <c r="F220" s="83" t="b">
        <v>0</v>
      </c>
      <c r="G220" s="83" t="b">
        <v>0</v>
      </c>
    </row>
    <row r="221" spans="1:7" ht="15">
      <c r="A221" s="83" t="s">
        <v>906</v>
      </c>
      <c r="B221" s="83">
        <v>2</v>
      </c>
      <c r="C221" s="111">
        <v>0.00714098464597033</v>
      </c>
      <c r="D221" s="83" t="s">
        <v>211</v>
      </c>
      <c r="E221" s="83" t="b">
        <v>0</v>
      </c>
      <c r="F221" s="83" t="b">
        <v>0</v>
      </c>
      <c r="G221" s="83" t="b">
        <v>0</v>
      </c>
    </row>
    <row r="222" spans="1:7" ht="15">
      <c r="A222" s="83" t="s">
        <v>907</v>
      </c>
      <c r="B222" s="83">
        <v>2</v>
      </c>
      <c r="C222" s="111">
        <v>0.00714098464597033</v>
      </c>
      <c r="D222" s="83" t="s">
        <v>211</v>
      </c>
      <c r="E222" s="83" t="b">
        <v>0</v>
      </c>
      <c r="F222" s="83" t="b">
        <v>0</v>
      </c>
      <c r="G222" s="83" t="b">
        <v>0</v>
      </c>
    </row>
    <row r="223" spans="1:7" ht="15">
      <c r="A223" s="83" t="s">
        <v>891</v>
      </c>
      <c r="B223" s="83">
        <v>2</v>
      </c>
      <c r="C223" s="111">
        <v>0.00714098464597033</v>
      </c>
      <c r="D223" s="83" t="s">
        <v>211</v>
      </c>
      <c r="E223" s="83" t="b">
        <v>0</v>
      </c>
      <c r="F223" s="83" t="b">
        <v>0</v>
      </c>
      <c r="G223" s="83" t="b">
        <v>0</v>
      </c>
    </row>
    <row r="224" spans="1:7" ht="15">
      <c r="A224" s="83" t="s">
        <v>892</v>
      </c>
      <c r="B224" s="83">
        <v>2</v>
      </c>
      <c r="C224" s="111">
        <v>0.00714098464597033</v>
      </c>
      <c r="D224" s="83" t="s">
        <v>211</v>
      </c>
      <c r="E224" s="83" t="b">
        <v>0</v>
      </c>
      <c r="F224" s="83" t="b">
        <v>0</v>
      </c>
      <c r="G224" s="83" t="b">
        <v>0</v>
      </c>
    </row>
    <row r="225" spans="1:7" ht="15">
      <c r="A225" s="83" t="s">
        <v>893</v>
      </c>
      <c r="B225" s="83">
        <v>2</v>
      </c>
      <c r="C225" s="111">
        <v>0.00714098464597033</v>
      </c>
      <c r="D225" s="83" t="s">
        <v>211</v>
      </c>
      <c r="E225" s="83" t="b">
        <v>0</v>
      </c>
      <c r="F225" s="83" t="b">
        <v>0</v>
      </c>
      <c r="G225" s="83" t="b">
        <v>0</v>
      </c>
    </row>
    <row r="226" spans="1:7" ht="15">
      <c r="A226" s="83" t="s">
        <v>894</v>
      </c>
      <c r="B226" s="83">
        <v>2</v>
      </c>
      <c r="C226" s="111">
        <v>0.00714098464597033</v>
      </c>
      <c r="D226" s="83" t="s">
        <v>211</v>
      </c>
      <c r="E226" s="83" t="b">
        <v>0</v>
      </c>
      <c r="F226" s="83" t="b">
        <v>0</v>
      </c>
      <c r="G226" s="83" t="b">
        <v>0</v>
      </c>
    </row>
    <row r="227" spans="1:7" ht="15">
      <c r="A227" s="83" t="s">
        <v>895</v>
      </c>
      <c r="B227" s="83">
        <v>2</v>
      </c>
      <c r="C227" s="111">
        <v>0.00714098464597033</v>
      </c>
      <c r="D227" s="83" t="s">
        <v>211</v>
      </c>
      <c r="E227" s="83" t="b">
        <v>0</v>
      </c>
      <c r="F227" s="83" t="b">
        <v>0</v>
      </c>
      <c r="G227" s="83" t="b">
        <v>0</v>
      </c>
    </row>
    <row r="228" spans="1:7" ht="15">
      <c r="A228" s="83" t="s">
        <v>896</v>
      </c>
      <c r="B228" s="83">
        <v>2</v>
      </c>
      <c r="C228" s="111">
        <v>0.00714098464597033</v>
      </c>
      <c r="D228" s="83" t="s">
        <v>211</v>
      </c>
      <c r="E228" s="83" t="b">
        <v>0</v>
      </c>
      <c r="F228" s="83" t="b">
        <v>0</v>
      </c>
      <c r="G228" s="83" t="b">
        <v>0</v>
      </c>
    </row>
    <row r="229" spans="1:7" ht="15">
      <c r="A229" s="83" t="s">
        <v>897</v>
      </c>
      <c r="B229" s="83">
        <v>2</v>
      </c>
      <c r="C229" s="111">
        <v>0.00714098464597033</v>
      </c>
      <c r="D229" s="83" t="s">
        <v>211</v>
      </c>
      <c r="E229" s="83" t="b">
        <v>0</v>
      </c>
      <c r="F229" s="83" t="b">
        <v>0</v>
      </c>
      <c r="G229" s="83" t="b">
        <v>0</v>
      </c>
    </row>
    <row r="230" spans="1:7" ht="15">
      <c r="A230" s="83" t="s">
        <v>898</v>
      </c>
      <c r="B230" s="83">
        <v>2</v>
      </c>
      <c r="C230" s="111">
        <v>0.00714098464597033</v>
      </c>
      <c r="D230" s="83" t="s">
        <v>211</v>
      </c>
      <c r="E230" s="83" t="b">
        <v>0</v>
      </c>
      <c r="F230" s="83" t="b">
        <v>0</v>
      </c>
      <c r="G230" s="83" t="b">
        <v>0</v>
      </c>
    </row>
    <row r="231" spans="1:7" ht="15">
      <c r="A231" s="83" t="s">
        <v>899</v>
      </c>
      <c r="B231" s="83">
        <v>2</v>
      </c>
      <c r="C231" s="111">
        <v>0.00714098464597033</v>
      </c>
      <c r="D231" s="83" t="s">
        <v>211</v>
      </c>
      <c r="E231" s="83" t="b">
        <v>0</v>
      </c>
      <c r="F231" s="83" t="b">
        <v>0</v>
      </c>
      <c r="G231" s="83" t="b">
        <v>0</v>
      </c>
    </row>
    <row r="232" spans="1:7" ht="15">
      <c r="A232" s="83" t="s">
        <v>900</v>
      </c>
      <c r="B232" s="83">
        <v>2</v>
      </c>
      <c r="C232" s="111">
        <v>0.00714098464597033</v>
      </c>
      <c r="D232" s="83" t="s">
        <v>211</v>
      </c>
      <c r="E232" s="83" t="b">
        <v>0</v>
      </c>
      <c r="F232" s="83" t="b">
        <v>0</v>
      </c>
      <c r="G232" s="83" t="b">
        <v>0</v>
      </c>
    </row>
    <row r="233" spans="1:7" ht="15">
      <c r="A233" s="83" t="s">
        <v>417</v>
      </c>
      <c r="B233" s="83">
        <v>2</v>
      </c>
      <c r="C233" s="111">
        <v>0.00714098464597033</v>
      </c>
      <c r="D233" s="83" t="s">
        <v>211</v>
      </c>
      <c r="E233" s="83" t="b">
        <v>0</v>
      </c>
      <c r="F233" s="83" t="b">
        <v>0</v>
      </c>
      <c r="G233" s="83" t="b">
        <v>0</v>
      </c>
    </row>
    <row r="234" spans="1:7" ht="15">
      <c r="A234" s="83" t="s">
        <v>329</v>
      </c>
      <c r="B234" s="83">
        <v>7</v>
      </c>
      <c r="C234" s="111">
        <v>0</v>
      </c>
      <c r="D234" s="83" t="s">
        <v>212</v>
      </c>
      <c r="E234" s="83" t="b">
        <v>0</v>
      </c>
      <c r="F234" s="83" t="b">
        <v>0</v>
      </c>
      <c r="G234" s="83" t="b">
        <v>0</v>
      </c>
    </row>
    <row r="235" spans="1:7" ht="15">
      <c r="A235" s="83" t="s">
        <v>361</v>
      </c>
      <c r="B235" s="83">
        <v>5</v>
      </c>
      <c r="C235" s="111">
        <v>0.009741869045215868</v>
      </c>
      <c r="D235" s="83" t="s">
        <v>212</v>
      </c>
      <c r="E235" s="83" t="b">
        <v>0</v>
      </c>
      <c r="F235" s="83" t="b">
        <v>0</v>
      </c>
      <c r="G235" s="83" t="b">
        <v>0</v>
      </c>
    </row>
    <row r="236" spans="1:7" ht="15">
      <c r="A236" s="83" t="s">
        <v>363</v>
      </c>
      <c r="B236" s="83">
        <v>5</v>
      </c>
      <c r="C236" s="111">
        <v>0.009741869045215868</v>
      </c>
      <c r="D236" s="83" t="s">
        <v>212</v>
      </c>
      <c r="E236" s="83" t="b">
        <v>0</v>
      </c>
      <c r="F236" s="83" t="b">
        <v>0</v>
      </c>
      <c r="G236" s="83" t="b">
        <v>0</v>
      </c>
    </row>
    <row r="237" spans="1:7" ht="15">
      <c r="A237" s="83" t="s">
        <v>779</v>
      </c>
      <c r="B237" s="83">
        <v>3</v>
      </c>
      <c r="C237" s="111">
        <v>0.014719071411783777</v>
      </c>
      <c r="D237" s="83" t="s">
        <v>212</v>
      </c>
      <c r="E237" s="83" t="b">
        <v>0</v>
      </c>
      <c r="F237" s="83" t="b">
        <v>0</v>
      </c>
      <c r="G237" s="83" t="b">
        <v>0</v>
      </c>
    </row>
    <row r="238" spans="1:7" ht="15">
      <c r="A238" s="83" t="s">
        <v>780</v>
      </c>
      <c r="B238" s="83">
        <v>3</v>
      </c>
      <c r="C238" s="111">
        <v>0.014719071411783777</v>
      </c>
      <c r="D238" s="83" t="s">
        <v>212</v>
      </c>
      <c r="E238" s="83" t="b">
        <v>0</v>
      </c>
      <c r="F238" s="83" t="b">
        <v>0</v>
      </c>
      <c r="G238" s="83" t="b">
        <v>0</v>
      </c>
    </row>
    <row r="239" spans="1:7" ht="15">
      <c r="A239" s="83" t="s">
        <v>477</v>
      </c>
      <c r="B239" s="83">
        <v>3</v>
      </c>
      <c r="C239" s="111">
        <v>0.014719071411783777</v>
      </c>
      <c r="D239" s="83" t="s">
        <v>212</v>
      </c>
      <c r="E239" s="83" t="b">
        <v>0</v>
      </c>
      <c r="F239" s="83" t="b">
        <v>0</v>
      </c>
      <c r="G239" s="83" t="b">
        <v>0</v>
      </c>
    </row>
    <row r="240" spans="1:7" ht="15">
      <c r="A240" s="83" t="s">
        <v>330</v>
      </c>
      <c r="B240" s="83">
        <v>3</v>
      </c>
      <c r="C240" s="111">
        <v>0.014719071411783777</v>
      </c>
      <c r="D240" s="83" t="s">
        <v>212</v>
      </c>
      <c r="E240" s="83" t="b">
        <v>0</v>
      </c>
      <c r="F240" s="83" t="b">
        <v>0</v>
      </c>
      <c r="G240" s="83" t="b">
        <v>0</v>
      </c>
    </row>
    <row r="241" spans="1:7" ht="15">
      <c r="A241" s="83" t="s">
        <v>781</v>
      </c>
      <c r="B241" s="83">
        <v>3</v>
      </c>
      <c r="C241" s="111">
        <v>0.014719071411783777</v>
      </c>
      <c r="D241" s="83" t="s">
        <v>212</v>
      </c>
      <c r="E241" s="83" t="b">
        <v>0</v>
      </c>
      <c r="F241" s="83" t="b">
        <v>0</v>
      </c>
      <c r="G241" s="83" t="b">
        <v>0</v>
      </c>
    </row>
    <row r="242" spans="1:7" ht="15">
      <c r="A242" s="83" t="s">
        <v>410</v>
      </c>
      <c r="B242" s="83">
        <v>3</v>
      </c>
      <c r="C242" s="111">
        <v>0.014719071411783777</v>
      </c>
      <c r="D242" s="83" t="s">
        <v>212</v>
      </c>
      <c r="E242" s="83" t="b">
        <v>0</v>
      </c>
      <c r="F242" s="83" t="b">
        <v>0</v>
      </c>
      <c r="G242" s="83" t="b">
        <v>0</v>
      </c>
    </row>
    <row r="243" spans="1:7" ht="15">
      <c r="A243" s="83" t="s">
        <v>782</v>
      </c>
      <c r="B243" s="83">
        <v>2</v>
      </c>
      <c r="C243" s="111">
        <v>0.014508481182674018</v>
      </c>
      <c r="D243" s="83" t="s">
        <v>212</v>
      </c>
      <c r="E243" s="83" t="b">
        <v>0</v>
      </c>
      <c r="F243" s="83" t="b">
        <v>0</v>
      </c>
      <c r="G243" s="83" t="b">
        <v>0</v>
      </c>
    </row>
    <row r="244" spans="1:7" ht="15">
      <c r="A244" s="83" t="s">
        <v>867</v>
      </c>
      <c r="B244" s="83">
        <v>2</v>
      </c>
      <c r="C244" s="111">
        <v>0.014508481182674018</v>
      </c>
      <c r="D244" s="83" t="s">
        <v>212</v>
      </c>
      <c r="E244" s="83" t="b">
        <v>0</v>
      </c>
      <c r="F244" s="83" t="b">
        <v>0</v>
      </c>
      <c r="G244" s="83" t="b">
        <v>0</v>
      </c>
    </row>
    <row r="245" spans="1:7" ht="15">
      <c r="A245" s="83" t="s">
        <v>868</v>
      </c>
      <c r="B245" s="83">
        <v>2</v>
      </c>
      <c r="C245" s="111">
        <v>0.014508481182674018</v>
      </c>
      <c r="D245" s="83" t="s">
        <v>212</v>
      </c>
      <c r="E245" s="83" t="b">
        <v>0</v>
      </c>
      <c r="F245" s="83" t="b">
        <v>0</v>
      </c>
      <c r="G245" s="83" t="b">
        <v>0</v>
      </c>
    </row>
    <row r="246" spans="1:7" ht="15">
      <c r="A246" s="83" t="s">
        <v>308</v>
      </c>
      <c r="B246" s="83">
        <v>2</v>
      </c>
      <c r="C246" s="111">
        <v>0.014508481182674018</v>
      </c>
      <c r="D246" s="83" t="s">
        <v>212</v>
      </c>
      <c r="E246" s="83" t="b">
        <v>0</v>
      </c>
      <c r="F246" s="83" t="b">
        <v>0</v>
      </c>
      <c r="G246" s="83" t="b">
        <v>0</v>
      </c>
    </row>
    <row r="247" spans="1:7" ht="15">
      <c r="A247" s="83" t="s">
        <v>376</v>
      </c>
      <c r="B247" s="83">
        <v>2</v>
      </c>
      <c r="C247" s="111">
        <v>0.014508481182674018</v>
      </c>
      <c r="D247" s="83" t="s">
        <v>212</v>
      </c>
      <c r="E247" s="83" t="b">
        <v>0</v>
      </c>
      <c r="F247" s="83" t="b">
        <v>0</v>
      </c>
      <c r="G247" s="83" t="b">
        <v>0</v>
      </c>
    </row>
    <row r="248" spans="1:7" ht="15">
      <c r="A248" s="83" t="s">
        <v>869</v>
      </c>
      <c r="B248" s="83">
        <v>2</v>
      </c>
      <c r="C248" s="111">
        <v>0.014508481182674018</v>
      </c>
      <c r="D248" s="83" t="s">
        <v>212</v>
      </c>
      <c r="E248" s="83" t="b">
        <v>0</v>
      </c>
      <c r="F248" s="83" t="b">
        <v>0</v>
      </c>
      <c r="G248" s="83" t="b">
        <v>0</v>
      </c>
    </row>
    <row r="249" spans="1:7" ht="15">
      <c r="A249" s="83" t="s">
        <v>870</v>
      </c>
      <c r="B249" s="83">
        <v>2</v>
      </c>
      <c r="C249" s="111">
        <v>0.014508481182674018</v>
      </c>
      <c r="D249" s="83" t="s">
        <v>212</v>
      </c>
      <c r="E249" s="83" t="b">
        <v>0</v>
      </c>
      <c r="F249" s="83" t="b">
        <v>0</v>
      </c>
      <c r="G249" s="83" t="b">
        <v>0</v>
      </c>
    </row>
    <row r="250" spans="1:7" ht="15">
      <c r="A250" s="83" t="s">
        <v>871</v>
      </c>
      <c r="B250" s="83">
        <v>2</v>
      </c>
      <c r="C250" s="111">
        <v>0.014508481182674018</v>
      </c>
      <c r="D250" s="83" t="s">
        <v>212</v>
      </c>
      <c r="E250" s="83" t="b">
        <v>0</v>
      </c>
      <c r="F250" s="83" t="b">
        <v>0</v>
      </c>
      <c r="G250" s="83" t="b">
        <v>0</v>
      </c>
    </row>
    <row r="251" spans="1:7" ht="15">
      <c r="A251" s="83" t="s">
        <v>872</v>
      </c>
      <c r="B251" s="83">
        <v>2</v>
      </c>
      <c r="C251" s="111">
        <v>0.014508481182674018</v>
      </c>
      <c r="D251" s="83" t="s">
        <v>212</v>
      </c>
      <c r="E251" s="83" t="b">
        <v>0</v>
      </c>
      <c r="F251" s="83" t="b">
        <v>0</v>
      </c>
      <c r="G251" s="83" t="b">
        <v>0</v>
      </c>
    </row>
    <row r="252" spans="1:7" ht="15">
      <c r="A252" s="83" t="s">
        <v>357</v>
      </c>
      <c r="B252" s="83">
        <v>2</v>
      </c>
      <c r="C252" s="111">
        <v>0.014508481182674018</v>
      </c>
      <c r="D252" s="83" t="s">
        <v>212</v>
      </c>
      <c r="E252" s="83" t="b">
        <v>0</v>
      </c>
      <c r="F252" s="83" t="b">
        <v>0</v>
      </c>
      <c r="G252" s="83" t="b">
        <v>0</v>
      </c>
    </row>
    <row r="253" spans="1:7" ht="15">
      <c r="A253" s="83" t="s">
        <v>860</v>
      </c>
      <c r="B253" s="83">
        <v>2</v>
      </c>
      <c r="C253" s="111">
        <v>0.014508481182674018</v>
      </c>
      <c r="D253" s="83" t="s">
        <v>212</v>
      </c>
      <c r="E253" s="83" t="b">
        <v>0</v>
      </c>
      <c r="F253" s="83" t="b">
        <v>0</v>
      </c>
      <c r="G253" s="83" t="b">
        <v>0</v>
      </c>
    </row>
    <row r="254" spans="1:7" ht="15">
      <c r="A254" s="83" t="s">
        <v>873</v>
      </c>
      <c r="B254" s="83">
        <v>2</v>
      </c>
      <c r="C254" s="111">
        <v>0.014508481182674018</v>
      </c>
      <c r="D254" s="83" t="s">
        <v>212</v>
      </c>
      <c r="E254" s="83" t="b">
        <v>0</v>
      </c>
      <c r="F254" s="83" t="b">
        <v>0</v>
      </c>
      <c r="G254" s="83" t="b">
        <v>0</v>
      </c>
    </row>
    <row r="255" spans="1:7" ht="15">
      <c r="A255" s="83" t="s">
        <v>880</v>
      </c>
      <c r="B255" s="83">
        <v>2</v>
      </c>
      <c r="C255" s="111">
        <v>0.014508481182674018</v>
      </c>
      <c r="D255" s="83" t="s">
        <v>212</v>
      </c>
      <c r="E255" s="83" t="b">
        <v>0</v>
      </c>
      <c r="F255" s="83" t="b">
        <v>0</v>
      </c>
      <c r="G255" s="83" t="b">
        <v>0</v>
      </c>
    </row>
    <row r="256" spans="1:7" ht="15">
      <c r="A256" s="83" t="s">
        <v>881</v>
      </c>
      <c r="B256" s="83">
        <v>2</v>
      </c>
      <c r="C256" s="111">
        <v>0.014508481182674018</v>
      </c>
      <c r="D256" s="83" t="s">
        <v>212</v>
      </c>
      <c r="E256" s="83" t="b">
        <v>0</v>
      </c>
      <c r="F256" s="83" t="b">
        <v>0</v>
      </c>
      <c r="G256" s="83" t="b">
        <v>0</v>
      </c>
    </row>
    <row r="257" spans="1:7" ht="15">
      <c r="A257" s="83" t="s">
        <v>882</v>
      </c>
      <c r="B257" s="83">
        <v>2</v>
      </c>
      <c r="C257" s="111">
        <v>0.014508481182674018</v>
      </c>
      <c r="D257" s="83" t="s">
        <v>212</v>
      </c>
      <c r="E257" s="83" t="b">
        <v>0</v>
      </c>
      <c r="F257" s="83" t="b">
        <v>0</v>
      </c>
      <c r="G257" s="83" t="b">
        <v>0</v>
      </c>
    </row>
    <row r="258" spans="1:7" ht="15">
      <c r="A258" s="83" t="s">
        <v>476</v>
      </c>
      <c r="B258" s="83">
        <v>2</v>
      </c>
      <c r="C258" s="111">
        <v>0.014508481182674018</v>
      </c>
      <c r="D258" s="83" t="s">
        <v>212</v>
      </c>
      <c r="E258" s="83" t="b">
        <v>0</v>
      </c>
      <c r="F258" s="83" t="b">
        <v>0</v>
      </c>
      <c r="G258" s="83" t="b">
        <v>0</v>
      </c>
    </row>
    <row r="259" spans="1:7" ht="15">
      <c r="A259" s="83" t="s">
        <v>883</v>
      </c>
      <c r="B259" s="83">
        <v>2</v>
      </c>
      <c r="C259" s="111">
        <v>0.014508481182674018</v>
      </c>
      <c r="D259" s="83" t="s">
        <v>212</v>
      </c>
      <c r="E259" s="83" t="b">
        <v>0</v>
      </c>
      <c r="F259" s="83" t="b">
        <v>0</v>
      </c>
      <c r="G259" s="83" t="b">
        <v>0</v>
      </c>
    </row>
    <row r="260" spans="1:7" ht="15">
      <c r="A260" s="83" t="s">
        <v>884</v>
      </c>
      <c r="B260" s="83">
        <v>2</v>
      </c>
      <c r="C260" s="111">
        <v>0.014508481182674018</v>
      </c>
      <c r="D260" s="83" t="s">
        <v>212</v>
      </c>
      <c r="E260" s="83" t="b">
        <v>0</v>
      </c>
      <c r="F260" s="83" t="b">
        <v>0</v>
      </c>
      <c r="G260" s="83" t="b">
        <v>0</v>
      </c>
    </row>
    <row r="261" spans="1:7" ht="15">
      <c r="A261" s="83" t="s">
        <v>885</v>
      </c>
      <c r="B261" s="83">
        <v>2</v>
      </c>
      <c r="C261" s="111">
        <v>0.014508481182674018</v>
      </c>
      <c r="D261" s="83" t="s">
        <v>212</v>
      </c>
      <c r="E261" s="83" t="b">
        <v>0</v>
      </c>
      <c r="F261" s="83" t="b">
        <v>0</v>
      </c>
      <c r="G261" s="83" t="b">
        <v>0</v>
      </c>
    </row>
    <row r="262" spans="1:7" ht="15">
      <c r="A262" s="83" t="s">
        <v>861</v>
      </c>
      <c r="B262" s="83">
        <v>2</v>
      </c>
      <c r="C262" s="111">
        <v>0.014508481182674018</v>
      </c>
      <c r="D262" s="83" t="s">
        <v>212</v>
      </c>
      <c r="E262" s="83" t="b">
        <v>0</v>
      </c>
      <c r="F262" s="83" t="b">
        <v>0</v>
      </c>
      <c r="G26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49BC0E4-D093-4000-A5F4-68E9347802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UNOSML</cp:lastModifiedBy>
  <dcterms:created xsi:type="dcterms:W3CDTF">2008-01-30T00:41:58Z</dcterms:created>
  <dcterms:modified xsi:type="dcterms:W3CDTF">2019-12-28T02:51:45Z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Solution ID">
    <vt:lpwstr>{15727DE6-F92D-4E46-ACB4-0E2C58B31A18}</vt:lpwstr>
  </property>
</Properties>
</file>