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<sst xmlns="http://schemas.openxmlformats.org/spreadsheetml/2006/main" count="7853" uniqueCount="2163">
  <si>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</si>
  <si>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</si>
  <si>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</si>
  <si>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</si>
  <si>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</si>
  <si>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</si>
  <si>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</si>
  <si>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</si>
  <si>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</si>
  <si>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</si>
  <si>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</si>
  <si>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</si>
  <si>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</si>
  <si>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</si>
  <si>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</si>
  <si>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</si>
  <si>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</si>
  <si>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</si>
  <si>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</si>
  <si>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</si>
  <si>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</si>
  <si>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</si>
  <si>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</si>
  <si>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</si>
  <si>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</si>
  <si>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</si>
  <si>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</si>
  <si>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</si>
  <si>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</si>
  <si>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</si>
  <si>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</si>
  <si>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</si>
  <si>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</si>
  <si>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</si>
  <si>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</si>
  <si>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</si>
  <si>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</si>
  <si>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</si>
  <si>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</si>
  <si>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</si>
  <si>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</si>
  <si>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</si>
  <si>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</si>
  <si>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</si>
  <si>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</si>
  <si>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</si>
  <si>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</si>
  <si>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</si>
  <si>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</si>
  <si>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</si>
  <si>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</si>
  <si>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</si>
  <si>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</si>
  <si>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</si>
  <si>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</si>
  <si>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</si>
  <si>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</si>
  <si>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</si>
  <si>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</si>
  <si>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</si>
  <si>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</si>
  <si>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</si>
  <si>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</si>
  <si>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</si>
  <si>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</si>
  <si>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</si>
  <si>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</si>
  <si>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</si>
  <si>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</si>
  <si>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</si>
  <si>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</si>
  <si>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</si>
  <si>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</si>
  <si>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</si>
  <si>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</si>
  <si>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</si>
  <si>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</si>
  <si>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</si>
  <si>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</si>
  <si>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</si>
  <si>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</si>
  <si>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</si>
  <si>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</si>
  <si>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</si>
  <si>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</si>
  <si>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</si>
  <si>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</si>
  <si>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</si>
  <si>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</si>
  <si>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</si>
  <si>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</si>
  <si>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</si>
  <si>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</si>
  <si>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</si>
  <si>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</si>
  <si>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</si>
  <si>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</si>
  <si>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</si>
  <si>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</si>
  <si>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</si>
  <si>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</si>
  <si>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</si>
  <si>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</si>
  <si>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</si>
  <si>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</si>
  <si>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</si>
  <si>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</si>
  <si>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</si>
  <si>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</si>
  <si>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</si>
  <si>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</si>
  <si>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</si>
  <si>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</si>
  <si>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</si>
  <si>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</si>
  <si>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</si>
  <si>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</si>
  <si>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</si>
  <si>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</si>
  <si>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</si>
  <si>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</si>
  <si>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</si>
  <si>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</si>
  <si>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</si>
  <si>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</si>
  <si>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</si>
  <si>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</si>
  <si>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</si>
  <si>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</si>
  <si>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</si>
  <si>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</si>
  <si>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</si>
  <si>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</si>
  <si>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</si>
  <si>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</si>
  <si>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</si>
  <si>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</si>
  <si>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</si>
  <si>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</si>
  <si>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</si>
  <si>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</si>
  <si>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</si>
  <si>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</si>
  <si>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</si>
  <si>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</si>
  <si>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</si>
  <si>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</si>
  <si>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</si>
  <si>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</si>
  <si>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</si>
  <si>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</si>
  <si>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</si>
  <si>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</si>
  <si>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</si>
  <si>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</si>
  <si>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</si>
  <si>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</si>
  <si>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</si>
  <si>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</si>
  <si>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</si>
  <si>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</si>
  <si>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</si>
  <si>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</si>
  <si>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</si>
  <si>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</si>
  <si>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</si>
  <si>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</si>
  <si>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</si>
  <si>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</si>
  <si>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</si>
  <si>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</si>
  <si>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</si>
  <si>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</si>
  <si>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</si>
  <si>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</si>
  <si>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</si>
  <si>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</si>
  <si>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</si>
  <si>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</si>
  <si>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</si>
  <si>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</si>
  <si>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</si>
  <si>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</si>
  <si>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</si>
  <si>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</si>
  <si>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</si>
  <si>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</si>
  <si>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</si>
  <si>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</si>
  <si>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</si>
  <si>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</si>
  <si>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</si>
  <si>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</si>
  <si>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</si>
  <si>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</si>
  <si>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</si>
  <si>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</si>
  <si>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</si>
  <si>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</si>
  <si>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</si>
  <si>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</si>
  <si>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</si>
  <si>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</si>
  <si>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</si>
  <si>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</si>
  <si>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</si>
  <si>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</si>
  <si>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</si>
  <si>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</si>
  <si>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</si>
  <si>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</si>
  <si>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</si>
  <si>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</si>
  <si>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</si>
  <si>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reyvennofficial</t>
  </si>
  <si>
    <t>xenn84228099</t>
  </si>
  <si>
    <t>leo_ferret</t>
  </si>
  <si>
    <t>indiegameguys</t>
  </si>
  <si>
    <t>babykaely</t>
  </si>
  <si>
    <t>samwatkins007</t>
  </si>
  <si>
    <t>amyfranks_itns</t>
  </si>
  <si>
    <t>veron2v</t>
  </si>
  <si>
    <t>shugmac_shug</t>
  </si>
  <si>
    <t>joya771</t>
  </si>
  <si>
    <t>demiancrate</t>
  </si>
  <si>
    <t>deeshimmer</t>
  </si>
  <si>
    <t>redworldtoys</t>
  </si>
  <si>
    <t>bailzofficial</t>
  </si>
  <si>
    <t>musicpage_cito</t>
  </si>
  <si>
    <t>vanesetim</t>
  </si>
  <si>
    <t>daochifen</t>
  </si>
  <si>
    <t>smartboytees</t>
  </si>
  <si>
    <t>les_g_muzik</t>
  </si>
  <si>
    <t>skeretatadj</t>
  </si>
  <si>
    <t>tommyadam</t>
  </si>
  <si>
    <t>powercutmusic</t>
  </si>
  <si>
    <t>ereignesm</t>
  </si>
  <si>
    <t>nobodyghy</t>
  </si>
  <si>
    <t>rellartwork</t>
  </si>
  <si>
    <t>theonekemist18</t>
  </si>
  <si>
    <t>j_gotham_media</t>
  </si>
  <si>
    <t>ttgdrako3</t>
  </si>
  <si>
    <t>lostprxphet</t>
  </si>
  <si>
    <t>diestainl3ss1</t>
  </si>
  <si>
    <t>barucshop</t>
  </si>
  <si>
    <t>artjonez</t>
  </si>
  <si>
    <t>rednileshop</t>
  </si>
  <si>
    <t>breezybiggavel</t>
  </si>
  <si>
    <t>steezytactic</t>
  </si>
  <si>
    <t>lao_peso</t>
  </si>
  <si>
    <t>remdagiant</t>
  </si>
  <si>
    <t>liluw7</t>
  </si>
  <si>
    <t>ricohomicide702</t>
  </si>
  <si>
    <t>fracgrandlarge</t>
  </si>
  <si>
    <t>platform_frac</t>
  </si>
  <si>
    <t>switchill</t>
  </si>
  <si>
    <t>lilpricus</t>
  </si>
  <si>
    <t>thesoldierv</t>
  </si>
  <si>
    <t>philipvince</t>
  </si>
  <si>
    <t>drhyms</t>
  </si>
  <si>
    <t>rossicristiana</t>
  </si>
  <si>
    <t>isobolo1</t>
  </si>
  <si>
    <t>meditativerec</t>
  </si>
  <si>
    <t>kidahashiya</t>
  </si>
  <si>
    <t>poshmarkapp</t>
  </si>
  <si>
    <t>bts_twt</t>
  </si>
  <si>
    <t>thevaultdetroit</t>
  </si>
  <si>
    <t>sonixxsynth</t>
  </si>
  <si>
    <t>chimodu</t>
  </si>
  <si>
    <t>renastylez</t>
  </si>
  <si>
    <t>djlazzzyboy</t>
  </si>
  <si>
    <t>gary_gkells38</t>
  </si>
  <si>
    <t>ebay</t>
  </si>
  <si>
    <t>Retweet</t>
  </si>
  <si>
    <t>Mentions</t>
  </si>
  <si>
    <t>Replies to</t>
  </si>
  <si>
    <t>"RECKLESS" OUT NOW. CHECK IT OUT.#HipHop #HipHopCulture #HipHopLife #SoundCloud #HipHopMusic #HipHopArtist #HipHopHead #HipHopLegend #HipHopBlog #HipHopNation #Mixtape #HipHopBeats #HipHopStyle #HipHopJunkie #RnB #RnBMusic #HipHopNews  #UnsignedArtist
https://t.co/KnFE66uT9E</t>
  </si>
  <si>
    <t>#bionicwave #songwriters #hiphopstyle #applemusicartist #spotify✅ https://t.co/3npjLVBORf</t>
  </si>
  <si>
    <t>The streets instinctively know what style is and continue to set the trend, this is what I like #hiphopstyle #urbanstyle #london #grime</t>
  </si>
  <si>
    <t>Finally hoodie season here LA! _xD83D__xDC4F__xD83C__xDFFC_ now watch it be hot tomorrow lol 
.
.
.
.
#kappaofficial #kappa #hiphop #hiphopstyle #femalerapper @ Downtown Los Angeles https://t.co/2hj9BtYEja</t>
  </si>
  <si>
    <t>#HipHopNews 
#hiphopparty
#hiphopproducer
#HipHopStyle 
#hiphopunderground
#hipphopmusic
#hipster https://t.co/dvayNZ60Yb</t>
  </si>
  <si>
    <t>#Vintage #Coogi Australia Mens #Necktie 90s Style. https://t.co/ufRnBWOhJK via @poshmarkapp #shopmycloset #CoogiAustralia #Biggie #Tupac #90sStyle #HipHopStyle</t>
  </si>
  <si>
    <t>The art of the Stu is just beautiful 
.  _xD83E__xDD1F__xD83C__xDFFE__xD83E__xDD24__xD83D__xDD25__xD83D__xDE4C__xD83C__xDFFE__xD83E__xDD2F__xD83D__xDCAB_✳️✴️✳️✴️_xD83D__xDE0D_
.
.
#hiphop #hiphopmusic #hiphopculture #hiphophead #HipHopartist #HipHopLife #hiphopdance #hiphopjunkie #hiphopbeats #hiphopheads #hiphopstyle #HipHopNation… https://t.co/TAwoScRTlp</t>
  </si>
  <si>
    <t>#JIMINOurPromise #JIMINstyle #TheCutestKid #Jiminaaah #Hiphopstyle @BTS_twt https://t.co/dYYUYMAlr4</t>
  </si>
  <si>
    <t>En el escenario también se suda, compas.
#Repost elchico_cabra
#raplife #hiphopstyle #newmusicnow #musicblog #hiphopdx #instarap #digidesign #commercials #fortheculture #classichiphop #typebeats #blackmusic… https://t.co/0ikxhfFrmP</t>
  </si>
  <si>
    <t>80s #adidas and #fila sportswear still looks good now. What's cool is that it brings something different #vintagebrands #vintagesportswear #hiphopstyle #retrosportswear</t>
  </si>
  <si>
    <t>In @thevaultdetroit sticking up the spot with this new music‼️‼️
___________________________________________________
#hiphop #hiphopstyle #hiphopdx #beats #mic #vibes #banger #listen #listen #whookid… https://t.co/lYkriUREwv</t>
  </si>
  <si>
    <t>There's so much to be thankful for. @musicpage_cito 
.
.
.
.
.
.
#hiphop #hiphopmusic #hiphopculture #hiphophead #HipHopartist #HipHopLife #559 #hiphopjunkie #hiphopbeats #hiphopheads #hiphopstyle #HipHopNation… https://t.co/T1Uhq29wis</t>
  </si>
  <si>
    <t>Be the change you want to see, it starts with you.  @musicpage_cito 
.
.
.
.
.
#hiphop #hiphopmusic #hiphopculture #hiphophead #HipHopartist #HipHopLife #559 #hiphopjunkie #hiphopbeats #hiphopheads #hiphopstyle… https://t.co/s9hnYxrtJw</t>
  </si>
  <si>
    <t>Creating a more engaging street style by toying with convention. https://t.co/6tEJbtAeQ6
#streetstyle #hiphopstyle #newyorkstyle #streetfashion #hiphopfashion https://t.co/qGkXo0TV89</t>
  </si>
  <si>
    <t>Dragon T-shirt + Denim jacket + hip hop 5-panel cap = The perfect Outfit! Put on your headphones and enjoy the rhythm for the weekend!_xD83C__xDFD6_️https://t.co/0VJXzhQYcY
#hiphopstyle #dragontatto #dragontshirts #designtshirts #whitetshirts #casualoutfits #chinesetshirts #chinesedesigns https://t.co/NjRl9ZtFSk</t>
  </si>
  <si>
    <t>No Homework _xD83D__xDCDA_ Blues over here it’s hoodie: https://t.co/r6FgKFYhYV 
.
.
#TGIFriday #homework #homeworkblues #hiphopstyle #smartcommunity #Education https://t.co/uwdaGBUv4m</t>
  </si>
  <si>
    <t>#Hiphop #hiphopmusic #hiphopculture #hiphophead #HipHopartist #HipHopLife #hiphopdance #hiphopjunkie #hiphopbeats #hiphopheads #hiphopstyle #HipHopNation #hiphopart #hiphopdx #hiphopnews #hiphopblog #hiphopweekly  https://t.co/OQ9luZtZbm</t>
  </si>
  <si>
    <t>#hiphop #808jxnkys #hiphophead #hiphopculture #undergroundhiphop #hiphopjunkie #hiphopartist #90shiphop #DryWaterLp #hotnewhiphop #oldschoolhiphop #hiphopheads #hiphopnation #hiphopbeats #hiphopstyle #hiphopart… https://t.co/XZnYdz6R4v</t>
  </si>
  <si>
    <t>HOMIEST #RESPECT 
@tommyadam for the
6th Anniversary of
ELECTROWARS INDONESIA
@sonixxsynth
.
.
.
#homiest 
#hiphop 
#rap 
#surabaya 
#music 
#entertainment #hiphopproducer 
#hiphopsoul 
#hiphopindo 
#hiphopstyle… https://t.co/EyDQaCAvkP</t>
  </si>
  <si>
    <t>"Go hard "
https://t.co/WFOekNDRnR 
#SaturdayMorning #ereign #futureofnewyork #yeezy380
#spotify #applemusic #hiphopblog #hiphopstyle #urbanhiphop #newyork #hiphopartist #hiphop #hiphopmusic #youtubevideo #youtube #gohard #hard https://t.co/rGbCnIOUrv</t>
  </si>
  <si>
    <t>#HipHop #HipHopCulture #HipHopLife #SoundCloud #HipHopMusic #HipHopArtist #HipHopHead #HipHopLegend #HipHopBlog #HipHopNation #Mixtape #HipHopBeats #HipHopStyle #HipHopJunkie #RnB #RnBMusic #HipHopNews #HipHopDance #UnsignedArtist https://t.co/rckM2DgBEE</t>
  </si>
  <si>
    <t>#hiphop #hiphopmusic #hiphopculture #rap #hiphophead #hiphopjunkie #hiphopartist #hiphoplife #music #hiphopdance #hiphopnation #hiphopweekly #hiphopblog #hiphopnews #hiphopheads #rapmusic #rapper #hiphopstyle… https://t.co/alok7i17jS</t>
  </si>
  <si>
    <t>Point Exactly _xD83D__xDCAA_#hiphoplegends #hiphopbeats #hiphopfashion #hiphopjunkie #hiphopclassic #hiphopculture #hiphopvinyl #hiphopstyle #hiphopcommunity #hiphopmusic #hiphopmemes #hiphopparty #hiphopaddict #hiphopdancers… https://t.co/UU3dqGKwd2</t>
  </si>
  <si>
    <t>Point Exactly_xD83D__xDCAA_#hiphoplegends #hiphopbeats #hiphopfashion #hiphopjunkie #hiphopclassic #hiphopculture #hiphopvinyl #hiphopstyle #hiphopcommunity #hiphopmusic #hiphopmemes #hiphopparty #hiphopaddict #hiphopdancers… https://t.co/4O0GhGdojY</t>
  </si>
  <si>
    <t>HOT DAMN_xD83D__xDD25__xD83D__xDD25__xD83D__xDD25__xD83D__xDD25__xD83D__xDD25__xD83D__xDD25_#hiphoplegends #hiphopbeats #hiphopfashion #hiphopjunkie #hiphopclassic #hiphopculture #hiphopvinyl #hiphopstyle #hiphopcommunity #hiphopmusic #hiphopmemes #hiphopparty #hiphopaddict #hiphopdancers… https://t.co/ne3FjHKNRm</t>
  </si>
  <si>
    <t>Layers... Purp.... orange....Waxed Denim...the complexity; that's New York street style, sucka...  #streetstyle #hiphopstyle  #nystyle #hiphopfashion https://t.co/1o3qzXp00y</t>
  </si>
  <si>
    <t>Pretty Sneaker Pic. https://t.co/IOjZKd0hh9
#streetstyle #nystyle #hiphopstyle #hiphopfashion #airjordan1 #nystreetwear #streetwear https://t.co/RQdn1wuBBl https://t.co/MrxWMn40fX</t>
  </si>
  <si>
    <t>Gotham Street Style: Leather is nice, but Wool offers more options for individuality- yeah. 
https://t.co/65TJxTMLEz
#streetstyle #hiphopstyle #nystyle #nystreetstyle #hiphopfashion https://t.co/OCiauSwuGt</t>
  </si>
  <si>
    <t>Pretty Sneaker Pic: Nike Air Force 1 Low in Black, Yellow and White. #sneakers #streetstyle #hiphopfashion #hiphopstyle https://t.co/QHg4dBE9Tq</t>
  </si>
  <si>
    <t>#rap #hiphop #hiphopmusic #music #hiphopnation #hiphoplife #hiphopculture #newmusic #rapmusic #hiphopjunkie #hiphopartist #rapper #hiphophead #worldstar #rappers #hiphopblog #hiphopheads #hiphopdance #realrap #hiphopbeats #hiphopweekly #rapartist #hiphopstyle https://t.co/r4Tn3uvOYn</t>
  </si>
  <si>
    <t>#Coolin #L3 #HipHop #HipHopCulture #HipHopLife #SoundCloud #HipHopMusic #HipHopArtist #HipHopHead #HipHopLegend #HipHopBlog #HipHopNation #Mixtape #HipHopBeats #HipHopStyle #HipHopJunkie #RnB #RnBMusic #HipHopNews… https://t.co/pymzUCvjO2</t>
  </si>
  <si>
    <t>Christopher George Latore Wallace, _xD835__xDC0D__xD835__xDC28__xD835__xDC2D__xD835__xDC28__xD835__xDC2B__xD835__xDC22__xD835__xDC28__xD835__xDC2E__xD835__xDC2C_ _xD835__xDC01_._xD835__xDC08_._xD835__xDC06_. _xD83D__xDE45__xD83C__xDFFD_‍♂️
••
_xD83D__xDCF8_ By @chimodu
••
#Medellín #Medayork #BarucShopStyle #HipHopStyle en Envigado https://t.co/rbBdM6wUpF</t>
  </si>
  <si>
    <t>#hiphop #hiphopculture #hiphopblog #hiphophead #hiphopnation #hiphopmusic #hiphopstyle #rap #hiphopart #hiphopjunkie #music #hiphopnews #fashion #hiphopdance #hiphopartist #hiphoplife #hiphopdancer #streetwear #hiphopclassic #rapper #streetfashion #hiphopbeats #streetstyle https://t.co/FV61sqDwyF</t>
  </si>
  <si>
    <t>https://t.co/vqkjdtRVV7 IF YALL CAN TAKE A MOMENT TO SUBSCRIBE TO MY CHANNEL ID APPRECIATE IT ALOT _xD83D__xDE4F__xD83C__xDFFD_‼️‼️ #HipHop #HipHopCulture #HipHopLife #SoundCloud #HipHopMusic #HipHopArtist #HipHopHead #HipHopLegend #HipHopBlog #HipHopNation #Mixtape #HipHopBeats #HipHopStyle #HipHopJunkie</t>
  </si>
  <si>
    <t>https://t.co/JTdKksHvk5 GO PEEP _xD83D__xDC40_ ‼️‼️ #HipHop #HipHopCulture #HipHopLife #SoundCloud #HipHopMusic #HipHopArtist #HipHopHead #HipHopLegend #HipHopBlog #HipHopNation #Mixtape #HipHopBeats #HipHopStyle #HipHopJunkie #RnB #RnBMusic #HipHopNews #HipHopDance #UnsignedArtist #Rap</t>
  </si>
  <si>
    <t>_xD83D__xDC68__xD83C__xDFFD_‍_xD83D__xDD2C_⚗️_xD83E__xDDEA__xD83D__xDD25_‼️ #HipHop #HipHopCulture #HipHopLife #SoundCloud #HipHopMusic #HipHopArtist #HipHopHead #HipHopLegend #HipHopBlog #HipHopNation #Mixtape #HipHopBeats #HipHopStyle #HipHopJunkie #RnB #RnBMusic #HipHopNews #HipHopDance #UnsignedArtist #Rap #RapLife #Rapper #RapGod https://t.co/HlxPI8D7iE</t>
  </si>
  <si>
    <t>GO FOLLOW ME ON IG I ALWAYZ FOLLOW BACK ... @breezybiggavel ‼️‼️‼️ #HipHop #HipHopCulture #HipHopLife #SoundCloud #HipHopMusic #HipHopArtist #HipHopHead #HipHopLegend #HipHopBlog #HipHopNation #Mixtape #HipHopBeats #HipHopStyle #HipHopJunkie #RnB #RnBMusic #HipHopNews #Instagram https://t.co/to5xBpqcxm</t>
  </si>
  <si>
    <t>@RenaStylez #NGKRAPNEWS _xD83C__xDF0A__xD83C__xDF0A__xD83C__xDF0A__xD83C__xDF0A_#hiphopmusic #hiphophead #worldstarhiphop #undergroundhiphop #hiphoplife #hiphopheads #hiphopnation #RenaStylez #hiphopbeats #hiphopstyle #New #newhiphop #hiphopnews #NGK #NGKmusic #808Jxnkys</t>
  </si>
  <si>
    <t>#evstsxde #808jxnkys #summervibes #philadelphia #hxgxtxdxs #hiphopjunkie #hiphopartist #90shiphop #DryWaterLp #hotnewhiphop #oldschoolhiphop #hiphopheads #hiphopnation #hiphopbeats #hiphopstyle #hiphopart… https://t.co/g5invdmHad</t>
  </si>
  <si>
    <t>#evstsxde #808jxnkys #summervibes #philadelphia #hxgxtxdxs #hiphopjunkie #hiphopartist #90shiphop #DryWaterLp #hotnewhiphop #oldschoolhiphop #hiphopheads #hiphopnation #hiphopbeats #hiphopstyle #hiphopart #newhiphop… https://t.co/d7BRWYdeJ6</t>
  </si>
  <si>
    <t>#evstsxde #808jxnkys #summervibes #philadelphia #hxgxtxdxs #hiphopjunkie #hiphopartist #90shiphop #DryWaterLp #hotnewhiphop #oldschoolhiphop #hiphopheads #hiphopnation #hiphopbeats #hiphopstyle #hiphopart… https://t.co/E74HPgtp18</t>
  </si>
  <si>
    <t>#evstsxde #808jxnkys #summervibes #philadelphia #hxgxtxdxs #hiphopjunkie #hiphopartist #90shiphop #DryWaterLp #hotnewhiphop #oldschoolhiphop #hiphopheads #hiphopnation #hiphopbeats #hiphopstyle #hiphopart #newhiphop… https://t.co/KuRDa1WtUb</t>
  </si>
  <si>
    <t>#thevibe #hiphopmusic #hiphophead #worldstarhiphop #hiphopjunkie #vent #90shiphop #hiphoplife #oldschoolhiphop #hiphopheads #hiphopnation #hxghtxdxs #hiphopstyle #phillyradio #newhiphop #rapartist #NGK #NGKmusic… https://t.co/Fdhi8oE1J7</t>
  </si>
  <si>
    <t>Available Now on spotify New Project 
“Think Big” Link in bio 
-
-
#hiphopartist #hiphophead #hiphoplegend #hiphopblog #hiphopnation #mixtape #hiphopbeats #hiphopstyle #hiphopjunkie #RnB #RnBmusic #hiphopnews… https://t.co/QUtWJv4Tp2</t>
  </si>
  <si>
    <t>Available Now on spotify New Project “Think Big” Link in bio -
-
#hiphopartist #hiphophead #hiphoplegend #hiphopblog #hiphopnation #mixtape #hiphopbeats #hiphopstyle #hiphopjunkie #RnB #RnBmusic #hiphopnews… https://t.co/hXUqCIt9V0</t>
  </si>
  <si>
    <t>Available Now amazonmusic Please Hit The Link In Bio Right Now....Don’t Miss Out On Something Great _xD83D__xDCBD_ 
-
-
#hiphopartist #hiphophead #hiphoplegend #hiphopblog #hiphopnation #mixtape #hiphopbeats #hiphopstyle… https://t.co/Ys32VaHyP9</t>
  </si>
  <si>
    <t>髪の毛縛ってるのどぅ⁉️
良さげ⁉️
#hiphopstyle
#whatsup https://t.co/eL23rtVvMc</t>
  </si>
  <si>
    <t>**SOUND ON** "HATIN ON ME" DROPS TOMMOROW ON ALL STREAMING PLATFORMS!! !! #Hiphop #hiphopmusic #hiphopculture #hiphophead #HipHopartist #HipHopLife #newmusic #hiphopjunkie #music #unsignedartist #hiphopstyle… https://t.co/34BpTEVC0S</t>
  </si>
  <si>
    <t>**SOUND ON** "HATIN ON ME" DROPS TOMMOROW ON ALL STREAMING PLATFORMS!! !! #Hiphop #hiphopmusic #hiphopculture #hiphophead #HipHopartist #HipHopLife #newmusic #hiphopjunkie #music #unsignedartist #hiphopstyle… https://t.co/B9KOVrbHrP</t>
  </si>
  <si>
    <t>***NEW MUSIC ON WAY**** "NOTHIN TO LOSE" DROPS NEXT WEEK!!!! #Hiphop #hiphopmusic #hiphopculture #hiphophead #HipHopartist #HipHopLife #newmusic #hiphopjunkie #music #unsignedartist #hiphopstyle #HipHopNation #drake… https://t.co/oGGEVx4TSE</t>
  </si>
  <si>
    <t>"HATIN ON ME" available ON ALL STREAMING PLATFORMS!! !! #Hiphop #freshoutofthebooth #hiphopmusic #hiphopculture #hiphophead #HipHopartist #HipHopLife #newmusic #hiphopjunkie #music #unsignedartist #hiphopstyle… https://t.co/vlTGt1MCq1</t>
  </si>
  <si>
    <t>**SOUND ON** "HATIN ON ME" DROPS TOMMOROW ON ALL STREAMING PLATFORMS!! !! #Hiphop #hiphopmusic #hiphopculture #hiphophead #HipHopartist #HipHopLife #newmusic #hiphopjunkie #music #unsignedartist #hiphopstyle… https://t.co/MDA7Lyvlrl</t>
  </si>
  <si>
    <t>Juanito revient aujourd'hui dès 12h45 pour de nouvelles improvisations dansées ! #wefrac2019 #fracgrandlarge #fracdunkerque #frachautsdefrance #hiphop #hiphopdance #hiphopstyle #hiphopmusic #streetart #street #improvisations #improvisationsdansees #dunkerque #hautsdefrance https://t.co/umu8tqrz1X</t>
  </si>
  <si>
    <t>La conférence dansée a commencé au @fracgrandlarge avec @juanito59off et Rashead Amenzou.
#fracgrandlarge #fracdunkerque #wefrac2019 #juanito #hiphop #hiphopdance #hiphopstyle #freetsyle #hiphopculture #conference https://t.co/V5sGCMFRJh</t>
  </si>
  <si>
    <t>Démonstration de poping avec @juanito59off et Rashead Amenzou au @fracgrandlarge ! #wefrac2019 #fracgrandlarge #fracdunkerque #frachautsdefrance #weekend #weekenddefolie #hiphop #hiphopdance #hiphopstyle #hiphopmusic https://t.co/EYFuBxJ6NI</t>
  </si>
  <si>
    <t>Démonstration de #breakdance avec @juanito59off et Rashead Amenzou au @fracgrandlarge ! #wefrac2019 #fracgrandlarge #fracdunkerque #frac #hiphop #break #hiphopdance #hiphopstyle https://t.co/dPASG6J76D</t>
  </si>
  <si>
    <t>Superbe démonstration de House dance de @juanito59off au @fracgrandlarge ! _xD83D__xDE0A_ #wefrac2019 #fracgrandlarge #fracdunkerque #hiphop #hiphopdance #hiphopstyle #hiphopmusic #streetart #street #improvisations https://t.co/5xsBjH4sAs</t>
  </si>
  <si>
    <t>#hiphop #hiphopmusic #hiphopculture  #HipHopartist #HipHopLife #hiphopdance #hiphopjunkie #hiphopbeats #hiphopheads #hiphopstyle #HipHopNation #hiphoparty #hiphopdx #hiphopnews #hiphopblog #hiphopweekly #hiphopbeat… https://t.co/pwni8hSWDU</t>
  </si>
  <si>
    <t>#hiphop #hiphopmusic #hiphopculture #HipHopartist #HipHopLife #hiphopdance #hiphopjunkie #hiphopbeats #hiphopheads #hiphopstyle #HipHopNation #hiphoparty #hiphopdx #hiphopnews #hiphopblog #hiphopweekly #hiphopbeat… https://t.co/nUgTVsmDJL</t>
  </si>
  <si>
    <t>#hiphop #hiphopmusic #hiphopculture #HipHopartist #HipHopLife #hiphopdance #hiphopjunkie #hiphopbeats #hiphopheads #hiphopstyle #HipHopNation #hiphoparty #hiphopdx #hiphopnews #hiphopblog #hiphopweekly #hiphopbeat… https://t.co/oEjcO8zv63</t>
  </si>
  <si>
    <t>#hiphop #hiphopmusic #hiphopculture #HipHopartist #HipHopLife #hiphopdance #hiphopstyle #HipHopNation #hiphoparty #hiphopdx #hiphopnews #hiphopblog #hiphopweekly #hiphopbeat #HipHopAwards  #hiphopfashion #hiphopclass #HipHopItaliano #HipHopLives
#hiphopbrazil
 #LatinGRAMMY https://t.co/QRQrb9kHTR</t>
  </si>
  <si>
    <t>#hiphop #hiphopmusic #hiphopculture #HipHopartist #HipHopLife #hiphopdance #hiphopjunkie #hiphopbeats #hiphopheads #hiphopstyle #HipHopNation #hiphoparty #hiphopdx #hiphopnews #hiphopblog #hiphopweekly #hiphopbeat… https://t.co/hBIjed0cxB</t>
  </si>
  <si>
    <t>#hiphop #hiphopmusic #hiphopculture #HipHopartist #HipHopLife #hiphopdance #hiphopjunkie #hiphopbeats #hiphopheads #hiphopstyle #HipHopNation #hiphoparty #hiphopdx #hiphopnews #hiphopblog #hiphopweekly #hiphopbeat… https://t.co/mwhBwk9iOC</t>
  </si>
  <si>
    <t>#hiphop #hiphopmusic #hiphopculture #HipHopartist #HipHopLife #hiphopdance #hiphopjunkie #hiphopbeats #hiphopheads #hiphopstyle #HipHopNation #hiphoparty #hiphopdx #hiphopnews #hiphopblog #hiphopweekly #hiphopbeat… https://t.co/ebLSbbXmM4</t>
  </si>
  <si>
    <t>[Spotify]
https://t.co/fylMLHURIL
#hiphop #hiphopmusic #hiphopculture #HipHopartist #HipHopLife #hiphopdance #hiphopjunkie #hiphopbeats #hiphopheads #hiphopstyle #HipHopNation #hiphoparty #hiphopdx #hiphopnews #hiphopblog 
#spotify #follow #RT https://t.co/mNRS2lt1IT</t>
  </si>
  <si>
    <t>[Spotify]
https://t.co/z6LnAFbm4H
 #福岡 #佐賀 #長崎 #熊本 #大分 #宮崎 #鹿児島 #沖縄 #那覇
#hiphop #hiphopmusic #hiphopculture #HipHopartist #HipHopLife #hiphopdance #hiphopjunkie #hiphopbeats #hiphopheads #hiphopstyle #HipHopNation #hiphoparty #hiphopdx #hiphopnews #RT https://t.co/zbdUXblsnn</t>
  </si>
  <si>
    <t>Vilken blir nästa instrumentala låt??? _xD83E__xDD21__xD83D__xDCAF_.
.
#eminemfan #eminemquotes #musikcover #hiphopstyle #1cuz #flstudiogang #flstudiolife #indierapper #unsignedrapper #hiphopbeats #hiphopartist #rapper #ukrapper… https://t.co/2uoqCzeMqS</t>
  </si>
  <si>
    <t>❤️_xD83D__xDDA4_ disponíveis no 923740098
#grifandoasruas #hiphopstyle #streetwear #urbanwear #fatsoldiers_atéavitória #fatsoldiers_xD83D__xDC51_ #atéavitória https://t.co/2HgNwmfbjB</t>
  </si>
  <si>
    <t>#tupac &amp;amp; #biggie by danalixenberg for roma.publications X patta_nl 
#hiphop #hiphopmusic #hiphopculture #hiphophead #HipHopartist #HipHopLife #hiphopdance #hiphopjunkie #hiphopbeats #hiphopheads #hiphopstyle… https://t.co/IuG19FzWGl</t>
  </si>
  <si>
    <t>#Repost @gary_gkells38
・・・
HEISENBERG SAYS YAAAAAY.. @djlazzzyboy
.
.
.
.
.
#hiphop #hiphopculture #hiphopblog #hiphophead #hiphopnation #hiphopmusic #hiphopstyle #rap #hiphopart #hiphopjunkie #music #hiphopnews… https://t.co/caZbzP6YnG</t>
  </si>
  <si>
    <t>.
.
.
.
.
#hiphop #hiphopculture #hiphopblog #hiphophead #hiphopnation #hiphopmusic #hiphopstyle #rap #hiphopart #hiphopjunkie #music #hiphopnews #fashion #hiphopdance #hiphopartist #hiphoplife #hiphopdancer… https://t.co/AVyu4gHbCf</t>
  </si>
  <si>
    <t>#Repost htown_queensweetie
.
.
.
.
.
#hiphop #hiphopculture #hiphopblog #hiphophead #hiphopnation #hiphopmusic #hiphopstyle #rap #hiphopart #hiphopjunkie #music #hiphopnews #fashion #hiphopdance #hiphopartist… https://t.co/BMtDwyGVlJ</t>
  </si>
  <si>
    <t>.
.
.
.
.
#hiphop #hiphopculture #hiphopblog #hiphophead #hiphopnation #hiphopmusic #hiphopstyle #rap #hiphopart #hiphopjunkie #music #hiphopnews #fashion #hiphopdance #hiphopartist #hiphoplife #hiphopdancer… https://t.co/vRZjJ3kEPm</t>
  </si>
  <si>
    <t>_xD83C__xDF88_Giovedi! Ore 17.30 - 20.30 _xD83D__xDCAA__xD83E__xDD3E_‍♀️_xD83E__xDD3E_‍♂️_xD83E__xDD38_‍♂️_xD83D__xDD7A__xD83C__xDFC3_‍♀️_xD83C__xDFC3_‍♂️_xD83D__xDEB6_‍♀️_xD83D__xDEB6_‍♂️_xD83E__xDDD8_‍♀️
_xD83D__xDD25_Lezioni al top con #danielerommelli #savona #amicidimariadefilippi #centroaccademicodanzamoderna #corsoitalia25r #usacli #hiphopdance #hiphopstyle @… https://t.co/gSji2PceLz</t>
  </si>
  <si>
    <t>#danielerommelli #giovedi #centroaccademicodanzamoderna #corsoitalia25r #savona #hiphop #hiphopdance #hiphopstyle #cristianarossi @ Savona, Italy https://t.co/VZ9LwNuWYY</t>
  </si>
  <si>
    <t>#giovedi #centroaccademicodanzamoderna #corsoitalia25r #savona #hiphop #hiphopdance #hiphopstyle @ Savona, Italy https://t.co/vPb0XXwz9I</t>
  </si>
  <si>
    <t>#PriceReduced on this #COOGI Australia Hat Cap Hip Hop Urban Fashion Blue and Green #Biggie  #BaseballCap https://t.co/RRveLpP5ee via @eBay #CoogieAustralia #UrbanFashion #CoogiFashion #FashionDesigner #90sFashion #HipHop #HipHopStyle #SameDayShipping #ISOBOLO</t>
  </si>
  <si>
    <t>#hiphop #hiphoplife #hiphopstyle #rapnation #rapmusic #hiphopculture #hiphophead #hiphoplife #ヒップホップ #日本語ラップ #japanesehiphop #femalerap #femalerapper #힙합 #래퍼 #chillhop #meditativerecords #きだはしや #PhreDdyM</t>
  </si>
  <si>
    <t>_xD83D__xDEF9_ NEW _xD83C__xDF55_
意地悪な私からひねくれ者の君へ、励ましの曲です
rap : きだはしや @Kidahashiya
beat : PhreDdy M phreddy_m 
photo : ytomi @yoshitormi 
soundcloudで聴けます_xD83D__xDE47_‍♀️
#hiphop #hiphoplife #hiphopstyle #rapnation #rapmusic #hiphopculture… https://t.co/CPEUndDVbF</t>
  </si>
  <si>
    <t>_xD83D__xDEF9_ NEW _xD83C__xDF55_
심술궂은 나부터, 비뚤어진 생각의 당신에게
rap :  @kidahashiya 
beat : phreddy_m 
photo : @yoshitormi 
soundcloud에서들을 수 있습니다
#hiphop #hiphoplife #hiphopstyle #rapnation #rapmusic #hiphopculture #hiphophead… https://t.co/LHIxYRCojg</t>
  </si>
  <si>
    <t>https://www.youtube.com/watch?v=h7RMMz__GUQ</t>
  </si>
  <si>
    <t>https://www.instagram.com/p/B403t_MAnSd/?igshid=p0fxhjo5zyur</t>
  </si>
  <si>
    <t>https://www.instagram.com/p/B41AnExnV2U/?igshid=mw26l7ulmqly</t>
  </si>
  <si>
    <t>https://twitter.com/amyfranks_itns/status/1193194040134709248</t>
  </si>
  <si>
    <t>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t>
  </si>
  <si>
    <t>https://www.instagram.com/p/B42Jmhynhdw/?igshid=9v6b7gcwgxfr</t>
  </si>
  <si>
    <t>https://twitter.com/BTS_twt/status/328407532878061568</t>
  </si>
  <si>
    <t>https://www.instagram.com/p/B424FuDAw8o/?igshid=1tfws0lgv0ir3</t>
  </si>
  <si>
    <t>https://www.instagram.com/p/B43ROKRFAPi/?igshid=18nvynqfbekhy</t>
  </si>
  <si>
    <t>https://www.instagram.com/p/B40SHVAJBtp/?igshid=1d0mx7wpjjyfl</t>
  </si>
  <si>
    <t>https://www.instagram.com/p/B43Wj-Tp1OT/?igshid=zqjj99qujiqo</t>
  </si>
  <si>
    <t>https://hiphopstyleny.blogspot.com/2019/11/new-york-street-style-casual-classic.html?m=1</t>
  </si>
  <si>
    <t>https://www.redbubble.com/people/daochifen/works/41638295-descendants-of-dragon?asc=u&amp;body_color=white&amp;p=classic-tee&amp;print_location=front&amp;size=medium</t>
  </si>
  <si>
    <t>http://smartboytees.bigcartel.com/</t>
  </si>
  <si>
    <t>https://music.apple.com/us/album/lets-talk-about-it-single/1484035802</t>
  </si>
  <si>
    <t>https://www.instagram.com/p/B47lV3JFWS-/?igshid=1kdae3vsvj4dw</t>
  </si>
  <si>
    <t>http://Ereignmusic.com</t>
  </si>
  <si>
    <t>https://twitter.com/nobodyghy_music/status/1194239754109423616</t>
  </si>
  <si>
    <t>https://www.instagram.com/p/B48va_lHP1M/?igshid=5svx22sq7g0o</t>
  </si>
  <si>
    <t>https://www.instagram.com/p/B4-D3DPFctr/?igshid=1v4slvqhvfoq5</t>
  </si>
  <si>
    <t>https://www.instagram.com/p/B4-ESzSFzyO/?igshid=17tz1sfxpzi5l</t>
  </si>
  <si>
    <t>https://www.instagram.com/p/B4-JK1lloue/?igshid=1etwutz1wt06a</t>
  </si>
  <si>
    <t>https://hiphopstyleny.blogspot.com/2019/11/pretty-sneaker-pic-air-jordan-1-mid.html https://twitter.com/J_Gotham_Media/status/1195378011824181248/photo/1</t>
  </si>
  <si>
    <t>https://hiphopstyleny.blogspot.com/?m=1</t>
  </si>
  <si>
    <t>https://www.instagram.com/p/B4-0q82Fppn/?igshid=1rvgdyuc6qn20</t>
  </si>
  <si>
    <t>https://www.instagram.com/p/B5BEmT5pQ48/?igshid=58yep1zede75</t>
  </si>
  <si>
    <t>https://www.youtube.com/channel/UCk-U_BEMf53BidKtCtP96gA</t>
  </si>
  <si>
    <t>https://www.youtube.com/watch?v=VR0nr-du6V8&amp;feature=youtu.be</t>
  </si>
  <si>
    <t>https://www.instagram.com/p/ByGmrieA6ji/?igshid=1tbi3b6x0ejzu</t>
  </si>
  <si>
    <t>https://www.instagram.com/p/BvA4XFygJL1/?igshid=1hb1tjb0du79t</t>
  </si>
  <si>
    <t>https://www.instagram.com/p/ByGmrieA6ji/?igshid=m05f6rr4lve3</t>
  </si>
  <si>
    <t>https://www.instagram.com/p/ByHJbQSgyBm/?igshid=1a8orvkl5h5ct</t>
  </si>
  <si>
    <t>https://www.instagram.com/p/ByGmrieA6ji/?igshid=uer5qtbw9w2n</t>
  </si>
  <si>
    <t>https://www.instagram.com/p/B4vyASyg4lt/?igshid=1nbg7qnqeftzx</t>
  </si>
  <si>
    <t>https://www.instagram.com/p/B49Ke-dltVt/?igshid=1o8yujqbkn4ir</t>
  </si>
  <si>
    <t>https://www.instagram.com/p/B49LbA9lTok/?igshid=1gnl87axfdl5y</t>
  </si>
  <si>
    <t>https://www.instagram.com/p/B5EV8KPlCJ-/?igshid=jjuedf96j0ne</t>
  </si>
  <si>
    <t>https://www.instagram.com/p/B4ux-Vinxdt/?igshid=71kuivwpvyed</t>
  </si>
  <si>
    <t>https://www.instagram.com/p/B4ux-Vinxdt/?igshid=c6ivnyeko2sp</t>
  </si>
  <si>
    <t>https://www.instagram.com/p/B45G1eUHQ3U/?igshid=vx8bt8lm8fdz</t>
  </si>
  <si>
    <t>https://www.instagram.com/p/B470DEkHU5M/?igshid=1e2wpciao1xfo</t>
  </si>
  <si>
    <t>https://www.instagram.com/p/B4ux-Vinxdt/?igshid=l5z24x2mrx03</t>
  </si>
  <si>
    <t>https://www.instagram.com/p/B402SCAFQiZ/?igshid=gadvgiu5hugk</t>
  </si>
  <si>
    <t>https://www.instagram.com/p/B41G76eFWeg/?igshid=13d2v2qek71rv</t>
  </si>
  <si>
    <t>https://www.instagram.com/p/B41lk-Plbv5/?igshid=12953vjglou4f</t>
  </si>
  <si>
    <t>https://www.instagram.com/p/B43rAIOF_ZE/?igshid=tgcbb726kh1b</t>
  </si>
  <si>
    <t>https://www.instagram.com/p/B43rC0RlWyy/?igshid=jehs71r0e3m6</t>
  </si>
  <si>
    <t>https://www.instagram.com/p/B43rFktl6o0/?igshid=goc9mvffttds</t>
  </si>
  <si>
    <t>https://open.spotify.com/artist/54IgzDLW8nsudR4YZFi4va?si=VaVIzbNQRJ6tfewu7kk3fQ</t>
  </si>
  <si>
    <t>https://open.spotify.com/artist/54IgzDLW8nsudR4YZFi4va?si=_LwA0HBgTA2QkYee7kSfLw</t>
  </si>
  <si>
    <t>https://www.instagram.com/p/B5HyMX8B7V7/?igshid=1iv0l8kv5ctpv</t>
  </si>
  <si>
    <t>https://www.instagram.com/p/B5HzGUTnlWJ/?igshid=lkqzt6bop1ox</t>
  </si>
  <si>
    <t>https://www.instagram.com/p/B5H33UhFCt4/?igshid=10roxi2ytxmer</t>
  </si>
  <si>
    <t>https://www.instagram.com/p/B46bopBlUwS/?igshid=rdj8u69lnovz</t>
  </si>
  <si>
    <t>https://www.instagram.com/p/B46bwslFY61/?igshid=xkt4qi09wci2</t>
  </si>
  <si>
    <t>https://www.instagram.com/p/B46gSWWFK2Y/?igshid=qg1i5gfxlxas</t>
  </si>
  <si>
    <t>https://www.instagram.com/p/B5It97llgWO/?igshid=13ci5thvrcs08</t>
  </si>
  <si>
    <t>https://www.instagram.com/p/B5EAw4jIdMR/?igshid=1knjyct62iy95</t>
  </si>
  <si>
    <t>https://www.instagram.com/p/B5IsMWFIMtA/?igshid=zog2lvo5t6wd</t>
  </si>
  <si>
    <t>https://www.instagram.com/p/B5Iv6wHoygB/?igshid=1pfhi84p90uqo</t>
  </si>
  <si>
    <t>https://rover.ebay.com/rover/1/711-127632-2357-0/16?itm=323871000173&amp;user_name=iso-bolo&amp;spid=6115&amp;mpre=https%3A%2F%2Fwww.ebay.com%2Fitm%2F323871000173&amp;swd=3&amp;mplxParams=user_name%2Citm%2Cswd%2Cmpre%2C&amp;sojTags=du%3Dmpre%2Citm%3Ditm%2Cuser_name%3Duser_name%2Csuri%3Dsuri%2Cspid%3Dspid%2Cswd%3Dswd%2C</t>
  </si>
  <si>
    <t>https://www.instagram.com/p/B5IKLPbFGrH/?igshid=aw4ha1f1a4bd</t>
  </si>
  <si>
    <t>https://www.instagram.com/p/B5Kxp5tlsJV/?igshid=txg29ok7wdpz</t>
  </si>
  <si>
    <t>youtube.com</t>
  </si>
  <si>
    <t>instagram.com</t>
  </si>
  <si>
    <t>twitter.com</t>
  </si>
  <si>
    <t>poshmark.com</t>
  </si>
  <si>
    <t>blogspot.com</t>
  </si>
  <si>
    <t>redbubble.com</t>
  </si>
  <si>
    <t>bigcartel.com</t>
  </si>
  <si>
    <t>apple.com</t>
  </si>
  <si>
    <t>ereignmusic.com</t>
  </si>
  <si>
    <t>blogspot.com twitter.com</t>
  </si>
  <si>
    <t>spotify.com</t>
  </si>
  <si>
    <t>ebay.com</t>
  </si>
  <si>
    <t>hiphop hiphopculture hiphoplife soundcloud hiphopmusic hiphopartist hiphophead hiphoplegend hiphopblog hiphopnation mixtape hiphopbeats hiphopstyle hiphopjunkie rnb rnbmusic hiphopnews unsignedartist</t>
  </si>
  <si>
    <t>hiphop hiphopculture hiphoplife soundcloud hiphopmusic hiphopartist hiphophead</t>
  </si>
  <si>
    <t>bionicwave songwriters hiphopstyle applemusicartist spotify</t>
  </si>
  <si>
    <t>hiphopstyle urbanstyle</t>
  </si>
  <si>
    <t>kappaofficial kappa hiphop hiphopstyle femalerapper</t>
  </si>
  <si>
    <t>hiphopnews hiphopparty hiphopproducer hiphopstyle hiphopunderground hipphopmusic hipster</t>
  </si>
  <si>
    <t>vintage coogi necktie shopmycloset coogiaustralia</t>
  </si>
  <si>
    <t>hiphop hiphopmusic hiphopculture hiphophead hiphopartist hiphoplife hiphopdance hiphopjunkie hiphopbeats hiphopheads hiphopstyle hiphopnation</t>
  </si>
  <si>
    <t>jiminourpromise jiminstyle thecutestkid jiminaaah hiphopstyle</t>
  </si>
  <si>
    <t>repost raplife hiphopstyle newmusicnow musicblog hiphopdx instarap digidesign commercials fortheculture classichiphop typebeats blackmusic</t>
  </si>
  <si>
    <t>hiphopstyle urbanstyle london grime</t>
  </si>
  <si>
    <t>adidas fila vintagebrands vintagesportswear hiphopstyle retrosportswear</t>
  </si>
  <si>
    <t>hiphop hiphopstyle hiphopdx beats mic vibes banger listen listen whookid</t>
  </si>
  <si>
    <t>hiphop hiphopmusic hiphopculture hiphophead hiphopartist hiphoplife hiphopjunkie hiphopbeats hiphopheads hiphopstyle hiphopnation</t>
  </si>
  <si>
    <t>hiphop hiphopmusic hiphopculture hiphophead hiphopartist hiphoplife hiphopjunkie hiphopbeats hiphopheads hiphopstyle</t>
  </si>
  <si>
    <t>streetstyle hiphopstyle</t>
  </si>
  <si>
    <t>hiphopstyle dragontatto dragontshirts designtshirts whitetshirts casualoutfits chinesetshirts chinesedesigns</t>
  </si>
  <si>
    <t>tgifriday homework homeworkblues hiphopstyle smartcommunity education</t>
  </si>
  <si>
    <t>hiphop hiphopmusic hiphopculture hiphophead hiphopartist hiphoplife hiphopdance hiphopjunkie hiphopbeats hiphopheads hiphopstyle hiphopnation hiphopart hiphopdx hiphopnews hiphopblog hiphopweekly</t>
  </si>
  <si>
    <t>hiphop 808jxnkys hiphophead hiphopculture undergroundhiphop hiphopjunkie hiphopartist 90shiphop drywaterlp</t>
  </si>
  <si>
    <t>respect homiest hiphop rap</t>
  </si>
  <si>
    <t>respect homiest hiphop rap surabaya music entertainment hiphopproducer hiphopsoul hiphopindo hiphopstyle</t>
  </si>
  <si>
    <t>saturdaymorning ereign futureofnewyork yeezy380 spotify applemusic hiphopblog hiphopstyle urbanhiphop newyork hiphopartist hiphop hiphopmusic youtubevideo youtube gohard hard</t>
  </si>
  <si>
    <t>hiphop hiphopculture hiphoplife soundcloud hiphopmusic hiphopartist hiphophead hiphoplegend hiphopblog hiphopnation mixtape hiphopbeats hiphopstyle hiphopjunkie rnb rnbmusic hiphopnews hiphopdance unsignedartist</t>
  </si>
  <si>
    <t>hiphop hiphopculture hiphoplife soundcloud hiphopmusic hiphopartist hiphophead hiphoplegend hiphopblog</t>
  </si>
  <si>
    <t>hiphop hiphopmusic hiphopculture rap hiphophead hiphopjunkie hiphopartist hiphoplife music hiphopdance hiphopnation hiphopweekly hiphopblog hiphopnews hiphopheads rapmusic rapper hiphopstyle</t>
  </si>
  <si>
    <t>hiphoplegends hiphopbeats hiphopfashion hiphopjunkie hiphopclassic hiphopculture hiphopvinyl hiphopstyle hiphopcommunity hiphopmusic hiphopmemes hiphopparty hiphopaddict hiphopdancers</t>
  </si>
  <si>
    <t>streetstyle hiphopstyle nystyle hiphopfashion</t>
  </si>
  <si>
    <t>streetstyle</t>
  </si>
  <si>
    <t>streetstyle hiphopstyle newyorkstyle streetfashion hiphopfashion</t>
  </si>
  <si>
    <t>streetstyle nystyle hiphopstyle hiphopfashion airjordan1 nystreetwear streetwear</t>
  </si>
  <si>
    <t>streetstyle hiphopstyle nystyle nystreetstyle hiphopfashion</t>
  </si>
  <si>
    <t>sneakers streetstyle hiphopfashion hiphopstyle</t>
  </si>
  <si>
    <t>rap hiphop hiphopmusic music hiphopnation hiphoplife hiphopculture newmusic rapmusic hiphopjunkie hiphopartist rapper hiphophead worldstar rappers hiphopblog hiphopheads hiphopdance realrap hiphopbeats hiphopweekly rapartist hiphopstyle</t>
  </si>
  <si>
    <t>rap hiphop hiphopmusic music hiphopnation hiphoplife hiphopculture newmusic rapmusic hiphopjunkie hiphopartist</t>
  </si>
  <si>
    <t>coolin l3 hiphop hiphopculture hiphoplife soundcloud hiphopmusic hiphopartist hiphophead hiphoplegend hiphopblog hiphopnation mixtape hiphopbeats hiphopstyle hiphopjunkie rnb rnbmusic hiphopnews</t>
  </si>
  <si>
    <t>medellín medayork barucshopstyle hiphopstyle</t>
  </si>
  <si>
    <t>hiphop hiphopculture hiphopblog hiphophead hiphopnation hiphopmusic hiphopstyle rap hiphopart hiphopjunkie music hiphopnews fashion hiphopdance hiphopartist hiphoplife hiphopdancer streetwear hiphopclassic rapper streetfashion hiphopbeats streetstyle</t>
  </si>
  <si>
    <t>hiphop hiphopculture hiphopblog hiphophead hiphopnation hiphopmusic hiphopstyle rap hiphopart hiphopjunkie music</t>
  </si>
  <si>
    <t>hiphop hiphopculture hiphoplife soundcloud hiphopmusic hiphopartist hiphophead hiphoplegend hiphopblog hiphopnation mixtape hiphopbeats hiphopstyle hiphopjunkie</t>
  </si>
  <si>
    <t>hiphop hiphopculture hiphoplife soundcloud hiphopmusic hiphopartist hiphophead hiphoplegend hiphopblog hiphopnation mixtape hiphopbeats hiphopstyle hiphopjunkie rnb rnbmusic hiphopnews hiphopdance unsignedartist rap</t>
  </si>
  <si>
    <t>hiphop hiphopculture hiphoplife soundcloud hiphopmusic hiphopartist hiphophead hiphoplegend hiphopblog hiphopnation mixtape hiphopbeats hiphopstyle hiphopjunkie rnb rnbmusic hiphopnews hiphopdance unsignedartist rap raplife rapper rapgod</t>
  </si>
  <si>
    <t>hiphop hiphopculture hiphoplife soundcloud hiphopmusic hiphopartist hiphophead hiphoplegend hiphopblog hiphopnation mixtape hiphopbeats hiphopstyle hiphopjunkie rnb rnbmusic hiphopnews instagram</t>
  </si>
  <si>
    <t>hiphop hiphopculture hiphoplife soundcloud</t>
  </si>
  <si>
    <t>ngkrapnews hiphopmusic hiphophead worldstarhiphop undergroundhiphop hiphoplife hiphopheads hiphopnation renastylez hiphopbeats hiphopstyle new newhiphop hiphopnews ngk ngkmusic 808jxnkys</t>
  </si>
  <si>
    <t>evstsxde 808jxnkys summervibes philadelphia hxgxtxdxs hiphopjunkie hiphopartist 90shiphop drywaterlp hotnewhiphop oldschoolhiphop hiphopheads hiphopnation hiphopbeats hiphopstyle hiphopart</t>
  </si>
  <si>
    <t>hiphop 808jxnkys hiphophead hiphopculture undergroundhiphop hiphopjunkie hiphopartist 90shiphop drywaterlp hotnewhiphop oldschoolhiphop hiphopheads hiphopnation hiphopbeats hiphopstyle hiphopart</t>
  </si>
  <si>
    <t>evstsxde 808jxnkys summervibes philadelphia hxgxtxdxs hiphopjunkie hiphopartist 90shiphop drywaterlp hotnewhiphop oldschoolhiphop hiphopheads hiphopnation hiphopbeats hiphopstyle hiphopart newhiphop</t>
  </si>
  <si>
    <t>thevibe hiphopmusic hiphophead worldstarhiphop hiphopjunkie vent 90shiphop hiphoplife oldschoolhiphop hiphopheads hiphopnation hxghtxdxs hiphopstyle phillyradio newhiphop rapartist ngk ngkmusic</t>
  </si>
  <si>
    <t>hiphopartist hiphophead hiphoplegend hiphopblog hiphopnation mixtape hiphopbeats hiphopstyle hiphopjunkie rnb rnbmusic hiphopnews</t>
  </si>
  <si>
    <t>hiphopartist hiphophead hiphoplegend hiphopblog hiphopnation mixtape hiphopbeats hiphopstyle</t>
  </si>
  <si>
    <t>hiphopstyle whatsup</t>
  </si>
  <si>
    <t>hiphop hiphopmusic hiphopculture hiphophead hiphopartist hiphoplife newmusic hiphopjunkie music unsignedartist hiphopstyle</t>
  </si>
  <si>
    <t>hiphop hiphopmusic hiphopculture hiphophead hiphopartist hiphoplife newmusic hiphopjunkie music unsignedartist hiphopstyle hiphopnation drake</t>
  </si>
  <si>
    <t>hiphop freshoutofthebooth hiphopmusic hiphopculture hiphophead hiphopartist hiphoplife newmusic hiphopjunkie music unsignedartist hiphopstyle</t>
  </si>
  <si>
    <t>wefrac2019 fracgrandlarge fracdunkerque frachautsdefrance hiphop hiphopdance hiphopstyle hiphopmusic streetart street improvisations improvisationsdansees dunkerque hautsdefrance</t>
  </si>
  <si>
    <t>fracgrandlarge fracdunkerque wefrac2019 juanito hiphop hiphopdance hiphopstyle freetsyle hiphopculture conference</t>
  </si>
  <si>
    <t>wefrac2019 fracgrandlarge fracdunkerque frachautsdefrance weekend weekenddefolie hiphop hiphopdance hiphopstyle hiphopmusic</t>
  </si>
  <si>
    <t>breakdance wefrac2019 fracgrandlarge fracdunkerque frac hiphop break hiphopdance hiphopstyle</t>
  </si>
  <si>
    <t>wefrac2019 fracgrandlarge fracdunkerque hiphop hiphopdance hiphopstyle hiphopmusic streetart street improvisations</t>
  </si>
  <si>
    <t>hiphop hiphopmusic hiphopculture hiphopartist hiphoplife hiphopdance hiphopjunkie hiphopbeats hiphopheads hiphopstyle hiphopnation hiphoparty hiphopdx hiphopnews hiphopblog hiphopweekly hiphopbeat</t>
  </si>
  <si>
    <t>hiphop hiphopmusic hiphopculture hiphopartist hiphoplife hiphopdance hiphopstyle hiphopnation hiphoparty hiphopdx hiphopnews hiphopblog hiphopweekly hiphopbeat hiphopawards hiphopfashion hiphopclass hiphopitaliano hiphoplives hiphopbrazil latingrammy</t>
  </si>
  <si>
    <t>hiphop hiphopmusic hiphopculture hiphopartist hiphoplife hiphopdance hiphopjunkie hiphopbeats hiphopheads hiphopstyle hiphopnation hiphoparty hiphopdx hiphopnews hiphopblog spotify follow rt</t>
  </si>
  <si>
    <t>福岡 佐賀 長崎 熊本 大分 宮崎 鹿児島 沖縄 那覇 hiphop hiphopmusic hiphopculture hiphopartist hiphoplife hiphopdance hiphopjunkie hiphopbeats hiphopheads hiphopstyle hiphopnation hiphoparty hiphopdx hiphopnews rt</t>
  </si>
  <si>
    <t>eminemfan eminemquotes musikcover hiphopstyle 1cuz flstudiogang flstudiolife indierapper unsignedrapper hiphopbeats hiphopartist rapper ukrapper</t>
  </si>
  <si>
    <t>grifandoasruas hiphopstyle streetwear urbanwear fatsoldiers_atéavitória fatsoldiers atéavitória</t>
  </si>
  <si>
    <t>tupac biggie hiphop hiphopmusic hiphopculture hiphophead hiphopartist hiphoplife hiphopdance hiphopjunkie hiphopbeats hiphopheads hiphopstyle</t>
  </si>
  <si>
    <t>repost hiphop hiphopculture hiphopblog hiphophead hiphopnation hiphopmusic hiphopstyle rap hiphopart hiphopjunkie music hiphopnews</t>
  </si>
  <si>
    <t>hiphop hiphopculture hiphopblog hiphophead hiphopnation hiphopmusic hiphopstyle rap hiphopart hiphopjunkie music hiphopnews fashion hiphopdance hiphopartist hiphoplife hiphopdancer</t>
  </si>
  <si>
    <t>repost hiphop hiphopculture hiphopblog hiphophead hiphopnation hiphopmusic hiphopstyle rap hiphopart hiphopjunkie music hiphopnews fashion hiphopdance hiphopartist</t>
  </si>
  <si>
    <t>danielerommelli savona amicidimariadefilippi centroaccademicodanzamoderna corsoitalia25r usacli hiphopdance hiphopstyle</t>
  </si>
  <si>
    <t>danielerommelli giovedi centroaccademicodanzamoderna corsoitalia25r savona hiphop hiphopdance hiphopstyle cristianarossi</t>
  </si>
  <si>
    <t>giovedi centroaccademicodanzamoderna corsoitalia25r savona hiphop hiphopdance hiphopstyle</t>
  </si>
  <si>
    <t>vintage coogi necktie shopmycloset coogiaustralia biggie tupac 90sstyle hiphopstyle</t>
  </si>
  <si>
    <t>pricereduced coogi biggie baseballcap coogieaustralia urbanfashion coogifashion fashiondesigner 90sfashion hiphop hiphopstyle samedayshipping isobolo</t>
  </si>
  <si>
    <t>hiphop hiphoplife hiphopstyle rapnation rapmusic hiphopculture hiphophead hiphoplife ヒップホップ 日本語ラップ japanesehiphop femalerap femalerapper 힙합 래퍼 chillhop meditativerecords きだはしや phreddym</t>
  </si>
  <si>
    <t>hiphop hiphoplife hiphopstyle rapnation rapmusic hiphopculture hiphophead hiphoplife ヒップホップ 日本語ラップ</t>
  </si>
  <si>
    <t>hiphop hiphoplife hiphopstyle rapnation rapmusic hiphopculture</t>
  </si>
  <si>
    <t>hiphop hiphoplife hiphopstyle rapnation rapmusic hiphopculture hiphophead</t>
  </si>
  <si>
    <t>https://pbs.twimg.com/media/EJc9awuWoAA14uX.jpg</t>
  </si>
  <si>
    <t>https://pbs.twimg.com/media/EJdEwnDXYAIpwwU.jpg</t>
  </si>
  <si>
    <t>https://pbs.twimg.com/ext_tw_video_thumb/1195733430899789831/pu/img/qcSKgQzOQocPIv7Q.jpg</t>
  </si>
  <si>
    <t>https://pbs.twimg.com/media/EJV3IfQUcAAPZZg.jpg</t>
  </si>
  <si>
    <t>https://pbs.twimg.com/media/EJa-n37WwAU4F_9.jpg</t>
  </si>
  <si>
    <t>https://pbs.twimg.com/media/EJbWWTCX0AAWxO4.jpg</t>
  </si>
  <si>
    <t>https://pbs.twimg.com/media/EJgpZ3LXkAAXJmJ.jpg</t>
  </si>
  <si>
    <t>https://pbs.twimg.com/media/EJl9ztpWwAA-zcK.jpg</t>
  </si>
  <si>
    <t>https://pbs.twimg.com/ext_tw_video_thumb/1196114173811404800/pu/img/8HHmDCwcoUPpGH1d.jpg</t>
  </si>
  <si>
    <t>https://pbs.twimg.com/ext_tw_video_thumb/1196769745653108736/pu/img/XVGMIQLOi7GV7Kb0.jpg</t>
  </si>
  <si>
    <t>https://pbs.twimg.com/ext_tw_video_thumb/1196556162524733445/pu/img/SrEY702BYhqTrNf5.jpg</t>
  </si>
  <si>
    <t>https://pbs.twimg.com/media/EJwWfhHXUAAzRVn.jpg</t>
  </si>
  <si>
    <t>https://pbs.twimg.com/media/EJzE0CzUYAAqzEm.jpg</t>
  </si>
  <si>
    <t>https://pbs.twimg.com/media/EJkHoOeWkAAIr_-.jpg</t>
  </si>
  <si>
    <t>https://pbs.twimg.com/ext_tw_video_thumb/1196065043063947265/pu/img/eWxwvGsrjeMyLcCQ.jpg</t>
  </si>
  <si>
    <t>https://pbs.twimg.com/ext_tw_video_thumb/1196067371825475586/pu/img/IWzEBPGzhxhsOs_j.jpg</t>
  </si>
  <si>
    <t>https://pbs.twimg.com/ext_tw_video_thumb/1196069739614887936/pu/img/rOcxqL1N60tkasXz.jpg</t>
  </si>
  <si>
    <t>https://pbs.twimg.com/ext_tw_video_thumb/1196072121186836481/pu/img/CIYKsdqqUG8e_jyq.jpg</t>
  </si>
  <si>
    <t>https://pbs.twimg.com/media/EJYaJxQVAAAuQdP.jpg</t>
  </si>
  <si>
    <t>https://pbs.twimg.com/ext_tw_video_thumb/1197369075795546112/pu/img/0VcoSu86J_U8FKzF.jpg</t>
  </si>
  <si>
    <t>https://pbs.twimg.com/ext_tw_video_thumb/1197381301965185026/pu/img/n6XTyNhmfcys3Li8.jpg</t>
  </si>
  <si>
    <t>http://pbs.twimg.com/profile_images/1197223446121517057/SQ_FqKeb_normal.jpg</t>
  </si>
  <si>
    <t>http://pbs.twimg.com/profile_images/1194711686235795456/ZBKXTEWt_normal.jpg</t>
  </si>
  <si>
    <t>http://pbs.twimg.com/profile_images/1157783592199757825/dL5lJIsQ_normal.jpg</t>
  </si>
  <si>
    <t>http://pbs.twimg.com/profile_images/506936085000499202/ZzCKXy_X_normal.jpeg</t>
  </si>
  <si>
    <t>http://pbs.twimg.com/profile_images/1124445284082147328/JQHPDxWy_normal.jpg</t>
  </si>
  <si>
    <t>http://pbs.twimg.com/profile_images/1145501093205565446/yjBPesuk_normal.png</t>
  </si>
  <si>
    <t>http://pbs.twimg.com/profile_images/1180742637030117376/AwlsXys0_normal.jpg</t>
  </si>
  <si>
    <t>http://pbs.twimg.com/profile_images/1113408761400647680/BgbB3yVN_normal.png</t>
  </si>
  <si>
    <t>http://pbs.twimg.com/profile_images/1160867842213982208/xlfkfTO-_normal.jpg</t>
  </si>
  <si>
    <t>http://pbs.twimg.com/profile_images/983455006064951297/B9k8Xzn3_normal.jpg</t>
  </si>
  <si>
    <t>http://pbs.twimg.com/profile_images/1182703031030374401/k2Jc4To6_normal.jpg</t>
  </si>
  <si>
    <t>http://pbs.twimg.com/profile_images/1025125962793529344/hN3m0i55_normal.jpg</t>
  </si>
  <si>
    <t>http://pbs.twimg.com/profile_images/512931569363742720/BxFrAUIE_normal.jpeg</t>
  </si>
  <si>
    <t>http://pbs.twimg.com/profile_images/1125802782743760898/8Slq1NV7_normal.jpg</t>
  </si>
  <si>
    <t>http://pbs.twimg.com/profile_images/1060688771903975424/4lOR8zhb_normal.jpg</t>
  </si>
  <si>
    <t>http://pbs.twimg.com/profile_images/985618906336415745/3l5WQocW_normal.jpg</t>
  </si>
  <si>
    <t>http://pbs.twimg.com/profile_images/1186250767633735687/CEW7F30B_normal.jpg</t>
  </si>
  <si>
    <t>http://pbs.twimg.com/profile_images/937980827480285184/4WtPScLz_normal.jpg</t>
  </si>
  <si>
    <t>http://pbs.twimg.com/profile_images/1167300932373102597/RHoZ5T5e_normal.jpg</t>
  </si>
  <si>
    <t>http://pbs.twimg.com/profile_images/894928939151261696/WSOH8Bo3_normal.jpg</t>
  </si>
  <si>
    <t>http://pbs.twimg.com/profile_images/1195774401909870592/SG6FmfEQ_normal.jpg</t>
  </si>
  <si>
    <t>http://pbs.twimg.com/profile_images/1139892829310857216/lsyFx54J_normal.png</t>
  </si>
  <si>
    <t>http://pbs.twimg.com/profile_images/3566008422/0056b77104c30730c639c3f8432e864c_normal.jpeg</t>
  </si>
  <si>
    <t>http://pbs.twimg.com/profile_images/1191734873930764291/sohS8wK9_normal.jpg</t>
  </si>
  <si>
    <t>http://pbs.twimg.com/profile_images/1178387866625466368/cOwzhobf_normal.jpg</t>
  </si>
  <si>
    <t>http://pbs.twimg.com/profile_images/899431080822022145/aL6CFp1L_normal.jpg</t>
  </si>
  <si>
    <t>http://pbs.twimg.com/profile_images/1181727610214240257/zWJfsFUj_normal.jpg</t>
  </si>
  <si>
    <t>http://pbs.twimg.com/profile_images/1119677995927658496/Pa05QT3y_normal.png</t>
  </si>
  <si>
    <t>http://pbs.twimg.com/profile_images/1197243632706818052/V5brT-_V_normal.jpg</t>
  </si>
  <si>
    <t>http://pbs.twimg.com/profile_images/1196835546061914112/cBOxcpFP_normal.jpg</t>
  </si>
  <si>
    <t>http://pbs.twimg.com/profile_images/1129790126626877440/9ZExvQsX_normal.jpg</t>
  </si>
  <si>
    <t>http://pbs.twimg.com/profile_images/1190145620687904769/mD-Hh5Jm_normal.jpg</t>
  </si>
  <si>
    <t>http://pbs.twimg.com/profile_images/1119533470588399616/8o4BpV7n_normal.jpg</t>
  </si>
  <si>
    <t>http://pbs.twimg.com/profile_images/990980848685146112/R-GAGhyY_normal.jpg</t>
  </si>
  <si>
    <t>http://pbs.twimg.com/profile_images/1109124196318085124/3z0P6v-M_normal.jpg</t>
  </si>
  <si>
    <t>http://pbs.twimg.com/profile_images/1072269576736509952/JpNonFSh_normal.jpg</t>
  </si>
  <si>
    <t>http://pbs.twimg.com/profile_images/1034110887341314050/f-tML6Zd_normal.jpg</t>
  </si>
  <si>
    <t>http://pbs.twimg.com/profile_images/1633622962/PhVF_700_kb_normal.JPG</t>
  </si>
  <si>
    <t>http://pbs.twimg.com/profile_images/1084820364272766977/96DvbAbs_normal.jpg</t>
  </si>
  <si>
    <t>http://pbs.twimg.com/profile_images/2155649463/9s6IRcFa_normal</t>
  </si>
  <si>
    <t>http://pbs.twimg.com/profile_images/1024348306036731904/dxFYvkCo_normal.jpg</t>
  </si>
  <si>
    <t>http://pbs.twimg.com/profile_images/378800000794255720/7642c96f4d12bbe95fd5cd5e61baac67_normal.jpeg</t>
  </si>
  <si>
    <t>http://pbs.twimg.com/profile_images/748105744365477888/Z5WvozPz_normal.jpg</t>
  </si>
  <si>
    <t>17:24:47</t>
  </si>
  <si>
    <t>20:28:07</t>
  </si>
  <si>
    <t>00:41:44</t>
  </si>
  <si>
    <t>01:00:48</t>
  </si>
  <si>
    <t>01:59:27</t>
  </si>
  <si>
    <t>01:54:37</t>
  </si>
  <si>
    <t>03:05:26</t>
  </si>
  <si>
    <t>12:18:21</t>
  </si>
  <si>
    <t>12:37:15</t>
  </si>
  <si>
    <t>18:30:11</t>
  </si>
  <si>
    <t>19:23:28</t>
  </si>
  <si>
    <t>00:39:21</t>
  </si>
  <si>
    <t>21:18:43</t>
  </si>
  <si>
    <t>22:25:45</t>
  </si>
  <si>
    <t>23:03:04</t>
  </si>
  <si>
    <t>19:13:10</t>
  </si>
  <si>
    <t>23:49:45</t>
  </si>
  <si>
    <t>14:48:41</t>
  </si>
  <si>
    <t>00:01:01</t>
  </si>
  <si>
    <t>00:32:26</t>
  </si>
  <si>
    <t>11:34:28</t>
  </si>
  <si>
    <t>00:17:50</t>
  </si>
  <si>
    <t>15:17:53</t>
  </si>
  <si>
    <t>15:17:01</t>
  </si>
  <si>
    <t>15:20:52</t>
  </si>
  <si>
    <t>16:01:12</t>
  </si>
  <si>
    <t>13:20:53</t>
  </si>
  <si>
    <t>18:44:11</t>
  </si>
  <si>
    <t>02:03:38</t>
  </si>
  <si>
    <t>14:22:03</t>
  </si>
  <si>
    <t>14:25:47</t>
  </si>
  <si>
    <t>15:08:20</t>
  </si>
  <si>
    <t>14:55:33</t>
  </si>
  <si>
    <t>15:11:55</t>
  </si>
  <si>
    <t>14:46:23</t>
  </si>
  <si>
    <t>16:30:04</t>
  </si>
  <si>
    <t>17:11:24</t>
  </si>
  <si>
    <t>17:58:41</t>
  </si>
  <si>
    <t>17:13:51</t>
  </si>
  <si>
    <t>18:27:29</t>
  </si>
  <si>
    <t>21:27:31</t>
  </si>
  <si>
    <t>18:25:13</t>
  </si>
  <si>
    <t>12:39:16</t>
  </si>
  <si>
    <t>12:44:54</t>
  </si>
  <si>
    <t>16:49:09</t>
  </si>
  <si>
    <t>22:29:21</t>
  </si>
  <si>
    <t>22:30:47</t>
  </si>
  <si>
    <t>18:22:41</t>
  </si>
  <si>
    <t>18:46:37</t>
  </si>
  <si>
    <t>15:02:20</t>
  </si>
  <si>
    <t>01:50:52</t>
  </si>
  <si>
    <t>00:17:07</t>
  </si>
  <si>
    <t>01:22:21</t>
  </si>
  <si>
    <t>16:24:55</t>
  </si>
  <si>
    <t>16:26:25</t>
  </si>
  <si>
    <t>23:15:53</t>
  </si>
  <si>
    <t>06:03:12</t>
  </si>
  <si>
    <t>06:07:51</t>
  </si>
  <si>
    <t>00:54:26</t>
  </si>
  <si>
    <t>07:04:18</t>
  </si>
  <si>
    <t>14:22:13</t>
  </si>
  <si>
    <t>04:19:09</t>
  </si>
  <si>
    <t>16:10:49</t>
  </si>
  <si>
    <t>08:58:33</t>
  </si>
  <si>
    <t>08:58:51</t>
  </si>
  <si>
    <t>09:22:30</t>
  </si>
  <si>
    <t>13:59:34</t>
  </si>
  <si>
    <t>14:08:17</t>
  </si>
  <si>
    <t>14:17:43</t>
  </si>
  <si>
    <t>14:27:20</t>
  </si>
  <si>
    <t>20:55:23</t>
  </si>
  <si>
    <t>10:48:54</t>
  </si>
  <si>
    <t>00:29:11</t>
  </si>
  <si>
    <t>02:54:43</t>
  </si>
  <si>
    <t>07:22:28</t>
  </si>
  <si>
    <t>02:47:47</t>
  </si>
  <si>
    <t>02:48:20</t>
  </si>
  <si>
    <t>02:48:42</t>
  </si>
  <si>
    <t>02:49:06</t>
  </si>
  <si>
    <t>04:20:18</t>
  </si>
  <si>
    <t>05:09:03</t>
  </si>
  <si>
    <t>08:59:03</t>
  </si>
  <si>
    <t>09:06:57</t>
  </si>
  <si>
    <t>09:50:31</t>
  </si>
  <si>
    <t>04:31:48</t>
  </si>
  <si>
    <t>04:32:54</t>
  </si>
  <si>
    <t>05:12:26</t>
  </si>
  <si>
    <t>17:41:33</t>
  </si>
  <si>
    <t>21:49:46</t>
  </si>
  <si>
    <t>17:27:51</t>
  </si>
  <si>
    <t>17:59:18</t>
  </si>
  <si>
    <t>06:31:51</t>
  </si>
  <si>
    <t>07:37:11</t>
  </si>
  <si>
    <t>09:35:58</t>
  </si>
  <si>
    <t>12:32:42</t>
  </si>
  <si>
    <t>12:28:35</t>
  </si>
  <si>
    <t>12:52:04</t>
  </si>
  <si>
    <t>https://twitter.com/reyvennofficial/status/1124726580914290688</t>
  </si>
  <si>
    <t>https://twitter.com/xenn84228099/status/1194713573118955527</t>
  </si>
  <si>
    <t>https://twitter.com/leo_ferret/status/1194777400409804800</t>
  </si>
  <si>
    <t>https://twitter.com/indiegameguys/status/1194782195921149952</t>
  </si>
  <si>
    <t>https://twitter.com/babykaely/status/1194796957153275905</t>
  </si>
  <si>
    <t>https://twitter.com/samwatkins007/status/1194433353992171522</t>
  </si>
  <si>
    <t>https://twitter.com/amyfranks_itns/status/1194813564030267392</t>
  </si>
  <si>
    <t>https://twitter.com/veron2v/status/1194952707464933376</t>
  </si>
  <si>
    <t>https://twitter.com/shugmac_shug/status/1194957466611507202</t>
  </si>
  <si>
    <t>https://twitter.com/joya771/status/1195046283058151425</t>
  </si>
  <si>
    <t>https://twitter.com/demiancrate/status/1195059692613058562</t>
  </si>
  <si>
    <t>https://twitter.com/deeshimmer/status/1194776798338437120</t>
  </si>
  <si>
    <t>https://twitter.com/deeshimmer/status/1195088694623064064</t>
  </si>
  <si>
    <t>https://twitter.com/redworldtoys/status/1195105565753655298</t>
  </si>
  <si>
    <t>https://twitter.com/bailzofficial/status/1195114958654193674</t>
  </si>
  <si>
    <t>https://twitter.com/musicpage_cito/status/1194694712067870721</t>
  </si>
  <si>
    <t>https://twitter.com/musicpage_cito/status/1195126706895544320</t>
  </si>
  <si>
    <t>https://twitter.com/vanesetim/status/1195352928728625152</t>
  </si>
  <si>
    <t>https://twitter.com/daochifen/status/1195491928231628800</t>
  </si>
  <si>
    <t>https://twitter.com/smartboytees/status/1195499832842035201</t>
  </si>
  <si>
    <t>https://twitter.com/les_g_muzik/status/1195666440701009922</t>
  </si>
  <si>
    <t>https://twitter.com/skeretatadj/status/1195496161290924032</t>
  </si>
  <si>
    <t>https://twitter.com/skeretatadj/status/1195722666839285761</t>
  </si>
  <si>
    <t>https://twitter.com/tommyadam/status/1195722446323752961</t>
  </si>
  <si>
    <t>https://twitter.com/powercutmusic/status/1195723416680222727</t>
  </si>
  <si>
    <t>https://twitter.com/ereignesm/status/1195733568317771777</t>
  </si>
  <si>
    <t>https://twitter.com/nobodyghy/status/1194243669320187904</t>
  </si>
  <si>
    <t>https://twitter.com/nobodyghy/status/1195774583330222080</t>
  </si>
  <si>
    <t>https://twitter.com/rellartwork/status/1195885174208245760</t>
  </si>
  <si>
    <t>https://twitter.com/theonekemist18/status/1196071003425845249</t>
  </si>
  <si>
    <t>https://twitter.com/theonekemist18/status/1196071943256125447</t>
  </si>
  <si>
    <t>https://twitter.com/theonekemist18/status/1196082651028844544</t>
  </si>
  <si>
    <t>https://twitter.com/j_gotham_media/status/1194992267536134145</t>
  </si>
  <si>
    <t>https://twitter.com/j_gotham_media/status/1194996389522137088</t>
  </si>
  <si>
    <t>https://twitter.com/j_gotham_media/status/1195352349998567424</t>
  </si>
  <si>
    <t>https://twitter.com/j_gotham_media/status/1195378441786445824</t>
  </si>
  <si>
    <t>https://twitter.com/j_gotham_media/status/1195751234180984833</t>
  </si>
  <si>
    <t>https://twitter.com/j_gotham_media/status/1196125517856038912</t>
  </si>
  <si>
    <t>https://twitter.com/ttgdrako3/status/1196114239070638080</t>
  </si>
  <si>
    <t>https://twitter.com/lostprxphet/status/1196132767647567872</t>
  </si>
  <si>
    <t>https://twitter.com/diestainl3ss1/status/1196178076381696000</t>
  </si>
  <si>
    <t>https://twitter.com/barucshop/status/1196494584345452545</t>
  </si>
  <si>
    <t>https://twitter.com/artjonez/status/1196769909730160640</t>
  </si>
  <si>
    <t>https://twitter.com/rednileshop/status/1196771329250353152</t>
  </si>
  <si>
    <t>https://twitter.com/breezybiggavel/status/1196470410541486080</t>
  </si>
  <si>
    <t>https://twitter.com/breezybiggavel/status/1196556023131201536</t>
  </si>
  <si>
    <t>https://twitter.com/breezybiggavel/status/1196556382759268352</t>
  </si>
  <si>
    <t>https://twitter.com/breezybiggavel/status/1196856336216199170</t>
  </si>
  <si>
    <t>https://twitter.com/steezytactic/status/1196862359953801216</t>
  </si>
  <si>
    <t>https://twitter.com/lao_peso/status/1196443527128989696</t>
  </si>
  <si>
    <t>https://twitter.com/lao_peso/status/1195157183073308674</t>
  </si>
  <si>
    <t>https://twitter.com/lao_peso/status/1195495979484663811</t>
  </si>
  <si>
    <t>https://twitter.com/lao_peso/status/1196599559901851649</t>
  </si>
  <si>
    <t>https://twitter.com/lao_peso/status/1196826698341371905</t>
  </si>
  <si>
    <t>https://twitter.com/lao_peso/status/1196827076596322304</t>
  </si>
  <si>
    <t>https://twitter.com/lao_peso/status/1196930122181271552</t>
  </si>
  <si>
    <t>https://twitter.com/remdagiant/status/1195945461519192065</t>
  </si>
  <si>
    <t>https://twitter.com/remdagiant/status/1195946631730024448</t>
  </si>
  <si>
    <t>https://twitter.com/remdagiant/status/1196954922052276224</t>
  </si>
  <si>
    <t>https://twitter.com/liluw7/status/1197048002772234240</t>
  </si>
  <si>
    <t>https://twitter.com/ricohomicide702/status/1194621492992135168</t>
  </si>
  <si>
    <t>https://twitter.com/ricohomicide702/status/1194832115793162240</t>
  </si>
  <si>
    <t>https://twitter.com/ricohomicide702/status/1195373598644436992</t>
  </si>
  <si>
    <t>https://twitter.com/ricohomicide702/status/1197076753753264129</t>
  </si>
  <si>
    <t>https://twitter.com/ricohomicide702/status/1197076831700172800</t>
  </si>
  <si>
    <t>https://twitter.com/fracgrandlarge/status/1195995618067599360</t>
  </si>
  <si>
    <t>https://twitter.com/fracgrandlarge/status/1196065342671507456</t>
  </si>
  <si>
    <t>https://twitter.com/fracgrandlarge/status/1196067538565771265</t>
  </si>
  <si>
    <t>https://twitter.com/fracgrandlarge/status/1196069909920391169</t>
  </si>
  <si>
    <t>https://twitter.com/fracgrandlarge/status/1196072330923008001</t>
  </si>
  <si>
    <t>https://twitter.com/platform_frac/status/1196169985946771457</t>
  </si>
  <si>
    <t>https://twitter.com/platform_frac/status/1197104525733244929</t>
  </si>
  <si>
    <t>https://twitter.com/switchill/status/1194774239674617858</t>
  </si>
  <si>
    <t>https://twitter.com/switchill/status/1194810863460503552</t>
  </si>
  <si>
    <t>https://twitter.com/switchill/status/1194878247303032832</t>
  </si>
  <si>
    <t>https://twitter.com/switchill/status/1195171510287093760</t>
  </si>
  <si>
    <t>https://twitter.com/switchill/status/1195171648443473922</t>
  </si>
  <si>
    <t>https://twitter.com/switchill/status/1195171740906934278</t>
  </si>
  <si>
    <t>https://twitter.com/switchill/status/1195171840651661312</t>
  </si>
  <si>
    <t>https://twitter.com/switchill/status/1197369120276140032</t>
  </si>
  <si>
    <t>https://twitter.com/switchill/status/1197381385956118529</t>
  </si>
  <si>
    <t>https://twitter.com/lilpricus/status/1197439267229749248</t>
  </si>
  <si>
    <t>https://twitter.com/thesoldierv/status/1197441254566629376</t>
  </si>
  <si>
    <t>https://twitter.com/philipvince/status/1197452219383255040</t>
  </si>
  <si>
    <t>https://twitter.com/drhyms/status/1195560073118060544</t>
  </si>
  <si>
    <t>https://twitter.com/drhyms/status/1195560349711421440</t>
  </si>
  <si>
    <t>https://twitter.com/drhyms/status/1195570300294840321</t>
  </si>
  <si>
    <t>https://twitter.com/drhyms/status/1197570758136025089</t>
  </si>
  <si>
    <t>https://twitter.com/rossicristiana/status/1196908450246275072</t>
  </si>
  <si>
    <t>https://twitter.com/rossicristiana/status/1197567310518579200</t>
  </si>
  <si>
    <t>https://twitter.com/rossicristiana/status/1197575224985866240</t>
  </si>
  <si>
    <t>https://twitter.com/isobolo1/status/1194865507813351429</t>
  </si>
  <si>
    <t>https://twitter.com/isobolo1/status/1197781052930101248</t>
  </si>
  <si>
    <t>https://twitter.com/meditativerec/status/1197810946686603264</t>
  </si>
  <si>
    <t>https://twitter.com/kidahashiya/status/1197855422553546752</t>
  </si>
  <si>
    <t>https://twitter.com/kidahashiya/status/1197492000531988480</t>
  </si>
  <si>
    <t>https://twitter.com/kidahashiya/status/1197860294438969344</t>
  </si>
  <si>
    <t>1124726580914290688</t>
  </si>
  <si>
    <t>1194713573118955527</t>
  </si>
  <si>
    <t>1194777400409804800</t>
  </si>
  <si>
    <t>1194782195921149952</t>
  </si>
  <si>
    <t>1194796957153275905</t>
  </si>
  <si>
    <t>1194433353992171522</t>
  </si>
  <si>
    <t>1194813564030267392</t>
  </si>
  <si>
    <t>1194952707464933376</t>
  </si>
  <si>
    <t>1194957466611507202</t>
  </si>
  <si>
    <t>1195046283058151425</t>
  </si>
  <si>
    <t>1195059692613058562</t>
  </si>
  <si>
    <t>1194776798338437120</t>
  </si>
  <si>
    <t>1195088694623064064</t>
  </si>
  <si>
    <t>1195105565753655298</t>
  </si>
  <si>
    <t>1195114958654193674</t>
  </si>
  <si>
    <t>1194694712067870721</t>
  </si>
  <si>
    <t>1195126706895544320</t>
  </si>
  <si>
    <t>1195352928728625152</t>
  </si>
  <si>
    <t>1195491928231628800</t>
  </si>
  <si>
    <t>1195499832842035201</t>
  </si>
  <si>
    <t>1195666440701009922</t>
  </si>
  <si>
    <t>1195496161290924032</t>
  </si>
  <si>
    <t>1195722666839285761</t>
  </si>
  <si>
    <t>1195722446323752961</t>
  </si>
  <si>
    <t>1195723416680222727</t>
  </si>
  <si>
    <t>1195733568317771777</t>
  </si>
  <si>
    <t>1194243669320187904</t>
  </si>
  <si>
    <t>1195774583330222080</t>
  </si>
  <si>
    <t>1195885174208245760</t>
  </si>
  <si>
    <t>1196071003425845249</t>
  </si>
  <si>
    <t>1196071943256125447</t>
  </si>
  <si>
    <t>1196082651028844544</t>
  </si>
  <si>
    <t>1194992267536134145</t>
  </si>
  <si>
    <t>1194996389522137088</t>
  </si>
  <si>
    <t>1195352349998567424</t>
  </si>
  <si>
    <t>1195378441786445824</t>
  </si>
  <si>
    <t>1195751234180984833</t>
  </si>
  <si>
    <t>1196125517856038912</t>
  </si>
  <si>
    <t>1196114239070638080</t>
  </si>
  <si>
    <t>1196132767647567872</t>
  </si>
  <si>
    <t>1196178076381696000</t>
  </si>
  <si>
    <t>1196494584345452545</t>
  </si>
  <si>
    <t>1196769909730160640</t>
  </si>
  <si>
    <t>1196771329250353152</t>
  </si>
  <si>
    <t>1196470410541486080</t>
  </si>
  <si>
    <t>1196556023131201536</t>
  </si>
  <si>
    <t>1196556382759268352</t>
  </si>
  <si>
    <t>1196856336216199170</t>
  </si>
  <si>
    <t>1196862359953801216</t>
  </si>
  <si>
    <t>1196443527128989696</t>
  </si>
  <si>
    <t>1195157183073308674</t>
  </si>
  <si>
    <t>1195495979484663811</t>
  </si>
  <si>
    <t>1196599559901851649</t>
  </si>
  <si>
    <t>1196826698341371905</t>
  </si>
  <si>
    <t>1196827076596322304</t>
  </si>
  <si>
    <t>1196930122181271552</t>
  </si>
  <si>
    <t>1195945461519192065</t>
  </si>
  <si>
    <t>1195946631730024448</t>
  </si>
  <si>
    <t>1196954922052276224</t>
  </si>
  <si>
    <t>1197048002772234240</t>
  </si>
  <si>
    <t>1194621492992135168</t>
  </si>
  <si>
    <t>1194832115793162240</t>
  </si>
  <si>
    <t>1195373598644436992</t>
  </si>
  <si>
    <t>1197076753753264129</t>
  </si>
  <si>
    <t>1197076831700172800</t>
  </si>
  <si>
    <t>1195995618067599360</t>
  </si>
  <si>
    <t>1196065342671507456</t>
  </si>
  <si>
    <t>1196067538565771265</t>
  </si>
  <si>
    <t>1196069909920391169</t>
  </si>
  <si>
    <t>1196072330923008001</t>
  </si>
  <si>
    <t>1196169985946771457</t>
  </si>
  <si>
    <t>1197104525733244929</t>
  </si>
  <si>
    <t>1194774239674617858</t>
  </si>
  <si>
    <t>1194810863460503552</t>
  </si>
  <si>
    <t>1194878247303032832</t>
  </si>
  <si>
    <t>1195171510287093760</t>
  </si>
  <si>
    <t>1195171648443473922</t>
  </si>
  <si>
    <t>1195171740906934278</t>
  </si>
  <si>
    <t>1195171840651661312</t>
  </si>
  <si>
    <t>1197369120276140032</t>
  </si>
  <si>
    <t>1197381385956118529</t>
  </si>
  <si>
    <t>1197439267229749248</t>
  </si>
  <si>
    <t>1197441254566629376</t>
  </si>
  <si>
    <t>1197452219383255040</t>
  </si>
  <si>
    <t>1195560073118060544</t>
  </si>
  <si>
    <t>1195560349711421440</t>
  </si>
  <si>
    <t>1195570300294840321</t>
  </si>
  <si>
    <t>1197570758136025089</t>
  </si>
  <si>
    <t>1196908450246275072</t>
  </si>
  <si>
    <t>1197567310518579200</t>
  </si>
  <si>
    <t>1197575224985866240</t>
  </si>
  <si>
    <t>1194865507813351429</t>
  </si>
  <si>
    <t>1197781052930101248</t>
  </si>
  <si>
    <t>1197810946686603264</t>
  </si>
  <si>
    <t>1197855422553546752</t>
  </si>
  <si>
    <t>1197492000531988480</t>
  </si>
  <si>
    <t>1197860294438969344</t>
  </si>
  <si>
    <t>1196417432853925888</t>
  </si>
  <si>
    <t>1197808320867749888</t>
  </si>
  <si>
    <t/>
  </si>
  <si>
    <t>474004800</t>
  </si>
  <si>
    <t>2216179532</t>
  </si>
  <si>
    <t>en</t>
  </si>
  <si>
    <t>und</t>
  </si>
  <si>
    <t>es</t>
  </si>
  <si>
    <t>ja</t>
  </si>
  <si>
    <t>fr</t>
  </si>
  <si>
    <t>sv</t>
  </si>
  <si>
    <t>pt</t>
  </si>
  <si>
    <t>nl</t>
  </si>
  <si>
    <t>it</t>
  </si>
  <si>
    <t>ko</t>
  </si>
  <si>
    <t>1193194040134709248</t>
  </si>
  <si>
    <t>328407532878061568</t>
  </si>
  <si>
    <t>1194239754109423616</t>
  </si>
  <si>
    <t>Twitter Web App</t>
  </si>
  <si>
    <t>Twitter for iPhone</t>
  </si>
  <si>
    <t>Instagram</t>
  </si>
  <si>
    <t>MomofahimUddinborn2000april</t>
  </si>
  <si>
    <t>Twitter for Android</t>
  </si>
  <si>
    <t>VanesEtimFashion</t>
  </si>
  <si>
    <t>LaterMedia</t>
  </si>
  <si>
    <t>Justasample</t>
  </si>
  <si>
    <t>Hyderabad Bot</t>
  </si>
  <si>
    <t>renile bot</t>
  </si>
  <si>
    <t>NewAppSteezy</t>
  </si>
  <si>
    <t>Poshmark</t>
  </si>
  <si>
    <t>Twitter Web Client</t>
  </si>
  <si>
    <t>-83.288056,42.255085 
-82.91052,42.255085 
-82.91052,42.450488 
-83.288056,42.450488</t>
  </si>
  <si>
    <t>-76.62797,36.960216 
-76.387647,36.960216 
-76.387647,37.220386 
-76.62797,37.220386</t>
  </si>
  <si>
    <t>-75.6146150033941,6.09192599666967 
-75.5666730028971,6.09192599666967 
-75.5666730028971,6.1868409988731 
-75.6146150033941,6.1868409988731</t>
  </si>
  <si>
    <t>-74.026675,40.683935 
-73.910408,40.683935 
-73.910408,40.877483 
-74.026675,40.877483</t>
  </si>
  <si>
    <t>8.3428876,44.2812611 
8.5050439,44.2812611 
8.5050439,44.3882069 
8.3428876,44.3882069</t>
  </si>
  <si>
    <t>United States</t>
  </si>
  <si>
    <t>Colombia</t>
  </si>
  <si>
    <t>Italy</t>
  </si>
  <si>
    <t>US</t>
  </si>
  <si>
    <t>CO</t>
  </si>
  <si>
    <t>IT</t>
  </si>
  <si>
    <t>Detroit, MI</t>
  </si>
  <si>
    <t>Newport News, VA</t>
  </si>
  <si>
    <t>Envigado, Colombia</t>
  </si>
  <si>
    <t>Manhattan, NY</t>
  </si>
  <si>
    <t>Savona, Liguria</t>
  </si>
  <si>
    <t>b463d3bd6064861b</t>
  </si>
  <si>
    <t>6f36fc2e52870eee</t>
  </si>
  <si>
    <t>00c77f9d025ab29a</t>
  </si>
  <si>
    <t>01a9a39529b27f36</t>
  </si>
  <si>
    <t>f411ff5400f52c86</t>
  </si>
  <si>
    <t>Detroit</t>
  </si>
  <si>
    <t>Newport News</t>
  </si>
  <si>
    <t>Envigado</t>
  </si>
  <si>
    <t>Manhattan</t>
  </si>
  <si>
    <t>Savona</t>
  </si>
  <si>
    <t>city</t>
  </si>
  <si>
    <t>https://api.twitter.com/1.1/geo/id/b463d3bd6064861b.json</t>
  </si>
  <si>
    <t>https://api.twitter.com/1.1/geo/id/6f36fc2e52870eee.json</t>
  </si>
  <si>
    <t>https://api.twitter.com/1.1/geo/id/00c77f9d025ab29a.json</t>
  </si>
  <si>
    <t>https://api.twitter.com/1.1/geo/id/01a9a39529b27f36.json</t>
  </si>
  <si>
    <t>https://api.twitter.com/1.1/geo/id/f411ff5400f52c86.json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</si>
  <si>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</si>
  <si>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</si>
  <si>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</si>
  <si>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</si>
  <si>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</si>
  <si>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</si>
  <si>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</si>
  <si>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</si>
  <si>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</si>
  <si>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</si>
  <si>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</si>
  <si>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</si>
  <si>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</si>
  <si>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</si>
  <si>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</si>
  <si>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</si>
  <si>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</si>
  <si>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</si>
  <si>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</si>
  <si>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</si>
  <si>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</si>
  <si>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REYVENN</t>
  </si>
  <si>
    <t>XENN</t>
  </si>
  <si>
    <t>Leo Ferrett</t>
  </si>
  <si>
    <t>IndieGameGuys</t>
  </si>
  <si>
    <t>Wendy Hackshaw</t>
  </si>
  <si>
    <t>KAELY</t>
  </si>
  <si>
    <t>Sam Watkins</t>
  </si>
  <si>
    <t>Amy Franks</t>
  </si>
  <si>
    <t>Veronika2V</t>
  </si>
  <si>
    <t>ISOBOLO</t>
  </si>
  <si>
    <t>ShugMac _xD83D__xDCA6_</t>
  </si>
  <si>
    <t>JoyaRoy</t>
  </si>
  <si>
    <t>방탄소년단</t>
  </si>
  <si>
    <t>Demian Crate</t>
  </si>
  <si>
    <t>Redworld Toys</t>
  </si>
  <si>
    <t>Bailz</t>
  </si>
  <si>
    <t>The Vault Studios</t>
  </si>
  <si>
    <t>Cito</t>
  </si>
  <si>
    <t>Vanessa Etim</t>
  </si>
  <si>
    <t>J. Gotham</t>
  </si>
  <si>
    <t>Daochifen</t>
  </si>
  <si>
    <t>SmArtBoyTees</t>
  </si>
  <si>
    <t>Les-G</t>
  </si>
  <si>
    <t>_xD83D__xDCB2_kere Tata</t>
  </si>
  <si>
    <t>Pretty Peso</t>
  </si>
  <si>
    <t>Tommy Adam</t>
  </si>
  <si>
    <t>Sonixx Synth</t>
  </si>
  <si>
    <t>Powercut Music</t>
  </si>
  <si>
    <t>FUTUREOFNEWYORK</t>
  </si>
  <si>
    <t>NobodyGHY</t>
  </si>
  <si>
    <t>Rell ARTworK</t>
  </si>
  <si>
    <t>the one kemist</t>
  </si>
  <si>
    <t>SLIMESHOTTA DRAKO_xD83D__xDC0D_</t>
  </si>
  <si>
    <t>Diestainl3ss</t>
  </si>
  <si>
    <t>_xD83C__xDD51__xD83C__xDD50__xD83C__xDD61__xD83C__xDD64__xD83C__xDD52_ _xD83C__xDD62__xD83C__xDD57__xD83C__xDD5E__xD83C__xDD5F_</t>
  </si>
  <si>
    <t>chi modu</t>
  </si>
  <si>
    <t>Art Jones</t>
  </si>
  <si>
    <t>RedNile.</t>
  </si>
  <si>
    <t>BreezyOnThaBeat</t>
  </si>
  <si>
    <t>$тєєzутα¢тι¢ _xD83C__xDFA4_</t>
  </si>
  <si>
    <t>R£NA $T¥LEZ _xD83D__xDCAB_</t>
  </si>
  <si>
    <t>REM DA GIANT</t>
  </si>
  <si>
    <t>Lil-scrap</t>
  </si>
  <si>
    <t>Rico Homicide</t>
  </si>
  <si>
    <t>Frac Grand Large</t>
  </si>
  <si>
    <t>PLATFORM</t>
  </si>
  <si>
    <t>SWITCHILL</t>
  </si>
  <si>
    <t>Lil Pricus</t>
  </si>
  <si>
    <t>Inkululeko</t>
  </si>
  <si>
    <t>Philip Fokker</t>
  </si>
  <si>
    <t>DBFD6</t>
  </si>
  <si>
    <t>DJ Lazzzy Boy</t>
  </si>
  <si>
    <t>HEISENBERG</t>
  </si>
  <si>
    <t>Centro Accademico Danza Moderna Savona</t>
  </si>
  <si>
    <t>eBay</t>
  </si>
  <si>
    <t>Meditative Records</t>
  </si>
  <si>
    <t>きだはしや</t>
  </si>
  <si>
    <t>0160. GRAVEYARD OUT NOW ON SOUNDCLOUD AND YOUTUBE. 0160.</t>
  </si>
  <si>
    <t>https://t.co/EtOxqTjRML</t>
  </si>
  <si>
    <t>Mute us if you don't want your timeline clogged! An Account Dedicated To Promoting Indies! By @CallumInLondon and @LikesSleeping - Send review copies to email!</t>
  </si>
  <si>
    <t>I am a rapper! _xD83C__xDFA4_ just click link below_xD83D__xDC47__xD83C__xDFFC_to subscribe to my YouTube! instagram is ITSMEBABYKAELY account operated by an authorized adult representative.</t>
  </si>
  <si>
    <t>Sam Watkins &amp; Fate Train</t>
  </si>
  <si>
    <t>I’m a Booking and Promotions Agent for ITNS Radio I’d love to hear your music. I’d also be happy to get you some free airplay. Message me for details.</t>
  </si>
  <si>
    <t>#photo #photography #printondemand #stockphoto #ZazzleMade #Zazzle #Society6 #Redbubble #homedecor #cases #accessories</t>
  </si>
  <si>
    <t>In Search Of; Be On Look Out  https://t.co/lx5mzwYUTo</t>
  </si>
  <si>
    <t>Poshmark is the #1 way to buy and sell fashion.
Support inquiry? Let us know your Poshmark username so we can help! 
Get the app ⬇️</t>
  </si>
  <si>
    <t>_xD83D__xDD31_ #Hit #Newsingle: ShugMac- Pulse _xD83D__xDC51_
Fuck Witta Real Bitch Nigga _xD83D__xDC8B__xD83E__xDD18__xD83D__xDC45_</t>
  </si>
  <si>
    <t>Friendly,good listener,crazy</t>
  </si>
  <si>
    <t>Hi! We are BTS!!</t>
  </si>
  <si>
    <t>Brillante y molesto igual que el sol que da de frente
Nosotros los otros - Galaxia Cero _xD83C__xDF1D_</t>
  </si>
  <si>
    <t>https://t.co/PshYxaK089   Ebay Shop Link https://t.co/lJ7dKChn6j #Redworldtoys Happy To Help Promote Businesses - Retail Sellers- Authors etc - RT Exchange</t>
  </si>
  <si>
    <t>ARMED ROBBERY ENTERTAINMENT For Booking or any features contact(BookMeBailz@gmail.com) ✈_xD83C__xDFAC__xD83C__xDFA7__xD83C__xDFB6__xD83C__xDFB5__xD83C__xDFA4__xD83D__xDCAA__xD83D__xDCB0__xD83D__xDCA3__xD83D__xDCAF_</t>
  </si>
  <si>
    <t>Hip Hop / Rap music</t>
  </si>
  <si>
    <t>Native New Yorker. Independent publisher. Urban / Hip Hop Style maven and stylist.</t>
  </si>
  <si>
    <t>Chinese style T-Shirt Designer &amp; Seller</t>
  </si>
  <si>
    <t>Home of “Homework Blues™️” Tee _xD83D__xDD2C__xD83E__xDD13__xD83D__xDE8C__xD83D__xDCD8__xD83D__xDCDD_Embracing Being SmArt https://t.co/oquktiIZnj     https://t.co/fIeGDoqcaW</t>
  </si>
  <si>
    <t>Les_G The Man Behind The Music. Producer/CEO of Tight Out Da Gate Entertainment. Production work contact: Lesgraysr@Gmail.com</t>
  </si>
  <si>
    <t>_xD83C__xDFA7_Dj/Producer
_xD83D__xDCE7_Bookings: skeretataofficial@gmail.com 
_xD83D__xDC47_Listen to my music!</t>
  </si>
  <si>
    <t>Evstsxde Dreams Aka Pretty peso</t>
  </si>
  <si>
    <t>Tommy Adam Photography</t>
  </si>
  <si>
    <t>Sonixx is Sound Of Natural Independent Xtreme Xperimental</t>
  </si>
  <si>
    <t>Hot &amp; trending from the world of music, digital programming, &amp; performing arts. Follow us for latest on entertainment. [Last updated: 9.6.2017]</t>
  </si>
  <si>
    <t>Go Hard Music Video ⬇️Out Now⬇️</t>
  </si>
  <si>
    <t>Mixing and Mastering Engineer, Producer, Recording Artist</t>
  </si>
  <si>
    <t>Music producer from CT
#hiphop #musiclover #rap #808 #rapmusic #hiphopmusic #music #beats #rapinstrumentals #rapbeat #trap #trapbeats #hiphopbeats</t>
  </si>
  <si>
    <t>theonekemist  is a third generation artist with music in his blood. his grandfather JAZZ artist jack philpot, and his uncle dj cut creator  dj to  ll cool j</t>
  </si>
  <si>
    <t>ŠŁÏMÊBÄŁŁ_xD83D__xDC9A_ booking/features: ttgdrako1@gmail.com _xD83C__xDFAF_TTGZ_xD83C__xDF0E_ FREE PROMO _xD83D__xDD0C_CLICC THELINK IN BIO_xD83D__xDC8E__xD83D__xDC8E__xD83D__xDC47__xD83C__xDFFE__xD83D__xDC47__xD83C__xDFFE__xD83D__xDC47__xD83C__xDFFE__xD83D__xDC47__xD83C__xDFFE_</t>
  </si>
  <si>
    <t>• DJ • Music Producer • hmu bookings and info IG: lostprxphet lostprxphet@gmail.com https://t.co/0Z5CqNJyWx #ncat_xD83D__xDC99__xD83D__xDC9B_</t>
  </si>
  <si>
    <t>Jugando a la rueda, rueda en al árbol _xD83C__xDF33_ en el que todos se ahorcan. Seguidor de DIOS. #EuroNea</t>
  </si>
  <si>
    <t>World traveler, photographer, producer and tech junkie. Timing is everything! chimodu dot com IG: @chimodu</t>
  </si>
  <si>
    <t>tats//music//movies//money</t>
  </si>
  <si>
    <t>#NEWCRACKERA</t>
  </si>
  <si>
    <t>(っ◔◡◔)っ ♥ ˜”*°•.˜”*°•Follow4Follow?
FOLLOW ᴍᴇ &amp; I'll RETWEET ʏᴏᴜʀ posts!_xD83C__xDFB6_
ᴿᵃᵖ &amp; ᴴⁱᵖ⁻ʰᵒᵖ</t>
  </si>
  <si>
    <t>THE KREATIVE GENIUS. #NGKHOE #LOUD #WARRIOROFCHRIST #LVCXDREAMS #TRAPPEDSTYLEZ #DOPEREMINDER_xD83D__xDC89_ #808JXNKYS _xD83D__xDCA5_Z3R0 P01NT 51VE_xD83D__xDCA5_HEARTBREAKIDZ_xD83D__xDDA4_ KASHWORLD _xD83D__xDC08_♥️</t>
  </si>
  <si>
    <t>REMICE DA GIANT NEW YORK RAPPER FROM THE BRONX BORN AND RAISED For booking info hit me up at nfpmusicent@gmail.com Nfpmanagement@yahoo.com manager boogz</t>
  </si>
  <si>
    <t>20age #99年式vintage #ラップリリック製作✒️ #HIPHOP_xD83C__xDF99_ #tattoo和彫り✒︎ #曲出します #bitchは大好物 【仕事紹介の連絡承ってます】 #社員募集中 アカウント新しくしたばかり　アイコン先輩の子供やから誤解しないで</t>
  </si>
  <si>
    <t>Recording Artist/Engineer
FOLLOW @RICOHOMICIDE ON IG https://t.co/a4fUaxiQ2m
Search All Audio Platforms for(Rico Homicide)
#music #hiphop</t>
  </si>
  <si>
    <t>Le Frac Grand Large est situé sur le port de Dunkerque et a été conçu par les architectes Lacaton &amp; Vassal et est en soi un ouvrage remarquable</t>
  </si>
  <si>
    <t>Regroupement des 23 Fonds régionaux d'#artcontemporain 
〰 
Network of the french Regional collections of #contemporaryart
#FRAC</t>
  </si>
  <si>
    <t>林田 有吾 ビリオネア</t>
  </si>
  <si>
    <t>Swedish rap artist with a lot of energy. Recently switched from a negative to a positive approach. Booking and business: Lilpricus@outlook.com IG: @lilpricus</t>
  </si>
  <si>
    <t>Filho da Selva Urbana. 
https://t.co/lqlDrfVwbb https://t.co/qrl5qwj2da</t>
  </si>
  <si>
    <t>Flux writer / journalist [new media, cinema, art &amp; video games] Lives in Amsterdam, writes all over the world</t>
  </si>
  <si>
    <t>Dem Boys From Da 6 ,https://t.co/jYHMbxTTXl, HEISENBERG and REUBENSTEIN, THE CORPRATION/HRG</t>
  </si>
  <si>
    <t>https://t.co/8ypXa6zEdU</t>
  </si>
  <si>
    <t>EATN CLOTHING CO FOUNDER.. 
DEM BOYZ FROM DA 6 
PRODUCER #DATBOYNASTY</t>
  </si>
  <si>
    <t>_xD83D__xDCA5_Ballerina professionista e coreografa
_xD83D__xDD1D_Centro Accademico Danza Moderna 
⚠️Corso Italia 25r Savona ☎️3478460494</t>
  </si>
  <si>
    <t>If you have questions or need help please contact us at @AskeBay</t>
  </si>
  <si>
    <t>INDEPENDENT HIP-HOP RECORD LABEL. 2013年に@MEISO_(外人二十一瞑想)によって設立。 Meiso、Muzono、2RABU、Truth Addictのリリース情報、ライブ情報等を発信中！ SHOP▶️https://t.co/VEWCPeY5Iq</t>
  </si>
  <si>
    <t>キダハシヤ 階屋 Meditative Record @MeditativeRec Rapper ▷ご連絡((((kidahashiyaakaiyo@yahoo.co.jp)))) ▷instagram&amp;SoundCloud @kidahashiya</t>
  </si>
  <si>
    <t>IndieGameGuysPromo@gmail.com</t>
  </si>
  <si>
    <t>Los Angeles, CA</t>
  </si>
  <si>
    <t>Nevada, USA</t>
  </si>
  <si>
    <t>Tulsa, OK</t>
  </si>
  <si>
    <t>Moscow</t>
  </si>
  <si>
    <t>NW Ohio, USA</t>
  </si>
  <si>
    <t>San Francisco, CA</t>
  </si>
  <si>
    <t>_xD83D__xDE1C_Colorado Springs. Pittsburgh</t>
  </si>
  <si>
    <t>India</t>
  </si>
  <si>
    <t>Morelia, Michoacán de Ocampo</t>
  </si>
  <si>
    <t>England UK</t>
  </si>
  <si>
    <t xml:space="preserve">NY/Cali/DET </t>
  </si>
  <si>
    <t>Visalia, CA</t>
  </si>
  <si>
    <t>New York City</t>
  </si>
  <si>
    <t>New Jersey, USA</t>
  </si>
  <si>
    <t>WorldWide</t>
  </si>
  <si>
    <t>IG: Skeretata</t>
  </si>
  <si>
    <t>Philadelphia, PA</t>
  </si>
  <si>
    <t>ÜT: -7.951912,111.962936</t>
  </si>
  <si>
    <t>Kota Surabaya, Jawa Timur</t>
  </si>
  <si>
    <t>Hyderabad</t>
  </si>
  <si>
    <t>New York, NY</t>
  </si>
  <si>
    <t>Virginia, USA</t>
  </si>
  <si>
    <t>New Haven, USA</t>
  </si>
  <si>
    <t>charlotte nc/ queens ny</t>
  </si>
  <si>
    <t xml:space="preserve">BROWARD.FL </t>
  </si>
  <si>
    <t>Broward County 954</t>
  </si>
  <si>
    <t xml:space="preserve">MedaYork </t>
  </si>
  <si>
    <t>NYC</t>
  </si>
  <si>
    <t>New Orleans</t>
  </si>
  <si>
    <t>Canada</t>
  </si>
  <si>
    <t>South Dorchester, Boston</t>
  </si>
  <si>
    <t>USA</t>
  </si>
  <si>
    <t>❌#NoGymKlass❌ G.I.BO〽️BZ</t>
  </si>
  <si>
    <t>bronx</t>
  </si>
  <si>
    <t>《児玉総業》</t>
  </si>
  <si>
    <t>Dunkerque</t>
  </si>
  <si>
    <t>日本</t>
  </si>
  <si>
    <t>Sverige</t>
  </si>
  <si>
    <t>Luanda, Angola</t>
  </si>
  <si>
    <t>Amsterdam</t>
  </si>
  <si>
    <t>Houston</t>
  </si>
  <si>
    <t>Houston, TX</t>
  </si>
  <si>
    <t>Italia</t>
  </si>
  <si>
    <t>San Jose, CA</t>
  </si>
  <si>
    <t>東京</t>
  </si>
  <si>
    <t>https://t.co/a4WeoNc5vU</t>
  </si>
  <si>
    <t>https://t.co/grID8eDRUZ</t>
  </si>
  <si>
    <t>https://t.co/B7CB0xHONM</t>
  </si>
  <si>
    <t>https://t.co/OU2higdpS2</t>
  </si>
  <si>
    <t>https://t.co/pqRzMqv0Le</t>
  </si>
  <si>
    <t>https://t.co/pqRzMqdpTG</t>
  </si>
  <si>
    <t>https://t.co/WQ6hoBhzuu</t>
  </si>
  <si>
    <t>https://t.co/lx5mzwYUTo</t>
  </si>
  <si>
    <t>https://t.co/iT0peLMrIX</t>
  </si>
  <si>
    <t>https://t.co/CbaTypBPV3</t>
  </si>
  <si>
    <t>https://t.co/BP579N8Xkk</t>
  </si>
  <si>
    <t>https://t.co/shHadWn8n3</t>
  </si>
  <si>
    <t>https://t.co/xNAeLGHwgn</t>
  </si>
  <si>
    <t>https://t.co/ji27eayDb4</t>
  </si>
  <si>
    <t>https://t.co/K4P73LYaKK</t>
  </si>
  <si>
    <t>https://t.co/4Vanl7bdc4</t>
  </si>
  <si>
    <t>https://t.co/QSAiAnvuw0</t>
  </si>
  <si>
    <t>https://t.co/OCJcqvabn5</t>
  </si>
  <si>
    <t>https://t.co/bxBv7OUga3</t>
  </si>
  <si>
    <t>https://t.co/kUoc8Nr8OF</t>
  </si>
  <si>
    <t>https://t.co/LOZ2VxkEKm</t>
  </si>
  <si>
    <t>https://t.co/16CBYrPzCS</t>
  </si>
  <si>
    <t>https://t.co/jvJuHOzr0P</t>
  </si>
  <si>
    <t>https://t.co/zl7hEjX57m</t>
  </si>
  <si>
    <t>https://t.co/snUorKieBF</t>
  </si>
  <si>
    <t>http://t.co/I1Ag3cjJuj</t>
  </si>
  <si>
    <t>https://t.co/Fljthaf25o</t>
  </si>
  <si>
    <t>https://t.co/4ZwucYR9P0</t>
  </si>
  <si>
    <t>https://t.co/3IwxrstlFB</t>
  </si>
  <si>
    <t>https://t.co/SNZAlor1ak</t>
  </si>
  <si>
    <t>https://t.co/80cQRKzlaa</t>
  </si>
  <si>
    <t>https://t.co/w3jtWImiFH</t>
  </si>
  <si>
    <t>https://t.co/1HKOdvLWu6</t>
  </si>
  <si>
    <t>https://t.co/B05wdgHPac</t>
  </si>
  <si>
    <t>https://t.co/ngdDWhya5a</t>
  </si>
  <si>
    <t>https://t.co/kVP4vxR1mb</t>
  </si>
  <si>
    <t>http://t.co/tWXwtJZzE2</t>
  </si>
  <si>
    <t>https://t.co/33phtdlVUV</t>
  </si>
  <si>
    <t>https://t.co/ODE4OkNqME</t>
  </si>
  <si>
    <t>https://t.co/Skuhn3qgyc</t>
  </si>
  <si>
    <t>http://t.co/mh4QN7kvNJ</t>
  </si>
  <si>
    <t>https://t.co/y7k9UiE9aU</t>
  </si>
  <si>
    <t>https://t.co/996eCVGBZw</t>
  </si>
  <si>
    <t>https://t.co/iBi0UpLihH</t>
  </si>
  <si>
    <t>https://t.co/P7VjmMmPAa</t>
  </si>
  <si>
    <t>https://pbs.twimg.com/profile_banners/1111309280404230145/1574275289</t>
  </si>
  <si>
    <t>https://pbs.twimg.com/profile_banners/315495652/1564872095</t>
  </si>
  <si>
    <t>https://pbs.twimg.com/profile_banners/2759356114/1409722529</t>
  </si>
  <si>
    <t>https://pbs.twimg.com/profile_banners/2525169372/1462909780</t>
  </si>
  <si>
    <t>https://pbs.twimg.com/profile_banners/235407364/1516946994</t>
  </si>
  <si>
    <t>https://pbs.twimg.com/profile_banners/778505883642830849/1565323021</t>
  </si>
  <si>
    <t>https://pbs.twimg.com/profile_banners/1180334703582355457/1573831144</t>
  </si>
  <si>
    <t>https://pbs.twimg.com/profile_banners/430984125/1554291449</t>
  </si>
  <si>
    <t>https://pbs.twimg.com/profile_banners/834029476572962817/1570988390</t>
  </si>
  <si>
    <t>https://pbs.twimg.com/profile_banners/357211620/1508294764</t>
  </si>
  <si>
    <t>https://pbs.twimg.com/profile_banners/182688290/1561997140</t>
  </si>
  <si>
    <t>https://pbs.twimg.com/profile_banners/335141638/1554217394</t>
  </si>
  <si>
    <t>https://pbs.twimg.com/profile_banners/902667078087450626/1570931337</t>
  </si>
  <si>
    <t>https://pbs.twimg.com/profile_banners/2775639677/1411127376</t>
  </si>
  <si>
    <t>https://pbs.twimg.com/profile_banners/360066529/1554922195</t>
  </si>
  <si>
    <t>https://pbs.twimg.com/profile_banners/880465461246390272/1498755773</t>
  </si>
  <si>
    <t>https://pbs.twimg.com/profile_banners/872715163283054593/1541722893</t>
  </si>
  <si>
    <t>https://pbs.twimg.com/profile_banners/985614510034694144/1523825493</t>
  </si>
  <si>
    <t>https://pbs.twimg.com/profile_banners/1176660972125048832/1571261547</t>
  </si>
  <si>
    <t>https://pbs.twimg.com/profile_banners/976490701071536129/1542986749</t>
  </si>
  <si>
    <t>https://pbs.twimg.com/profile_banners/33081493/1571659116</t>
  </si>
  <si>
    <t>https://pbs.twimg.com/profile_banners/937978469207695362/1512467646</t>
  </si>
  <si>
    <t>https://pbs.twimg.com/profile_banners/1021559518776500224/1556723108</t>
  </si>
  <si>
    <t>https://pbs.twimg.com/profile_banners/169876388/1460734176</t>
  </si>
  <si>
    <t>https://pbs.twimg.com/profile_banners/69192625/1462695807</t>
  </si>
  <si>
    <t>https://pbs.twimg.com/profile_banners/4874225072/1502200984</t>
  </si>
  <si>
    <t>https://pbs.twimg.com/profile_banners/2790704905/1471633347</t>
  </si>
  <si>
    <t>https://pbs.twimg.com/profile_banners/883181162/1573929809</t>
  </si>
  <si>
    <t>https://pbs.twimg.com/profile_banners/2886034155/1560606629</t>
  </si>
  <si>
    <t>https://pbs.twimg.com/profile_banners/1297108537/1366750256</t>
  </si>
  <si>
    <t>https://pbs.twimg.com/profile_banners/3616263255/1556077901</t>
  </si>
  <si>
    <t>https://pbs.twimg.com/profile_banners/741445779097825281/1567451051</t>
  </si>
  <si>
    <t>https://pbs.twimg.com/profile_banners/1932652830/1547518401</t>
  </si>
  <si>
    <t>https://pbs.twimg.com/profile_banners/60937267/1560890732</t>
  </si>
  <si>
    <t>https://pbs.twimg.com/profile_banners/2875664472/1519278938</t>
  </si>
  <si>
    <t>https://pbs.twimg.com/profile_banners/853336981627162624/1555787122</t>
  </si>
  <si>
    <t>https://pbs.twimg.com/profile_banners/812658799798525952/1565479653</t>
  </si>
  <si>
    <t>https://pbs.twimg.com/profile_banners/1157171730072293376/1574182937</t>
  </si>
  <si>
    <t>https://pbs.twimg.com/profile_banners/474004800/1574268470</t>
  </si>
  <si>
    <t>https://pbs.twimg.com/profile_banners/2503008039/1521139042</t>
  </si>
  <si>
    <t>https://pbs.twimg.com/profile_banners/1183720384325025792/1573310985</t>
  </si>
  <si>
    <t>https://pbs.twimg.com/profile_banners/1119533357748981760/1555753339</t>
  </si>
  <si>
    <t>https://pbs.twimg.com/profile_banners/101279998/1570796211</t>
  </si>
  <si>
    <t>https://pbs.twimg.com/profile_banners/1230457710/1570782462</t>
  </si>
  <si>
    <t>https://pbs.twimg.com/profile_banners/59741599/1555661587</t>
  </si>
  <si>
    <t>https://pbs.twimg.com/profile_banners/1072268353191010305/1544483986</t>
  </si>
  <si>
    <t>https://pbs.twimg.com/profile_banners/453853604/1518089483</t>
  </si>
  <si>
    <t>https://pbs.twimg.com/profile_banners/81906560/1398682220</t>
  </si>
  <si>
    <t>https://pbs.twimg.com/profile_banners/1515117991/1465436265</t>
  </si>
  <si>
    <t>https://pbs.twimg.com/profile_banners/216786124/1531556978</t>
  </si>
  <si>
    <t>https://pbs.twimg.com/profile_banners/551345990/1572590307</t>
  </si>
  <si>
    <t>https://pbs.twimg.com/profile_banners/19709040/1574098534</t>
  </si>
  <si>
    <t>https://pbs.twimg.com/profile_banners/2216179532/1504800131</t>
  </si>
  <si>
    <t>https://pbs.twimg.com/profile_banners/134419715/1530028646</t>
  </si>
  <si>
    <t>http://abs.twimg.com/images/themes/theme1/bg.png</t>
  </si>
  <si>
    <t>http://abs.twimg.com/images/themes/theme3/bg.gif</t>
  </si>
  <si>
    <t>http://abs.twimg.com/images/themes/theme10/bg.gif</t>
  </si>
  <si>
    <t>http://abs.twimg.com/images/themes/theme15/bg.png</t>
  </si>
  <si>
    <t>http://abs.twimg.com/images/themes/theme14/bg.gif</t>
  </si>
  <si>
    <t>http://abs.twimg.com/images/themes/theme7/bg.gif</t>
  </si>
  <si>
    <t>http://abs.twimg.com/images/themes/theme9/bg.gif</t>
  </si>
  <si>
    <t>http://abs.twimg.com/images/themes/theme19/bg.gif</t>
  </si>
  <si>
    <t>http://pbs.twimg.com/profile_images/486623151673982976/hMY_T-Al_normal.png</t>
  </si>
  <si>
    <t>http://pbs.twimg.com/profile_images/1113094540863262720/u2uJJEfM_normal.jpg</t>
  </si>
  <si>
    <t>http://pbs.twimg.com/profile_images/880469743551033344/G_XF_N56_normal.jpg</t>
  </si>
  <si>
    <t>http://pbs.twimg.com/profile_images/1182545110476570625/-QPQ7_s9_normal.jpg</t>
  </si>
  <si>
    <t>http://pbs.twimg.com/profile_images/976492145463955458/sy-8xzfc_normal.jpg</t>
  </si>
  <si>
    <t>http://pbs.twimg.com/profile_images/793012905033601024/ZqseA8nf_normal.jpg</t>
  </si>
  <si>
    <t>http://pbs.twimg.com/profile_images/1090584762320867328/Qpcod5Q7_normal.jpg</t>
  </si>
  <si>
    <t>http://pbs.twimg.com/profile_images/1120898072882630657/w59tgN8I_normal.jpg</t>
  </si>
  <si>
    <t>http://pbs.twimg.com/profile_images/1032014730/me_normal.jpg</t>
  </si>
  <si>
    <t>http://pbs.twimg.com/profile_images/1099469977881624577/AyQjVRlN_normal.jpg</t>
  </si>
  <si>
    <t>http://pbs.twimg.com/profile_images/1197193432864870402/bFY1cuNw_normal.jpg</t>
  </si>
  <si>
    <t>http://pbs.twimg.com/profile_images/1196825709101977600/JWg_8V_-_normal.jpg</t>
  </si>
  <si>
    <t>http://pbs.twimg.com/profile_images/898487007286099969/EJVTE0gj_normal.jpg</t>
  </si>
  <si>
    <t>http://pbs.twimg.com/profile_images/1018049498063474688/WQnnrD7i_normal.jpg</t>
  </si>
  <si>
    <t>http://pbs.twimg.com/profile_images/568583046983479296/sIhpd3Pj_normal.jpeg</t>
  </si>
  <si>
    <t>http://pbs.twimg.com/profile_images/1190299417405997057/e37VtZsR_normal.jpg</t>
  </si>
  <si>
    <t>Open Twitter Page for This Person</t>
  </si>
  <si>
    <t>https://twitter.com/reyvennofficial</t>
  </si>
  <si>
    <t>https://twitter.com/xenn84228099</t>
  </si>
  <si>
    <t>https://twitter.com/leo_ferret</t>
  </si>
  <si>
    <t>https://twitter.com/indiegameguys</t>
  </si>
  <si>
    <t>https://twitter.com/deeshimmer</t>
  </si>
  <si>
    <t>https://twitter.com/babykaely</t>
  </si>
  <si>
    <t>https://twitter.com/samwatkins007</t>
  </si>
  <si>
    <t>https://twitter.com/amyfranks_itns</t>
  </si>
  <si>
    <t>https://twitter.com/veron2v</t>
  </si>
  <si>
    <t>https://twitter.com/isobolo1</t>
  </si>
  <si>
    <t>https://twitter.com/poshmarkapp</t>
  </si>
  <si>
    <t>https://twitter.com/shugmac_shug</t>
  </si>
  <si>
    <t>https://twitter.com/joya771</t>
  </si>
  <si>
    <t>https://twitter.com/bts_twt</t>
  </si>
  <si>
    <t>https://twitter.com/demiancrate</t>
  </si>
  <si>
    <t>https://twitter.com/redworldtoys</t>
  </si>
  <si>
    <t>https://twitter.com/bailzofficial</t>
  </si>
  <si>
    <t>https://twitter.com/thevaultdetroit</t>
  </si>
  <si>
    <t>https://twitter.com/musicpage_cito</t>
  </si>
  <si>
    <t>https://twitter.com/vanesetim</t>
  </si>
  <si>
    <t>https://twitter.com/j_gotham_media</t>
  </si>
  <si>
    <t>https://twitter.com/daochifen</t>
  </si>
  <si>
    <t>https://twitter.com/smartboytees</t>
  </si>
  <si>
    <t>https://twitter.com/les_g_muzik</t>
  </si>
  <si>
    <t>https://twitter.com/skeretatadj</t>
  </si>
  <si>
    <t>https://twitter.com/lao_peso</t>
  </si>
  <si>
    <t>https://twitter.com/tommyadam</t>
  </si>
  <si>
    <t>https://twitter.com/sonixxsynth</t>
  </si>
  <si>
    <t>https://twitter.com/powercutmusic</t>
  </si>
  <si>
    <t>https://twitter.com/ereignesm</t>
  </si>
  <si>
    <t>https://twitter.com/nobodyghy</t>
  </si>
  <si>
    <t>https://twitter.com/rellartwork</t>
  </si>
  <si>
    <t>https://twitter.com/theonekemist18</t>
  </si>
  <si>
    <t>https://twitter.com/ttgdrako3</t>
  </si>
  <si>
    <t>https://twitter.com/lostprxphet</t>
  </si>
  <si>
    <t>https://twitter.com/diestainl3ss1</t>
  </si>
  <si>
    <t>https://twitter.com/barucshop</t>
  </si>
  <si>
    <t>https://twitter.com/chimodu</t>
  </si>
  <si>
    <t>https://twitter.com/artjonez</t>
  </si>
  <si>
    <t>https://twitter.com/rednileshop</t>
  </si>
  <si>
    <t>https://twitter.com/breezybiggavel</t>
  </si>
  <si>
    <t>https://twitter.com/steezytactic</t>
  </si>
  <si>
    <t>https://twitter.com/renastylez</t>
  </si>
  <si>
    <t>https://twitter.com/remdagiant</t>
  </si>
  <si>
    <t>https://twitter.com/liluw7</t>
  </si>
  <si>
    <t>https://twitter.com/ricohomicide702</t>
  </si>
  <si>
    <t>https://twitter.com/fracgrandlarge</t>
  </si>
  <si>
    <t>https://twitter.com/platform_frac</t>
  </si>
  <si>
    <t>https://twitter.com/switchill</t>
  </si>
  <si>
    <t>https://twitter.com/lilpricus</t>
  </si>
  <si>
    <t>https://twitter.com/thesoldierv</t>
  </si>
  <si>
    <t>https://twitter.com/philipvince</t>
  </si>
  <si>
    <t>https://twitter.com/drhyms</t>
  </si>
  <si>
    <t>https://twitter.com/djlazzzyboy</t>
  </si>
  <si>
    <t>https://twitter.com/gary_gkells38</t>
  </si>
  <si>
    <t>https://twitter.com/rossicristiana</t>
  </si>
  <si>
    <t>https://twitter.com/ebay</t>
  </si>
  <si>
    <t>https://twitter.com/meditativerec</t>
  </si>
  <si>
    <t>https://twitter.com/kidahashiya</t>
  </si>
  <si>
    <t>reyvennofficial
"RECKLESS" OUT NOW. CHECK IT OUT.#HipHop
#HipHopCulture #HipHopLife #SoundCloud
#HipHopMusic #HipHopArtist #HipHopHead
#HipHopLegend #HipHopBlog #HipHopNation
#Mixtape #HipHopBeats #HipHopStyle
#HipHopJunkie #RnB #RnBMusic #HipHopNews
#UnsignedArtist https://t.co/KnFE66uT9E</t>
  </si>
  <si>
    <t>xenn84228099
"RECKLESS" OUT NOW. CHECK IT OUT.#HipHop
#HipHopCulture #HipHopLife #SoundCloud
#HipHopMusic #HipHopArtist #HipHopHead
#HipHopLegend #HipHopBlog #HipHopNation
#Mixtape #HipHopBeats #HipHopStyle
#HipHopJunkie #RnB #RnBMusic #HipHopNews
#UnsignedArtist https://t.co/KnFE66uT9E</t>
  </si>
  <si>
    <t>leo_ferret
#bionicwave #songwriters #hiphopstyle
#applemusicartist #spotify✅ https://t.co/3npjLVBORf</t>
  </si>
  <si>
    <t>indiegameguys
The streets instinctively know
what style is and continue to set
the trend, this is what I like
#hiphopstyle #urbanstyle #london
#grime</t>
  </si>
  <si>
    <t>deeshimmer
80s #adidas and #fila sportswear
still looks good now. What's cool
is that it brings something different
#vintagebrands #vintagesportswear
#hiphopstyle #retrosportswear</t>
  </si>
  <si>
    <t>babykaely
Finally hoodie season here LA!
_xD83D__xDC4F__xD83C__xDFFC_ now watch it be hot tomorrow
lol . . . . #kappaofficial #kappa
#hiphop #hiphopstyle #femalerapper
@ Downtown Los Angeles https://t.co/2hj9BtYEja</t>
  </si>
  <si>
    <t>samwatkins007
#HipHopNews #hiphopparty #hiphopproducer
#HipHopStyle #hiphopunderground
#hipphopmusic #hipster https://t.co/dvayNZ60Yb</t>
  </si>
  <si>
    <t>amyfranks_itns
#HipHopNews #hiphopparty #hiphopproducer
#HipHopStyle #hiphopunderground
#hipphopmusic #hipster https://t.co/dvayNZ60Yb</t>
  </si>
  <si>
    <t>veron2v
#Vintage #Coogi Australia Mens
#Necktie 90s Style. https://t.co/ufRnBWOhJK
via @poshmarkapp #shopmycloset
#CoogiAustralia #Biggie #Tupac
#90sStyle #HipHopStyle</t>
  </si>
  <si>
    <t>isobolo1
#PriceReduced on this #COOGI Australia
Hat Cap Hip Hop Urban Fashion Blue
and Green #Biggie #BaseballCap
https://t.co/RRveLpP5ee via @eBay
#CoogieAustralia #UrbanFashion
#CoogiFashion #FashionDesigner
#90sFashion #HipHop #HipHopStyle
#SameDayShipping #ISOBOLO</t>
  </si>
  <si>
    <t xml:space="preserve">poshmarkapp
</t>
  </si>
  <si>
    <t>shugmac_shug
The art of the Stu is just beautiful
. _xD83E__xDD1F__xD83C__xDFFE__xD83E__xDD24__xD83D__xDD25__xD83D__xDE4C__xD83C__xDFFE__xD83E__xDD2F__xD83D__xDCAB_✳️✴️✳️✴️_xD83D__xDE0D_ .
. #hiphop #hiphopmusic #hiphopculture
#hiphophead #HipHopartist #HipHopLife
#hiphopdance #hiphopjunkie #hiphopbeats
#hiphopheads #hiphopstyle #HipHopNation…
https://t.co/TAwoScRTlp</t>
  </si>
  <si>
    <t>joya771
#JIMINOurPromise #JIMINstyle #TheCutestKid
#Jiminaaah #Hiphopstyle @BTS_twt
https://t.co/dYYUYMAlr4</t>
  </si>
  <si>
    <t xml:space="preserve">bts_twt
</t>
  </si>
  <si>
    <t>demiancrate
En el escenario también se suda,
compas. #Repost elchico_cabra #raplife
#hiphopstyle #newmusicnow #musicblog
#hiphopdx #instarap #digidesign
#commercials #fortheculture #classichiphop
#typebeats #blackmusic… https://t.co/0ikxhfFrmP</t>
  </si>
  <si>
    <t>redworldtoys
#Vintage #Coogi Australia Mens
#Necktie 90s Style. https://t.co/ufRnBWOhJK
via @poshmarkapp #shopmycloset
#CoogiAustralia #Biggie #Tupac
#90sStyle #HipHopStyle</t>
  </si>
  <si>
    <t>bailzofficial
In @thevaultdetroit sticking up
the spot with this new music‼️‼️
___________________________________________________
#hiphop #hiphopstyle #hiphopdx
#beats #mic #vibes #banger #listen
#listen #whookid… https://t.co/lYkriUREwv</t>
  </si>
  <si>
    <t xml:space="preserve">thevaultdetroit
</t>
  </si>
  <si>
    <t>musicpage_cito
Be the change you want to see,
it starts with you. @musicpage_cito
. . . . . #hiphop #hiphopmusic
#hiphopculture #hiphophead #HipHopartist
#HipHopLife #559 #hiphopjunkie
#hiphopbeats #hiphopheads #hiphopstyle…
https://t.co/s9hnYxrtJw</t>
  </si>
  <si>
    <t>vanesetim
Creating a more engaging street
style by toying with convention.
https://t.co/6tEJbtAeQ6 #streetstyle
#hiphopstyle #newyorkstyle #streetfashion
#hiphopfashion https://t.co/qGkXo0TV89</t>
  </si>
  <si>
    <t>j_gotham_media
Pretty Sneaker Pic: Nike Air Force
1 Low in Black, Yellow and White.
#sneakers #streetstyle #hiphopfashion
#hiphopstyle https://t.co/QHg4dBE9Tq</t>
  </si>
  <si>
    <t>daochifen
Dragon T-shirt + Denim jacket +
hip hop 5-panel cap = The perfect
Outfit! Put on your headphones
and enjoy the rhythm for the weekend!_xD83C__xDFD6_️https://t.co/0VJXzhQYcY
#hiphopstyle #dragontatto #dragontshirts
#designtshirts #whitetshirts #casualoutfits
#chinesetshirts #chinesedesigns
https://t.co/NjRl9ZtFSk</t>
  </si>
  <si>
    <t>smartboytees
No Homework _xD83D__xDCDA_ Blues over here
it’s hoodie: https://t.co/r6FgKFYhYV
. . #TGIFriday #homework #homeworkblues
#hiphopstyle #smartcommunity #Education
https://t.co/uwdaGBUv4m</t>
  </si>
  <si>
    <t>les_g_muzik
#Hiphop #hiphopmusic #hiphopculture
#hiphophead #HipHopartist #HipHopLife
#hiphopdance #hiphopjunkie #hiphopbeats
#hiphopheads #hiphopstyle #HipHopNation
#hiphopart #hiphopdx #hiphopnews
#hiphopblog #hiphopweekly https://t.co/OQ9luZtZbm</t>
  </si>
  <si>
    <t>skeretatadj
HOMIEST #RESPECT @tommyadam for
the 6th Anniversary of ELECTROWARS
INDONESIA @sonixxsynth . . . #homiest
#hiphop #rap #surabaya #music #entertainment
#hiphopproducer #hiphopsoul #hiphopindo
#hiphopstyle… https://t.co/EyDQaCAvkP</t>
  </si>
  <si>
    <t>lao_peso
#thevibe #hiphopmusic #hiphophead
#worldstarhiphop #hiphopjunkie
#vent #90shiphop #hiphoplife #oldschoolhiphop
#hiphopheads #hiphopnation #hxghtxdxs
#hiphopstyle #phillyradio #newhiphop
#rapartist #NGK #NGKmusic… https://t.co/Fdhi8oE1J7</t>
  </si>
  <si>
    <t>tommyadam
HOMIEST #RESPECT @tommyadam for
the 6th Anniversary of ELECTROWARS
INDONESIA @sonixxsynth . . . #homiest
#hiphop #rap #surabaya #music #entertainment
#hiphopproducer #hiphopsoul #hiphopindo
#hiphopstyle… https://t.co/EyDQaCAvkP</t>
  </si>
  <si>
    <t xml:space="preserve">sonixxsynth
</t>
  </si>
  <si>
    <t>powercutmusic
HOMIEST #RESPECT @tommyadam for
the 6th Anniversary of ELECTROWARS
INDONESIA @sonixxsynth . . . #homiest
#hiphop #rap #surabaya #music #entertainment
#hiphopproducer #hiphopsoul #hiphopindo
#hiphopstyle… https://t.co/EyDQaCAvkP</t>
  </si>
  <si>
    <t>ereignesm
"Go hard " https://t.co/WFOekNDRnR
#SaturdayMorning #ereign #futureofnewyork
#yeezy380 #spotify #applemusic
#hiphopblog #hiphopstyle #urbanhiphop
#newyork #hiphopartist #hiphop
#hiphopmusic #youtubevideo #youtube
#gohard #hard https://t.co/rGbCnIOUrv</t>
  </si>
  <si>
    <t>nobodyghy
#HipHop #HipHopCulture #HipHopLife
#SoundCloud #HipHopMusic #HipHopArtist
#HipHopHead #HipHopLegend #HipHopBlog
#HipHopNation #Mixtape #HipHopBeats
#HipHopStyle #HipHopJunkie #RnB
#RnBMusic #HipHopNews #HipHopDance
#UnsignedArtist https://t.co/rckM2DgBEE</t>
  </si>
  <si>
    <t>rellartwork
#hiphop #hiphopmusic #hiphopculture
#rap #hiphophead #hiphopjunkie
#hiphopartist #hiphoplife #music
#hiphopdance #hiphopnation #hiphopweekly
#hiphopblog #hiphopnews #hiphopheads
#rapmusic #rapper #hiphopstyle…
https://t.co/alok7i17jS</t>
  </si>
  <si>
    <t>theonekemist18
HOT DAMN_xD83D__xDD25__xD83D__xDD25__xD83D__xDD25__xD83D__xDD25__xD83D__xDD25__xD83D__xDD25_#hiphoplegends
#hiphopbeats #hiphopfashion #hiphopjunkie
#hiphopclassic #hiphopculture #hiphopvinyl
#hiphopstyle #hiphopcommunity #hiphopmusic
#hiphopmemes #hiphopparty #hiphopaddict
#hiphopdancers… https://t.co/ne3FjHKNRm</t>
  </si>
  <si>
    <t>ttgdrako3
#rap #hiphop #hiphopmusic #music
#hiphopnation #hiphoplife #hiphopculture
#newmusic #rapmusic #hiphopjunkie
#hiphopartist #rapper #hiphophead
#worldstar #rappers #hiphopblog
#hiphopheads #hiphopdance #realrap
#hiphopbeats #hiphopweekly #rapartist
#hiphopstyle https://t.co/r4Tn3uvOYn</t>
  </si>
  <si>
    <t>lostprxphet
#rap #hiphop #hiphopmusic #music
#hiphopnation #hiphoplife #hiphopculture
#newmusic #rapmusic #hiphopjunkie
#hiphopartist #rapper #hiphophead
#worldstar #rappers #hiphopblog
#hiphopheads #hiphopdance #realrap
#hiphopbeats #hiphopweekly #rapartist
#hiphopstyle https://t.co/r4Tn3uvOYn</t>
  </si>
  <si>
    <t>diestainl3ss1
#Coolin #L3 #HipHop #HipHopCulture
#HipHopLife #SoundCloud #HipHopMusic
#HipHopArtist #HipHopHead #HipHopLegend
#HipHopBlog #HipHopNation #Mixtape
#HipHopBeats #HipHopStyle #HipHopJunkie
#RnB #RnBMusic #HipHopNews… https://t.co/pymzUCvjO2</t>
  </si>
  <si>
    <t>barucshop
Christopher George Latore Wallace,
_xD835__xDC0D__xD835__xDC28__xD835__xDC2D__xD835__xDC28__xD835__xDC2B__xD835__xDC22__xD835__xDC28__xD835__xDC2E__xD835__xDC2C_ _xD835__xDC01_._xD835__xDC08_._xD835__xDC06_. _xD83D__xDE45__xD83C__xDFFD_‍♂️
•• _xD83D__xDCF8_ By @chimodu •• #Medellín
#Medayork #BarucShopStyle #HipHopStyle
en Envigado https://t.co/rbBdM6wUpF</t>
  </si>
  <si>
    <t xml:space="preserve">chimodu
</t>
  </si>
  <si>
    <t>artjonez
#hiphop #hiphopculture #hiphopblog
#hiphophead #hiphopnation #hiphopmusic
#hiphopstyle #rap #hiphopart #hiphopjunkie
#music #hiphopnews #fashion #hiphopdance
#hiphopartist #hiphoplife #hiphopdancer
#streetwear #hiphopclassic #rapper
#streetfashion #hiphopbeats #streetstyle
https://t.co/FV61sqDwyF</t>
  </si>
  <si>
    <t>rednileshop
#hiphop #hiphopculture #hiphopblog
#hiphophead #hiphopnation #hiphopmusic
#hiphopstyle #rap #hiphopart #hiphopjunkie
#music #hiphopnews #fashion #hiphopdance
#hiphopartist #hiphoplife #hiphopdancer
#streetwear #hiphopclassic #rapper
#streetfashion #hiphopbeats #streetstyle
https://t.co/FV61sqDwyF</t>
  </si>
  <si>
    <t>breezybiggavel
GO FOLLOW ME ON IG I ALWAYZ FOLLOW
BACK ... @breezybiggavel ‼️‼️‼️
#HipHop #HipHopCulture #HipHopLife
#SoundCloud #HipHopMusic #HipHopArtist
#HipHopHead #HipHopLegend #HipHopBlog
#HipHopNation #Mixtape #HipHopBeats
#HipHopStyle #HipHopJunkie #RnB
#RnBMusic #HipHopNews #Instagram
https://t.co/to5xBpqcxm</t>
  </si>
  <si>
    <t>steezytactic
GO FOLLOW ME ON IG I ALWAYZ FOLLOW
BACK ... @breezybiggavel ‼️‼️‼️
#HipHop #HipHopCulture #HipHopLife
#SoundCloud #HipHopMusic #HipHopArtist
#HipHopHead #HipHopLegend #HipHopBlog
#HipHopNation #Mixtape #HipHopBeats
#HipHopStyle #HipHopJunkie #RnB
#RnBMusic #HipHopNews #Instagram
https://t.co/to5xBpqcxm</t>
  </si>
  <si>
    <t xml:space="preserve">renastylez
</t>
  </si>
  <si>
    <t>remdagiant
Available Now amazonmusic Please
Hit The Link In Bio Right Now....Don’t
Miss Out On Something Great _xD83D__xDCBD_
- - #hiphopartist #hiphophead #hiphoplegend
#hiphopblog #hiphopnation #mixtape
#hiphopbeats #hiphopstyle… https://t.co/Ys32VaHyP9</t>
  </si>
  <si>
    <t>liluw7
髪の毛縛ってるのどぅ⁉️ 良さげ⁉️ #hiphopstyle
#whatsup https://t.co/eL23rtVvMc</t>
  </si>
  <si>
    <t>ricohomicide702
**SOUND ON** "HATIN ON ME" DROPS
TOMMOROW ON ALL STREAMING PLATFORMS!!
!! #Hiphop #hiphopmusic #hiphopculture
#hiphophead #HipHopartist #HipHopLife
#newmusic #hiphopjunkie #music
#unsignedartist #hiphopstyle… https://t.co/MDA7Lyvlrl</t>
  </si>
  <si>
    <t>fracgrandlarge
Superbe démonstration de House
dance de @juanito59off au @fracgrandlarge
! _xD83D__xDE0A_ #wefrac2019 #fracgrandlarge
#fracdunkerque #hiphop #hiphopdance
#hiphopstyle #hiphopmusic #streetart
#street #improvisations https://t.co/5xsBjH4sAs</t>
  </si>
  <si>
    <t>platform_frac
La conférence dansée a commencé
au @fracgrandlarge avec @juanito59off
et Rashead Amenzou. #fracgrandlarge
#fracdunkerque #wefrac2019 #juanito
#hiphop #hiphopdance #hiphopstyle
#freetsyle #hiphopculture #conference
https://t.co/V5sGCMFRJh</t>
  </si>
  <si>
    <t>switchill
[Spotify] https://t.co/z6LnAFbm4H
#福岡 #佐賀 #長崎 #熊本 #大分 #宮崎 #鹿児島 #沖縄
#那覇 #hiphop #hiphopmusic #hiphopculture
#HipHopartist #HipHopLife #hiphopdance
#hiphopjunkie #hiphopbeats #hiphopheads
#hiphopstyle #HipHopNation #hiphoparty
#hiphopdx #hiphopnews #RT https://t.co/zbdUXblsnn</t>
  </si>
  <si>
    <t>lilpricus
Vilken blir nästa instrumentala
låt??? _xD83E__xDD21__xD83D__xDCAF_. . #eminemfan #eminemquotes
#musikcover #hiphopstyle #1cuz
#flstudiogang #flstudiolife #indierapper
#unsignedrapper #hiphopbeats #hiphopartist
#rapper #ukrapper… https://t.co/2uoqCzeMqS</t>
  </si>
  <si>
    <t>thesoldierv
❤️_xD83D__xDDA4_ disponíveis no 923740098 #grifandoasruas
#hiphopstyle #streetwear #urbanwear
#fatsoldiers_atéavitória #fatsoldiers_xD83D__xDC51_
#atéavitória https://t.co/2HgNwmfbjB</t>
  </si>
  <si>
    <t>philipvince
#tupac &amp;amp; #biggie by danalixenberg
for roma.publications X patta_nl
#hiphop #hiphopmusic #hiphopculture
#hiphophead #HipHopartist #HipHopLife
#hiphopdance #hiphopjunkie #hiphopbeats
#hiphopheads #hiphopstyle… https://t.co/IuG19FzWGl</t>
  </si>
  <si>
    <t>drhyms
. . . . . #hiphop #hiphopculture
#hiphopblog #hiphophead #hiphopnation
#hiphopmusic #hiphopstyle #rap
#hiphopart #hiphopjunkie #music
#hiphopnews #fashion #hiphopdance
#hiphopartist #hiphoplife #hiphopdancer…
https://t.co/vRZjJ3kEPm</t>
  </si>
  <si>
    <t xml:space="preserve">djlazzzyboy
</t>
  </si>
  <si>
    <t xml:space="preserve">gary_gkells38
</t>
  </si>
  <si>
    <t>rossicristiana
#giovedi #centroaccademicodanzamoderna
#corsoitalia25r #savona #hiphop
#hiphopdance #hiphopstyle @ Savona,
Italy https://t.co/vPb0XXwz9I</t>
  </si>
  <si>
    <t xml:space="preserve">ebay
</t>
  </si>
  <si>
    <t>meditativerec
#hiphop #hiphoplife #hiphopstyle
#rapnation #rapmusic #hiphopculture
#hiphophead #hiphoplife #ヒップホップ
#日本語ラップ #japanesehiphop #femalerap
#femalerapper #힙합 #래퍼 #chillhop
#meditativerecords #きだはしや #PhreDdyM</t>
  </si>
  <si>
    <t>kidahashiya
_xD83D__xDEF9_ NEW _xD83C__xDF55_ 심술궂은 나부터, 비뚤어진 생각의 당신에게
rap : @kidahashiya beat : phreddy_m
photo : @yoshitormi soundcloud에서들을
수 있습니다 #hiphop #hiphoplife #hiphopstyle
#rapnation #rapmusic #hiphopculture
#hiphophead… https://t.co/LHIxYRCojg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</si>
  <si>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</si>
  <si>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</si>
  <si>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</si>
  <si>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</si>
  <si>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</si>
  <si>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</si>
  <si>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</si>
  <si>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</si>
  <si>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</si>
  <si>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</si>
  <si>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</si>
  <si>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</si>
  <si>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</si>
  <si>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</si>
  <si>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</si>
  <si>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</si>
  <si>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</si>
  <si>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</si>
  <si>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</si>
  <si>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</si>
  <si>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</si>
  <si>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</si>
  <si>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</si>
  <si>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</si>
  <si>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</si>
  <si>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</si>
  <si>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</si>
  <si>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</si>
  <si>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</si>
  <si>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</si>
  <si>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</si>
  <si>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</si>
  <si>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</si>
  <si>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</si>
  <si>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</si>
  <si>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</si>
  <si>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</si>
  <si>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</si>
  <si>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</si>
  <si>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</si>
  <si>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</si>
  <si>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</si>
  <si>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</si>
  <si>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</si>
  <si>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</si>
  <si>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</si>
  <si>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</si>
  <si>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</si>
  <si>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</si>
  <si>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</si>
  <si>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</si>
  <si>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</si>
  <si>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</si>
  <si>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</si>
  <si>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</si>
  <si>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</si>
  <si>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</si>
  <si>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</si>
  <si>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</si>
  <si>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</si>
  <si>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</si>
  <si>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</si>
  <si>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</si>
  <si>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</si>
  <si>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</si>
  <si>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</si>
  <si>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</si>
  <si>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</si>
  <si>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</si>
  <si>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</si>
  <si>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</si>
  <si>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</si>
  <si>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</si>
  <si>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</si>
  <si>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</si>
  <si>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</si>
  <si>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</si>
  <si>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</si>
  <si>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</si>
  <si>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</si>
  <si>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</si>
  <si>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</si>
  <si>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</si>
  <si>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</si>
  <si>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</si>
  <si>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</si>
  <si>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</si>
  <si>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</si>
  <si>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</si>
  <si>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</si>
  <si>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</si>
  <si>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</si>
  <si>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</si>
  <si>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</si>
  <si>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https://www.instagram.com/p/B403t_MAnSd/?igshid=p0fxhjo5zyur https://www.instagram.com/p/B41AnExnV2U/?igshid=mw26l7ulmqly https://www.instagram.com/p/B42Jmhynhdw/?igshid=9v6b7gcwgxfr https://www.instagram.com/p/B424FuDAw8o/?igshid=1tfws0lgv0ir3 https://www.instagram.com/p/B43Wj-Tp1OT/?igshid=zqjj99qujiqo https://www.instagram.com/p/B40SHVAJBtp/?igshid=1d0mx7wpjjyfl https://www.redbubble.com/people/daochifen/works/41638295-descendants-of-dragon?asc=u&amp;body_color=white&amp;p=classic-tee&amp;print_location=front&amp;size=medium http://smartboytees.bigcartel.com/ https://music.apple.com/us/album/lets-talk-about-it-single/1484035802 http://Ereignmusic.com</t>
  </si>
  <si>
    <t>https://www.instagram.com/p/ByGmrieA6ji/?igshid=1tbi3b6x0ejzu https://www.instagram.com/p/BvA4XFygJL1/?igshid=1hb1tjb0du79t https://www.instagram.com/p/ByGmrieA6ji/?igshid=m05f6rr4lve3 https://www.instagram.com/p/ByHJbQSgyBm/?igshid=1a8orvkl5h5ct https://www.instagram.com/p/ByGmrieA6ji/?igshid=uer5qtbw9w2n https://www.instagram.com/p/B4vyASyg4lt/?igshid=1nbg7qnqeftzx https://www.instagram.com/p/B47lV3JFWS-/?igshid=1kdae3vsvj4dw</t>
  </si>
  <si>
    <t>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https://rover.ebay.com/rover/1/711-127632-2357-0/16?itm=323871000173&amp;user_name=iso-bolo&amp;spid=6115&amp;mpre=https%3A%2F%2Fwww.ebay.com%2Fitm%2F323871000173&amp;swd=3&amp;mplxParams=user_name%2Citm%2Cswd%2Cmpre%2C&amp;sojTags=du%3Dmpre%2Citm%3Ditm%2Cuser_name%3Duser_name%2Csuri%3Dsuri%2Cspid%3Dspid%2Cswd%3Dswd%2C</t>
  </si>
  <si>
    <t>https://www.instagram.com/p/B46bopBlUwS/?igshid=rdj8u69lnovz https://www.instagram.com/p/B46bwslFY61/?igshid=xkt4qi09wci2 https://www.instagram.com/p/B46gSWWFK2Y/?igshid=qg1i5gfxlxas https://www.instagram.com/p/B5It97llgWO/?igshid=13ci5thvrcs08</t>
  </si>
  <si>
    <t>https://www.instagram.com/p/B5Kxp5tlsJV/?igshid=txg29ok7wdpz https://www.instagram.com/p/B5IKLPbFGrH/?igshid=aw4ha1f1a4bd</t>
  </si>
  <si>
    <t>https://www.youtube.com/channel/UCk-U_BEMf53BidKtCtP96gA https://www.youtube.com/watch?v=VR0nr-du6V8&amp;feature=youtu.be</t>
  </si>
  <si>
    <t>https://hiphopstyleny.blogspot.com/2019/11/new-york-street-style-casual-classic.html?m=1 https://hiphopstyleny.blogspot.com/2019/11/pretty-sneaker-pic-air-jordan-1-mid.html https://twitter.com/J_Gotham_Media/status/1195378011824181248/photo/1 https://hiphopstyleny.blogspot.com/?m=1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</si>
  <si>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</si>
  <si>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</si>
  <si>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</si>
  <si>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</si>
  <si>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</si>
  <si>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</si>
  <si>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</si>
  <si>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</si>
  <si>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</si>
  <si>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</si>
  <si>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</si>
  <si>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</si>
  <si>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spotify.com redbubble.com bigcartel.com apple.com ereignmusic.com twitter.com</t>
  </si>
  <si>
    <t>poshmark.com ebay.com</t>
  </si>
  <si>
    <t>Top Hashtags in Tweet in Entire Graph</t>
  </si>
  <si>
    <t>hiphopstyle</t>
  </si>
  <si>
    <t>hiphop</t>
  </si>
  <si>
    <t>hiphopculture</t>
  </si>
  <si>
    <t>hiphopmusic</t>
  </si>
  <si>
    <t>hiphopjunkie</t>
  </si>
  <si>
    <t>hiphopartist</t>
  </si>
  <si>
    <t>hiphoplife</t>
  </si>
  <si>
    <t>hiphopnation</t>
  </si>
  <si>
    <t>hiphophead</t>
  </si>
  <si>
    <t>hiphopbeats</t>
  </si>
  <si>
    <t>Top Hashtags in Tweet in G1</t>
  </si>
  <si>
    <t>Top Hashtags in Tweet in G2</t>
  </si>
  <si>
    <t>hiphopheads</t>
  </si>
  <si>
    <t>808jxnkys</t>
  </si>
  <si>
    <t>90shiphop</t>
  </si>
  <si>
    <t>drywaterlp</t>
  </si>
  <si>
    <t>oldschoolhiphop</t>
  </si>
  <si>
    <t>Top Hashtags in Tweet in G3</t>
  </si>
  <si>
    <t>coogi</t>
  </si>
  <si>
    <t>vintage</t>
  </si>
  <si>
    <t>necktie</t>
  </si>
  <si>
    <t>shopmycloset</t>
  </si>
  <si>
    <t>coogiaustralia</t>
  </si>
  <si>
    <t>biggie</t>
  </si>
  <si>
    <t>pricereduced</t>
  </si>
  <si>
    <t>baseballcap</t>
  </si>
  <si>
    <t>coogieaustralia</t>
  </si>
  <si>
    <t>Top Hashtags in Tweet in G4</t>
  </si>
  <si>
    <t>hiphopblog</t>
  </si>
  <si>
    <t>rap</t>
  </si>
  <si>
    <t>hiphopart</t>
  </si>
  <si>
    <t>Top Hashtags in Tweet in G5</t>
  </si>
  <si>
    <t>rapnation</t>
  </si>
  <si>
    <t>rapmusic</t>
  </si>
  <si>
    <t>ヒップホップ</t>
  </si>
  <si>
    <t>日本語ラップ</t>
  </si>
  <si>
    <t>japanesehiphop</t>
  </si>
  <si>
    <t>Top Hashtags in Tweet in G6</t>
  </si>
  <si>
    <t>wefrac2019</t>
  </si>
  <si>
    <t>fracdunkerque</t>
  </si>
  <si>
    <t>hiphopdance</t>
  </si>
  <si>
    <t>streetart</t>
  </si>
  <si>
    <t>street</t>
  </si>
  <si>
    <t>improvisations</t>
  </si>
  <si>
    <t>Top Hashtags in Tweet in G7</t>
  </si>
  <si>
    <t>soundcloud</t>
  </si>
  <si>
    <t>hiphoplegend</t>
  </si>
  <si>
    <t>Top Hashtags in Tweet in G8</t>
  </si>
  <si>
    <t>Top Hashtags in Tweet in G9</t>
  </si>
  <si>
    <t>medellín</t>
  </si>
  <si>
    <t>medayork</t>
  </si>
  <si>
    <t>barucshopstyle</t>
  </si>
  <si>
    <t>Top Hashtags in Tweet in G10</t>
  </si>
  <si>
    <t>music</t>
  </si>
  <si>
    <t>newmusic</t>
  </si>
  <si>
    <t>Top Hashtags in Tweet</t>
  </si>
  <si>
    <t>hiphopstyle hiphopartist hiphop hiphopmusic hiphopculture hiphopjunkie hiphoplife hiphopbeats hiphopnation hiphophead</t>
  </si>
  <si>
    <t>hiphopstyle hiphopheads hiphopnation 808jxnkys hiphopjunkie 90shiphop hiphopbeats hiphopartist drywaterlp oldschoolhiphop</t>
  </si>
  <si>
    <t>coogi vintage necktie shopmycloset coogiaustralia biggie hiphopstyle pricereduced baseballcap coogieaustralia</t>
  </si>
  <si>
    <t>hiphop hiphopculture hiphopblog hiphophead hiphopnation hiphopmusic hiphopstyle rap hiphopart hiphopjunkie</t>
  </si>
  <si>
    <t>hiphoplife hiphop hiphopstyle rapnation rapmusic hiphopculture hiphophead ヒップホップ 日本語ラップ japanesehiphop</t>
  </si>
  <si>
    <t>hiphop hiphopculture hiphoplife soundcloud hiphopmusic hiphopartist hiphophead hiphoplegend hiphopblog hiphopnation</t>
  </si>
  <si>
    <t>rap hiphop hiphopmusic music hiphopnation hiphoplife hiphopculture newmusic rapmusic hiphopjunkie</t>
  </si>
  <si>
    <t>streetstyle hiphopstyle hiphopfashion nystyle sneakers newyorkstyle streetfashion airjordan1 nystreetwear streetwear</t>
  </si>
  <si>
    <t>listen hiphop hiphopstyle hiphopdx beats mic vibes banger whookid</t>
  </si>
  <si>
    <t>hiphopstyle urbanstyle adidas fila vintagebrands vintagesportswear retrosportswear london grime</t>
  </si>
  <si>
    <t>Top Words in Tweet in Entire Graph</t>
  </si>
  <si>
    <t>Words in Sentiment List#1: Positive</t>
  </si>
  <si>
    <t>Words in Sentiment List#2: Negative</t>
  </si>
  <si>
    <t>Words in Sentiment List#3: Angry/Violent</t>
  </si>
  <si>
    <t>Non-categorized Words</t>
  </si>
  <si>
    <t>Total Words</t>
  </si>
  <si>
    <t>#hiphopstyle</t>
  </si>
  <si>
    <t>#hiphop</t>
  </si>
  <si>
    <t>#hiphopculture</t>
  </si>
  <si>
    <t>#hiphopjunkie</t>
  </si>
  <si>
    <t>#hiphopmusic</t>
  </si>
  <si>
    <t>Top Words in Tweet in G1</t>
  </si>
  <si>
    <t>#hiphopartist</t>
  </si>
  <si>
    <t>#hiphoplife</t>
  </si>
  <si>
    <t>#hiphopbeats</t>
  </si>
  <si>
    <t>#hiphopnation</t>
  </si>
  <si>
    <t>#hiphopdance</t>
  </si>
  <si>
    <t>Top Words in Tweet in G2</t>
  </si>
  <si>
    <t>#hiphopheads</t>
  </si>
  <si>
    <t>#808jxnkys</t>
  </si>
  <si>
    <t>#90shiphop</t>
  </si>
  <si>
    <t>#oldschoolhiphop</t>
  </si>
  <si>
    <t>#drywaterlp</t>
  </si>
  <si>
    <t>Top Words in Tweet in G3</t>
  </si>
  <si>
    <t>#coogi</t>
  </si>
  <si>
    <t>australia</t>
  </si>
  <si>
    <t>#biggie</t>
  </si>
  <si>
    <t>#vintage</t>
  </si>
  <si>
    <t>mens</t>
  </si>
  <si>
    <t>#necktie</t>
  </si>
  <si>
    <t>90s</t>
  </si>
  <si>
    <t>style</t>
  </si>
  <si>
    <t>Top Words in Tweet in G4</t>
  </si>
  <si>
    <t>#hiphopblog</t>
  </si>
  <si>
    <t>#hiphophead</t>
  </si>
  <si>
    <t>#rap</t>
  </si>
  <si>
    <t>#hiphopart</t>
  </si>
  <si>
    <t>Top Words in Tweet in G5</t>
  </si>
  <si>
    <t>#rapnation</t>
  </si>
  <si>
    <t>#rapmusic</t>
  </si>
  <si>
    <t>new</t>
  </si>
  <si>
    <t>Top Words in Tweet in G6</t>
  </si>
  <si>
    <t>#fracgrandlarge</t>
  </si>
  <si>
    <t>#fracdunkerque</t>
  </si>
  <si>
    <t>#wefrac2019</t>
  </si>
  <si>
    <t>au</t>
  </si>
  <si>
    <t>juanito59off</t>
  </si>
  <si>
    <t>avec</t>
  </si>
  <si>
    <t>Top Words in Tweet in G7</t>
  </si>
  <si>
    <t>#soundcloud</t>
  </si>
  <si>
    <t>#hiphoplegend</t>
  </si>
  <si>
    <t>Top Words in Tweet in G8</t>
  </si>
  <si>
    <t>Top Words in Tweet in G9</t>
  </si>
  <si>
    <t>Top Words in Tweet in G10</t>
  </si>
  <si>
    <t>#music</t>
  </si>
  <si>
    <t>#newmusic</t>
  </si>
  <si>
    <t>Top Words in Tweet</t>
  </si>
  <si>
    <t>#hiphopstyle #hiphopartist #hiphop #hiphopmusic #hiphopjunkie #hiphopculture #hiphoplife #hiphopbeats #hiphopnation #hiphopdance</t>
  </si>
  <si>
    <t>#hiphopstyle #hiphopheads #hiphopnation #hiphopbeats #808jxnkys #hiphopjunkie #90shiphop #oldschoolhiphop #hiphopartist #drywaterlp</t>
  </si>
  <si>
    <t>#coogi australia #biggie #hiphopstyle #vintage mens #necktie 90s style poshmarkapp</t>
  </si>
  <si>
    <t>#hiphop #hiphopculture #hiphopblog #hiphophead #hiphopnation #hiphopmusic #hiphopstyle #rap #hiphopart #hiphopjunkie</t>
  </si>
  <si>
    <t>#hiphoplife #hiphop #hiphopstyle #rapnation #rapmusic #hiphopculture #hiphophead new rap kidahashiya</t>
  </si>
  <si>
    <t>#fracgrandlarge #fracdunkerque #wefrac2019 #hiphop #hiphopdance #hiphopstyle au fracgrandlarge juanito59off avec</t>
  </si>
  <si>
    <t>#hiphop #hiphopculture #hiphoplife #soundcloud #hiphopmusic #hiphopartist #hiphophead #hiphoplegend #hiphopblog #hiphopnation</t>
  </si>
  <si>
    <t>#rap #hiphop #hiphopmusic #music #hiphopnation #hiphoplife #hiphopculture #newmusic #rapmusic #hiphopjunkie</t>
  </si>
  <si>
    <t>#streetstyle #hiphopfashion #hiphopstyle street style #nystyle more pretty sneaker pic</t>
  </si>
  <si>
    <t>#listen</t>
  </si>
  <si>
    <t>#hiphopnews #hiphopparty #hiphopproducer #hiphopstyle #hiphopunderground #hipphopmusic #hipster</t>
  </si>
  <si>
    <t>#hiphopstyle streets instinctively know style continue set trend #urbanstyle #london</t>
  </si>
  <si>
    <t>out reckless now check #hiphop #hiphopculture #hiphoplife #soundcloud #hiphopmusic #hiphopartist</t>
  </si>
  <si>
    <t>Top Word Pairs in Tweet in Entire Graph</t>
  </si>
  <si>
    <t>#hiphopartist,#hiphoplife</t>
  </si>
  <si>
    <t>#hiphop,#hiphopmusic</t>
  </si>
  <si>
    <t>#hiphopmusic,#hiphopculture</t>
  </si>
  <si>
    <t>#hiphopbeats,#hiphopstyle</t>
  </si>
  <si>
    <t>#hiphop,#hiphopculture</t>
  </si>
  <si>
    <t>#hiphopculture,#hiphophead</t>
  </si>
  <si>
    <t>#hiphopjunkie,#hiphopbeats</t>
  </si>
  <si>
    <t>#hiphopbeats,#hiphopheads</t>
  </si>
  <si>
    <t>#hiphopheads,#hiphopstyle</t>
  </si>
  <si>
    <t>#hiphopstyle,#hiphopnation</t>
  </si>
  <si>
    <t>Top Word Pairs in Tweet in G1</t>
  </si>
  <si>
    <t>#hiphoplife,#hiphopdance</t>
  </si>
  <si>
    <t>#hiphopdance,#hiphopjunkie</t>
  </si>
  <si>
    <t>Top Word Pairs in Tweet in G2</t>
  </si>
  <si>
    <t>#hiphopheads,#hiphopnation</t>
  </si>
  <si>
    <t>#oldschoolhiphop,#hiphopheads</t>
  </si>
  <si>
    <t>#hiphopjunkie,#hiphopartist</t>
  </si>
  <si>
    <t>#hiphopartist,#90shiphop</t>
  </si>
  <si>
    <t>#90shiphop,#drywaterlp</t>
  </si>
  <si>
    <t>#drywaterlp,#hotnewhiphop</t>
  </si>
  <si>
    <t>#hotnewhiphop,#oldschoolhiphop</t>
  </si>
  <si>
    <t>#hiphopnation,#hiphopbeats</t>
  </si>
  <si>
    <t>#hiphopstyle,#hiphopart</t>
  </si>
  <si>
    <t>Top Word Pairs in Tweet in G3</t>
  </si>
  <si>
    <t>#coogi,australia</t>
  </si>
  <si>
    <t>#vintage,#coogi</t>
  </si>
  <si>
    <t>australia,mens</t>
  </si>
  <si>
    <t>mens,#necktie</t>
  </si>
  <si>
    <t>#necktie,90s</t>
  </si>
  <si>
    <t>90s,style</t>
  </si>
  <si>
    <t>style,poshmarkapp</t>
  </si>
  <si>
    <t>poshmarkapp,#shopmycloset</t>
  </si>
  <si>
    <t>#shopmycloset,#coogiaustralia</t>
  </si>
  <si>
    <t>#coogiaustralia,#biggie</t>
  </si>
  <si>
    <t>Top Word Pairs in Tweet in G4</t>
  </si>
  <si>
    <t>#hiphopculture,#hiphopblog</t>
  </si>
  <si>
    <t>#hiphopblog,#hiphophead</t>
  </si>
  <si>
    <t>#hiphophead,#hiphopnation</t>
  </si>
  <si>
    <t>#hiphopnation,#hiphopmusic</t>
  </si>
  <si>
    <t>#hiphopmusic,#hiphopstyle</t>
  </si>
  <si>
    <t>#hiphopstyle,#rap</t>
  </si>
  <si>
    <t>#rap,#hiphopart</t>
  </si>
  <si>
    <t>#hiphopart,#hiphopjunkie</t>
  </si>
  <si>
    <t>#hiphopjunkie,#music</t>
  </si>
  <si>
    <t>Top Word Pairs in Tweet in G5</t>
  </si>
  <si>
    <t>#hiphop,#hiphoplife</t>
  </si>
  <si>
    <t>#hiphoplife,#hiphopstyle</t>
  </si>
  <si>
    <t>#hiphopstyle,#rapnation</t>
  </si>
  <si>
    <t>#rapnation,#rapmusic</t>
  </si>
  <si>
    <t>#rapmusic,#hiphopculture</t>
  </si>
  <si>
    <t>kidahashiya,beat</t>
  </si>
  <si>
    <t>phreddy_m,photo</t>
  </si>
  <si>
    <t>#hiphophead,#hiphoplife</t>
  </si>
  <si>
    <t>#hiphoplife,#ヒップホップ</t>
  </si>
  <si>
    <t>Top Word Pairs in Tweet in G6</t>
  </si>
  <si>
    <t>#fracgrandlarge,#fracdunkerque</t>
  </si>
  <si>
    <t>#hiphopdance,#hiphopstyle</t>
  </si>
  <si>
    <t>au,fracgrandlarge</t>
  </si>
  <si>
    <t>#hiphop,#hiphopdance</t>
  </si>
  <si>
    <t>#wefrac2019,#fracgrandlarge</t>
  </si>
  <si>
    <t>avec,juanito59off</t>
  </si>
  <si>
    <t>juanito59off,et</t>
  </si>
  <si>
    <t>et,rashead</t>
  </si>
  <si>
    <t>rashead,amenzou</t>
  </si>
  <si>
    <t>fracgrandlarge,#wefrac2019</t>
  </si>
  <si>
    <t>Top Word Pairs in Tweet in G7</t>
  </si>
  <si>
    <t>#hiphopculture,#hiphoplife</t>
  </si>
  <si>
    <t>#hiphoplife,#soundcloud</t>
  </si>
  <si>
    <t>#soundcloud,#hiphopmusic</t>
  </si>
  <si>
    <t>#hiphopmusic,#hiphopartist</t>
  </si>
  <si>
    <t>#hiphopartist,#hiphophead</t>
  </si>
  <si>
    <t>#hiphophead,#hiphoplegend</t>
  </si>
  <si>
    <t>#hiphoplegend,#hiphopblog</t>
  </si>
  <si>
    <t>#hiphopblog,#hiphopnation</t>
  </si>
  <si>
    <t>#hiphopnation,#mixtape</t>
  </si>
  <si>
    <t>Top Word Pairs in Tweet in G8</t>
  </si>
  <si>
    <t>Top Word Pairs in Tweet in G9</t>
  </si>
  <si>
    <t>Top Word Pairs in Tweet in G10</t>
  </si>
  <si>
    <t>#rap,#hiphop</t>
  </si>
  <si>
    <t>#hiphopmusic,#music</t>
  </si>
  <si>
    <t>#music,#hiphopnation</t>
  </si>
  <si>
    <t>#hiphopnation,#hiphoplife</t>
  </si>
  <si>
    <t>#hiphoplife,#hiphopculture</t>
  </si>
  <si>
    <t>#hiphopculture,#newmusic</t>
  </si>
  <si>
    <t>#newmusic,#rapmusic</t>
  </si>
  <si>
    <t>#rapmusic,#hiphopjunkie</t>
  </si>
  <si>
    <t>Top Word Pairs in Tweet</t>
  </si>
  <si>
    <t>#hiphop,#hiphopmusic  #hiphopmusic,#hiphopculture  #hiphopartist,#hiphoplife  #hiphopjunkie,#hiphopbeats  #hiphopbeats,#hiphopheads  #hiphopheads,#hiphopstyle  #hiphopstyle,#hiphopnation  #hiphoplife,#hiphopdance  #hiphopdance,#hiphopjunkie  #hiphopculture,#hiphophead</t>
  </si>
  <si>
    <t>#hiphopheads,#hiphopnation  #hiphopbeats,#hiphopstyle  #oldschoolhiphop,#hiphopheads  #hiphopjunkie,#hiphopartist  #hiphopartist,#90shiphop  #90shiphop,#drywaterlp  #drywaterlp,#hotnewhiphop  #hotnewhiphop,#oldschoolhiphop  #hiphopnation,#hiphopbeats  #hiphopstyle,#hiphopart</t>
  </si>
  <si>
    <t>#coogi,australia  #vintage,#coogi  australia,mens  mens,#necktie  #necktie,90s  90s,style  style,poshmarkapp  poshmarkapp,#shopmycloset  #shopmycloset,#coogiaustralia  #coogiaustralia,#biggie</t>
  </si>
  <si>
    <t>#hiphop,#hiphopculture  #hiphopculture,#hiphopblog  #hiphopblog,#hiphophead  #hiphophead,#hiphopnation  #hiphopnation,#hiphopmusic  #hiphopmusic,#hiphopstyle  #hiphopstyle,#rap  #rap,#hiphopart  #hiphopart,#hiphopjunkie  #hiphopjunkie,#music</t>
  </si>
  <si>
    <t>#hiphop,#hiphoplife  #hiphoplife,#hiphopstyle  #hiphopstyle,#rapnation  #rapnation,#rapmusic  #rapmusic,#hiphopculture  #hiphopculture,#hiphophead  kidahashiya,beat  phreddy_m,photo  #hiphophead,#hiphoplife  #hiphoplife,#ヒップホップ</t>
  </si>
  <si>
    <t>#fracgrandlarge,#fracdunkerque  #hiphopdance,#hiphopstyle  au,fracgrandlarge  #hiphop,#hiphopdance  #wefrac2019,#fracgrandlarge  avec,juanito59off  juanito59off,et  et,rashead  rashead,amenzou  fracgrandlarge,#wefrac2019</t>
  </si>
  <si>
    <t>#hiphop,#hiphopculture  #hiphopculture,#hiphoplife  #hiphoplife,#soundcloud  #soundcloud,#hiphopmusic  #hiphopmusic,#hiphopartist  #hiphopartist,#hiphophead  #hiphophead,#hiphoplegend  #hiphoplegend,#hiphopblog  #hiphopblog,#hiphopnation  #hiphopnation,#mixtape</t>
  </si>
  <si>
    <t>#rap,#hiphop  #hiphop,#hiphopmusic  #hiphopmusic,#music  #music,#hiphopnation  #hiphopnation,#hiphoplife  #hiphoplife,#hiphopculture  #hiphopculture,#newmusic  #newmusic,#rapmusic  #rapmusic,#hiphopjunkie  #hiphopjunkie,#hiphopartist</t>
  </si>
  <si>
    <t>street,style  #streetstyle,#hiphopstyle  #hiphopstyle,#nystyle  pretty,sneaker  sneaker,pic  layers,purp  purp,orange  orange,waxed  waxed,denim  denim,complexity</t>
  </si>
  <si>
    <t>#hiphopnews,#hiphopparty  #hiphopparty,#hiphopproducer  #hiphopproducer,#hiphopstyle  #hiphopstyle,#hiphopunderground  #hiphopunderground,#hipphopmusic  #hipphopmusic,#hipster</t>
  </si>
  <si>
    <t>streets,instinctively  instinctively,know  know,style  style,continue  continue,set  set,trend  trend,#hiphopstyle  #hiphopstyle,#urbanstyle  #urbanstyle,#london  #london,#grime</t>
  </si>
  <si>
    <t>reckless,out  out,now  now,check  check,out  out,#hiphop  #hiphop,#hiphopculture  #hiphopculture,#hiphoplife  #hiphoplife,#soundcloud  #soundcloud,#hiphopmusic  #hiphopmusic,#hiphopartist</t>
  </si>
  <si>
    <t>Top Replied-To in Entire Graph</t>
  </si>
  <si>
    <t>Top Mentioned in Entire Graph</t>
  </si>
  <si>
    <t>yoshitormi</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</si>
  <si>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</si>
  <si>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</si>
  <si>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</si>
  <si>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</si>
  <si>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</si>
  <si>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</si>
  <si>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</si>
  <si>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</si>
  <si>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</si>
  <si>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</si>
  <si>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</si>
  <si>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</si>
  <si>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</si>
  <si>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</si>
  <si>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</si>
  <si>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</si>
  <si>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</si>
  <si>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</si>
  <si>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</si>
  <si>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</si>
  <si>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</si>
  <si>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</si>
  <si>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tommyadam sonixxsynth</t>
  </si>
  <si>
    <t>poshmarkapp ebay</t>
  </si>
  <si>
    <t>gary_gkells38 djlazzzyboy</t>
  </si>
  <si>
    <t>kidahashiya yoshitormi</t>
  </si>
  <si>
    <t>fracgrandlarge juanito59off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</si>
  <si>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</si>
  <si>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</si>
  <si>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</si>
  <si>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</si>
  <si>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</si>
  <si>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</si>
  <si>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</si>
  <si>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</si>
  <si>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</si>
  <si>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</si>
  <si>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</si>
  <si>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</si>
  <si>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ereignesm rellartwork switchill shugmac_shug thesoldierv rossicristiana nobodyghy babykaely les_g_muzik philipvince</t>
  </si>
  <si>
    <t>powercutmusic skeretatadj renastylez tommyadam sonixxsynth lao_peso</t>
  </si>
  <si>
    <t>redworldtoys veron2v poshmarkapp ebay isobolo1</t>
  </si>
  <si>
    <t>drhyms djlazzzyboy gary_gkells38</t>
  </si>
  <si>
    <t>kidahashiya meditativerec</t>
  </si>
  <si>
    <t>fracgrandlarge platform_frac</t>
  </si>
  <si>
    <t>breezybiggavel steezytactic</t>
  </si>
  <si>
    <t>rednileshop artjonez</t>
  </si>
  <si>
    <t>barucshop chimodu</t>
  </si>
  <si>
    <t>lostprxphet ttgdrako3</t>
  </si>
  <si>
    <t>vanesetim j_gotham_media</t>
  </si>
  <si>
    <t>bailzofficial thevaultdetroit</t>
  </si>
  <si>
    <t>bts_twt joya771</t>
  </si>
  <si>
    <t>samwatkins007 amyfranks_itns</t>
  </si>
  <si>
    <t>indiegameguys deeshimmer</t>
  </si>
  <si>
    <t>reyvennofficial xenn84228099</t>
  </si>
  <si>
    <t>Top URLs in Tweet by Count</t>
  </si>
  <si>
    <t>https://rover.ebay.com/rover/1/711-127632-2357-0/16?itm=323871000173&amp;user_name=iso-bolo&amp;spid=6115&amp;mpre=https%3A%2F%2Fwww.ebay.com%2Fitm%2F323871000173&amp;swd=3&amp;mplxParams=user_name%2Citm%2Cswd%2Cmpre%2C&amp;sojTags=du%3Dmpre%2Citm%3Ditm%2Cuser_name%3Duser_name%2Csuri%3Dsuri%2Cspid%3Dspid%2Cswd%3Dswd%2C 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t>
  </si>
  <si>
    <t>https://www.instagram.com/p/B43Wj-Tp1OT/?igshid=zqjj99qujiqo https://www.instagram.com/p/B40SHVAJBtp/?igshid=1d0mx7wpjjyfl</t>
  </si>
  <si>
    <t>https://hiphopstyleny.blogspot.com/?m=1 https://hiphopstyleny.blogspot.com/2019/11/pretty-sneaker-pic-air-jordan-1-mid.html https://twitter.com/J_Gotham_Media/status/1195378011824181248/photo/1 https://hiphopstyleny.blogspot.com/2019/11/new-york-street-style-casual-classic.html?m=1</t>
  </si>
  <si>
    <t>https://www.instagram.com/p/B4vyASyg4lt/?igshid=1nbg7qnqeftzx https://www.instagram.com/p/ByGmrieA6ji/?igshid=uer5qtbw9w2n https://www.instagram.com/p/ByHJbQSgyBm/?igshid=1a8orvkl5h5ct https://www.instagram.com/p/ByGmrieA6ji/?igshid=m05f6rr4lve3 https://www.instagram.com/p/BvA4XFygJL1/?igshid=1hb1tjb0du79t https://www.instagram.com/p/ByGmrieA6ji/?igshid=1tbi3b6x0ejzu</t>
  </si>
  <si>
    <t>https://www.instagram.com/p/B4-JK1lloue/?igshid=1etwutz1wt06a https://www.instagram.com/p/B4-ESzSFzyO/?igshid=17tz1sfxpzi5l https://www.instagram.com/p/B4-D3DPFctr/?igshid=1v4slvqhvfoq5</t>
  </si>
  <si>
    <t>https://www.youtube.com/watch?v=VR0nr-du6V8&amp;feature=youtu.be https://www.youtube.com/channel/UCk-U_BEMf53BidKtCtP96gA</t>
  </si>
  <si>
    <t>https://www.instagram.com/p/B5EV8KPlCJ-/?igshid=jjuedf96j0ne https://www.instagram.com/p/B49LbA9lTok/?igshid=1gnl87axfdl5y https://www.instagram.com/p/B49Ke-dltVt/?igshid=1o8yujqbkn4ir</t>
  </si>
  <si>
    <t>https://www.instagram.com/p/B4ux-Vinxdt/?igshid=l5z24x2mrx03 https://www.instagram.com/p/B470DEkHU5M/?igshid=1e2wpciao1xfo https://www.instagram.com/p/B45G1eUHQ3U/?igshid=vx8bt8lm8fdz https://www.instagram.com/p/B4ux-Vinxdt/?igshid=c6ivnyeko2sp https://www.instagram.com/p/B4ux-Vinxdt/?igshid=71kuivwpvyed</t>
  </si>
  <si>
    <t>https://open.spotify.com/artist/54IgzDLW8nsudR4YZFi4va?si=_LwA0HBgTA2QkYee7kSfLw https://open.spotify.com/artist/54IgzDLW8nsudR4YZFi4va?si=VaVIzbNQRJ6tfewu7kk3fQ https://www.instagram.com/p/B43rFktl6o0/?igshid=goc9mvffttds https://www.instagram.com/p/B43rC0RlWyy/?igshid=jehs71r0e3m6 https://www.instagram.com/p/B43rAIOF_ZE/?igshid=tgcbb726kh1b https://www.instagram.com/p/B41lk-Plbv5/?igshid=12953vjglou4f https://www.instagram.com/p/B41G76eFWeg/?igshid=13d2v2qek71rv https://www.instagram.com/p/B402SCAFQiZ/?igshid=gadvgiu5hugk</t>
  </si>
  <si>
    <t>https://www.instagram.com/p/B46bopBlUwS/?igshid=rdj8u69lnovz https://www.instagram.com/p/B5It97llgWO/?igshid=13ci5thvrcs08 https://www.instagram.com/p/B46gSWWFK2Y/?igshid=qg1i5gfxlxas https://www.instagram.com/p/B46bwslFY61/?igshid=xkt4qi09wci2</t>
  </si>
  <si>
    <t>https://www.instagram.com/p/B5Iv6wHoygB/?igshid=1pfhi84p90uqo https://www.instagram.com/p/B5IsMWFIMtA/?igshid=zog2lvo5t6wd https://www.instagram.com/p/B5EAw4jIdMR/?igshid=1knjyct62iy95</t>
  </si>
  <si>
    <t>Top URLs in Tweet by Salience</t>
  </si>
  <si>
    <t>Top Domains in Tweet by Count</t>
  </si>
  <si>
    <t>ebay.com poshmark.com</t>
  </si>
  <si>
    <t>instagram.com spotify.com</t>
  </si>
  <si>
    <t>Top Domains in Tweet by Salience</t>
  </si>
  <si>
    <t>twitter.com blogspot.com</t>
  </si>
  <si>
    <t>spotify.com instagram.com</t>
  </si>
  <si>
    <t>Top Hashtags in Tweet by Count</t>
  </si>
  <si>
    <t>hiphopstyle adidas fila vintagebrands vintagesportswear retrosportswear urbanstyle london grime</t>
  </si>
  <si>
    <t>coogi biggie hiphopstyle pricereduced baseballcap coogieaustralia urbanfashion coogifashion fashiondesigner 90sfashion</t>
  </si>
  <si>
    <t>hiphop hiphopmusic hiphopculture hiphophead hiphopartist hiphoplife hiphopdance hiphopjunkie hiphopbeats hiphopheads</t>
  </si>
  <si>
    <t>repost raplife hiphopstyle newmusicnow musicblog hiphopdx instarap digidesign commercials fortheculture</t>
  </si>
  <si>
    <t>streetstyle hiphopfashion hiphopstyle nystyle sneakers nystreetstyle airjordan1 nystreetwear streetwear newyorkstyle</t>
  </si>
  <si>
    <t>hiphop respect homiest rap 808jxnkys hiphophead hiphopculture undergroundhiphop hiphopjunkie hiphopartist</t>
  </si>
  <si>
    <t>hiphopheads hiphopnation hiphopstyle hiphopbeats 808jxnkys hiphopjunkie 90shiphop oldschoolhiphop hiphopartist drywaterlp</t>
  </si>
  <si>
    <t>respect homiest hiphop rap surabaya music entertainment hiphopproducer hiphopsoul hiphopindo</t>
  </si>
  <si>
    <t>saturdaymorning ereign futureofnewyork yeezy380 spotify applemusic hiphopblog hiphopstyle urbanhiphop newyork</t>
  </si>
  <si>
    <t>hiphop hiphopmusic hiphopculture rap hiphophead hiphopjunkie hiphopartist hiphoplife music hiphopdance</t>
  </si>
  <si>
    <t>hiphoplegends hiphopbeats hiphopfashion hiphopjunkie hiphopclassic hiphopculture hiphopvinyl hiphopstyle hiphopcommunity hiphopmusic</t>
  </si>
  <si>
    <t>coolin l3 hiphop hiphopculture hiphoplife soundcloud hiphopmusic hiphopartist hiphophead hiphoplegend</t>
  </si>
  <si>
    <t>hiphopartist hiphophead hiphoplegend hiphopblog hiphopnation mixtape hiphopbeats hiphopstyle hiphopjunkie rnb</t>
  </si>
  <si>
    <t>hiphop hiphopmusic hiphopculture hiphophead hiphopartist hiphoplife newmusic hiphopjunkie music unsignedartist</t>
  </si>
  <si>
    <t>hiphop hiphopmusic hiphopculture hiphopartist hiphoplife hiphopdance hiphopstyle hiphopnation hiphoparty hiphopdx</t>
  </si>
  <si>
    <t>eminemfan eminemquotes musikcover hiphopstyle 1cuz flstudiogang flstudiolife indierapper unsignedrapper hiphopbeats</t>
  </si>
  <si>
    <t>tupac biggie hiphop hiphopmusic hiphopculture hiphophead hiphopartist hiphoplife hiphopdance hiphopjunkie</t>
  </si>
  <si>
    <t>centroaccademicodanzamoderna corsoitalia25r savona hiphopdance hiphopstyle giovedi hiphop danielerommelli cristianarossi amicidimariadefilippi</t>
  </si>
  <si>
    <t>hiphoplife hiphop hiphopstyle rapnation rapmusic hiphopculture hiphophead ヒップホップ 日本語ラップ</t>
  </si>
  <si>
    <t>Top Hashtags in Tweet by Salience</t>
  </si>
  <si>
    <t>adidas fila vintagebrands vintagesportswear retrosportswear urbanstyle london grime hiphopstyle</t>
  </si>
  <si>
    <t>pricereduced baseballcap coogieaustralia urbanfashion coogifashion fashiondesigner 90sfashion hiphop samedayshipping isobolo</t>
  </si>
  <si>
    <t>hiphopnation hiphop hiphopmusic hiphopculture hiphophead hiphopartist hiphoplife hiphopjunkie hiphopbeats hiphopheads</t>
  </si>
  <si>
    <t>nystyle sneakers nystreetstyle airjordan1 nystreetwear streetwear newyorkstyle streetfashion hiphopfashion hiphopstyle</t>
  </si>
  <si>
    <t>respect homiest rap 808jxnkys hiphophead hiphopculture undergroundhiphop hiphopjunkie hiphopartist 90shiphop</t>
  </si>
  <si>
    <t>hiphophead hiphopmusic worldstarhiphop undergroundhiphop hiphoplife ngk ngkmusic newhiphop evstsxde summervibes</t>
  </si>
  <si>
    <t>hiphopnation mixtape hiphopbeats hiphopstyle hiphopjunkie rnb rnbmusic hiphopnews hiphopdance unsignedartist</t>
  </si>
  <si>
    <t>hiphopdance unsignedartist rap instagram raplife rapper rapgod rnb rnbmusic hiphopnews</t>
  </si>
  <si>
    <t>hiphopjunkie rnb rnbmusic hiphopnews hiphopartist hiphophead hiphoplegend hiphopblog hiphopnation mixtape</t>
  </si>
  <si>
    <t>freshoutofthebooth hiphopnation drake hiphop hiphopmusic hiphopculture hiphophead hiphopartist hiphoplife newmusic</t>
  </si>
  <si>
    <t>streetart street improvisations frachautsdefrance breakdance frac break weekend weekenddefolie juanito</t>
  </si>
  <si>
    <t>rt 福岡 佐賀 長崎 熊本 大分 宮崎 鹿児島 沖縄 那覇</t>
  </si>
  <si>
    <t>repost hiphoplife hiphopdancer fashion hiphopdance hiphopartist hiphop hiphopculture hiphopblog hiphophead</t>
  </si>
  <si>
    <t>cristianarossi amicidimariadefilippi usacli giovedi hiphop danielerommelli centroaccademicodanzamoderna corsoitalia25r savona hiphopdance</t>
  </si>
  <si>
    <t>ヒップホップ 日本語ラップ hiphophead hiphoplife hiphop hiphopstyle rapnation rapmusic hiphopculture</t>
  </si>
  <si>
    <t>Top Words in Tweet by Count</t>
  </si>
  <si>
    <t>#bionicwave #songwriters #applemusicartist #spotify</t>
  </si>
  <si>
    <t>streets instinctively know style continue set trend #urbanstyle #london #grime</t>
  </si>
  <si>
    <t>80s #adidas #fila sportswear still looks good now cool brings</t>
  </si>
  <si>
    <t>finally hoodie season here la now watch hot tomorrow lol</t>
  </si>
  <si>
    <t>#hiphopnews #hiphopparty #hiphopproducer #hiphopunderground #hipphopmusic #hipster</t>
  </si>
  <si>
    <t>#vintage #coogi australia mens #necktie 90s style via poshmarkapp #shopmycloset</t>
  </si>
  <si>
    <t>#coogi australia #biggie via #pricereduced hat cap hip hop urban</t>
  </si>
  <si>
    <t>art stu beautiful #hiphop #hiphopmusic #hiphopculture #hiphophead #hiphopartist #hiphoplife #hiphopdance</t>
  </si>
  <si>
    <t>#jiminourpromise #jiminstyle #thecutestkid #jiminaaah bts_twt</t>
  </si>
  <si>
    <t>en el escenario también se suda compas #repost elchico_cabra #raplife</t>
  </si>
  <si>
    <t>#listen thevaultdetroit sticking up spot new music ___________________________________________________ #hiphop #hiphopdx</t>
  </si>
  <si>
    <t>musicpage_cito #hiphop #hiphopmusic #hiphopculture #hiphophead #hiphopartist #hiphoplife #559 #hiphopjunkie #hiphopbeats</t>
  </si>
  <si>
    <t>creating more engaging street style toying convention #streetstyle #newyorkstyle #streetfashion</t>
  </si>
  <si>
    <t>#streetstyle #hiphopfashion street style #nystyle pretty sneaker pic more layers</t>
  </si>
  <si>
    <t>t dragon shirt denim jacket hip hop 5 panel cap</t>
  </si>
  <si>
    <t>homework blues over here s hoodie #tgifriday #homework #homeworkblues #smartcommunity</t>
  </si>
  <si>
    <t>#hiphop #hiphopmusic #hiphopculture #hiphophead #hiphopartist #hiphoplife #hiphopdance #hiphopjunkie #hiphopbeats #hiphopheads</t>
  </si>
  <si>
    <t>#hiphop homiest #respect tommyadam 6th anniversary electrowars indonesia sonixxsynth #homiest</t>
  </si>
  <si>
    <t>#hiphopheads #hiphopnation #hiphopbeats #808jxnkys #hiphopjunkie #90shiphop #oldschoolhiphop #hiphopartist #drywaterlp #hotnewhiphop</t>
  </si>
  <si>
    <t>homiest #respect tommyadam 6th anniversary electrowars indonesia sonixxsynth #homiest #hiphop</t>
  </si>
  <si>
    <t>go hard #saturdaymorning #ereign #futureofnewyork #yeezy380 #spotify #applemusic #hiphopblog #urbanhiphop</t>
  </si>
  <si>
    <t>#hiphop #hiphopmusic #hiphopculture #rap #hiphophead #hiphopjunkie #hiphopartist #hiphoplife #music #hiphopdance</t>
  </si>
  <si>
    <t>#hiphoplegends #hiphopbeats #hiphopfashion #hiphopjunkie #hiphopclassic #hiphopculture #hiphopvinyl #hiphopcommunity #hiphopmusic #hiphopmemes</t>
  </si>
  <si>
    <t>#coolin #l3 #hiphop #hiphopculture #hiphoplife #soundcloud #hiphopmusic #hiphopartist #hiphophead #hiphoplegend</t>
  </si>
  <si>
    <t>christopher george latore wallace chimodu #medellín #medayork #barucshopstyle en envigado</t>
  </si>
  <si>
    <t>#hiphop #hiphopculture #hiphopblog #hiphophead #hiphopnation #hiphopmusic #rap #hiphopart #hiphopjunkie #music</t>
  </si>
  <si>
    <t>follow go ig alwayz back breezybiggavel #hiphop #hiphopculture #hiphoplife #soundcloud</t>
  </si>
  <si>
    <t>now available link bio #hiphopartist #hiphophead #hiphoplegend #hiphopblog #hiphopnation #mixtape</t>
  </si>
  <si>
    <t>髪の毛縛ってるのどぅ 良さげ #whatsup</t>
  </si>
  <si>
    <t>#hiphop #hiphopmusic #hiphopculture #hiphophead #hiphopartist #hiphoplife #newmusic #hiphopjunkie #music #unsignedartist</t>
  </si>
  <si>
    <t>de #wefrac2019 #fracgrandlarge #fracdunkerque #hiphop #hiphopdance juanito59off au fracgrandlarge démonstration</t>
  </si>
  <si>
    <t>au fracgrandlarge juanito59off #fracgrandlarge #fracdunkerque #wefrac2019 #hiphop #hiphopdance de la</t>
  </si>
  <si>
    <t>#hiphop #hiphopmusic #hiphopculture #hiphopartist #hiphoplife #hiphopdance #hiphopnation #hiphoparty #hiphopdx #hiphopnews</t>
  </si>
  <si>
    <t>vilken blir nästa instrumentala låt #eminemfan #eminemquotes #musikcover #1cuz #flstudiogang</t>
  </si>
  <si>
    <t>disponíveis 923740098 #grifandoasruas #streetwear #urbanwear #fatsoldiers_atéavitória #fatsoldiers #atéavitória</t>
  </si>
  <si>
    <t>#tupac #biggie danalixenberg roma publications x patta_nl #hiphop #hiphopmusic #hiphopculture</t>
  </si>
  <si>
    <t>#centroaccademicodanzamoderna #corsoitalia25r #savona #hiphopdance #giovedi #hiphop savona italy #danielerommelli 30</t>
  </si>
  <si>
    <t>#hiphoplife #hiphop #rapnation #rapmusic #hiphopculture #hiphophead #ヒップホップ #日本語ラップ #japanesehiphop #femalerap</t>
  </si>
  <si>
    <t>#hiphoplife #hiphop #rapnation #rapmusic #hiphopculture new rap kidahashiya beat phreddy_m</t>
  </si>
  <si>
    <t>Top Words in Tweet by Salience</t>
  </si>
  <si>
    <t>#pricereduced hat cap hip hop urban fashion blue green #baseballcap</t>
  </si>
  <si>
    <t>change want see starts much thankful #hiphopnation musicpage_cito #hiphop #hiphopmusic</t>
  </si>
  <si>
    <t>pretty sneaker pic more layers purp orange waxed denim complexity</t>
  </si>
  <si>
    <t>homiest #respect tommyadam 6th anniversary electrowars indonesia sonixxsynth #homiest #rap</t>
  </si>
  <si>
    <t>#hiphophead #hiphopmusic #worldstarhiphop #undergroundhiphop #hiphoplife #ngk #ngkmusic #newhiphop #evstsxde #summervibes</t>
  </si>
  <si>
    <t>hot damn point exactly #hiphoplegends #hiphopbeats #hiphopfashion #hiphopjunkie #hiphopclassic #hiphopculture</t>
  </si>
  <si>
    <t>follow go #hiphopdance #unsignedartist #rap ig alwayz back breezybiggavel #instagram</t>
  </si>
  <si>
    <t>amazonmusic please hit right don t miss out something great</t>
  </si>
  <si>
    <t>available #freshoutofthebooth new music way nothin lose next week #hiphopnation</t>
  </si>
  <si>
    <t>#streetart #street #improvisations #frachautsdefrance superbe house dance #breakdance #frac #break</t>
  </si>
  <si>
    <t>de la conférence dansée commencé avec et rashead amenzou #juanito</t>
  </si>
  <si>
    <t>spotify #rt #福岡 #佐賀 #長崎 #熊本 #大分 #宮崎 #鹿児島 #沖縄</t>
  </si>
  <si>
    <t>#repost #hiphoplife #hiphopdancer gary_gkells38 heisenberg yaaaaay djlazzzyboy htown_queensweetie #fashion #hiphopdance</t>
  </si>
  <si>
    <t>30 #cristianarossi giovedi ore 17 20 lezioni al top con</t>
  </si>
  <si>
    <t>심술궂은 나부터 비뚤어진 생각의 당신에게 soundcloud에서들을 수 있습니다 意地悪な私からひねくれ者の君へ 励ましの曲です</t>
  </si>
  <si>
    <t>Top Word Pairs in Tweet by Count</t>
  </si>
  <si>
    <t>#bionicwave,#songwriters  #songwriters,#hiphopstyle  #hiphopstyle,#applemusicartist  #applemusicartist,#spotify</t>
  </si>
  <si>
    <t>80s,#adidas  #adidas,#fila  #fila,sportswear  sportswear,still  still,looks  looks,good  good,now  now,cool  cool,brings  brings,something</t>
  </si>
  <si>
    <t>finally,hoodie  hoodie,season  season,here  here,la  la,now  now,watch  watch,hot  hot,tomorrow  tomorrow,lol  lol,#kappaofficial</t>
  </si>
  <si>
    <t>#vintage,#coogi  #coogi,australia  australia,mens  mens,#necktie  #necktie,90s  90s,style  style,via  via,poshmarkapp  poshmarkapp,#shopmycloset  #shopmycloset,#coogiaustralia</t>
  </si>
  <si>
    <t>#coogi,australia  #pricereduced,#coogi  australia,hat  hat,cap  cap,hip  hip,hop  hop,urban  urban,fashion  fashion,blue  blue,green</t>
  </si>
  <si>
    <t>art,stu  stu,beautiful  beautiful,#hiphop  #hiphop,#hiphopmusic  #hiphopmusic,#hiphopculture  #hiphopculture,#hiphophead  #hiphophead,#hiphopartist  #hiphopartist,#hiphoplife  #hiphoplife,#hiphopdance  #hiphopdance,#hiphopjunkie</t>
  </si>
  <si>
    <t>#jiminourpromise,#jiminstyle  #jiminstyle,#thecutestkid  #thecutestkid,#jiminaaah  #jiminaaah,#hiphopstyle  #hiphopstyle,bts_twt</t>
  </si>
  <si>
    <t>en,el  el,escenario  escenario,también  también,se  se,suda  suda,compas  compas,#repost  #repost,elchico_cabra  elchico_cabra,#raplife  #raplife,#hiphopstyle</t>
  </si>
  <si>
    <t>thevaultdetroit,sticking  sticking,up  up,spot  spot,new  new,music  music,___________________________________________________  ___________________________________________________,#hiphop  #hiphop,#hiphopstyle  #hiphopstyle,#hiphopdx  #hiphopdx,#beats</t>
  </si>
  <si>
    <t>musicpage_cito,#hiphop  #hiphop,#hiphopmusic  #hiphopmusic,#hiphopculture  #hiphopculture,#hiphophead  #hiphophead,#hiphopartist  #hiphopartist,#hiphoplife  #hiphoplife,#559  #559,#hiphopjunkie  #hiphopjunkie,#hiphopbeats  #hiphopbeats,#hiphopheads</t>
  </si>
  <si>
    <t>creating,more  more,engaging  engaging,street  street,style  style,toying  toying,convention  convention,#streetstyle  #streetstyle,#hiphopstyle  #hiphopstyle,#newyorkstyle  #newyorkstyle,#streetfashion</t>
  </si>
  <si>
    <t>dragon,t  t,shirt  shirt,denim  denim,jacket  jacket,hip  hip,hop  hop,5  5,panel  panel,cap  cap,perfect</t>
  </si>
  <si>
    <t>homework,blues  blues,over  over,here  here,s  s,hoodie  hoodie,#tgifriday  #tgifriday,#homework  #homework,#homeworkblues  #homeworkblues,#hiphopstyle  #hiphopstyle,#smartcommunity</t>
  </si>
  <si>
    <t>#hiphop,#hiphopmusic  #hiphopmusic,#hiphopculture  #hiphopculture,#hiphophead  #hiphophead,#hiphopartist  #hiphopartist,#hiphoplife  #hiphoplife,#hiphopdance  #hiphopdance,#hiphopjunkie  #hiphopjunkie,#hiphopbeats  #hiphopbeats,#hiphopheads  #hiphopheads,#hiphopstyle</t>
  </si>
  <si>
    <t>homiest,#respect  #respect,tommyadam  tommyadam,6th  6th,anniversary  anniversary,electrowars  electrowars,indonesia  indonesia,sonixxsynth  sonixxsynth,#homiest  #homiest,#hiphop  #hiphop,#rap</t>
  </si>
  <si>
    <t>go,hard  hard,#saturdaymorning  #saturdaymorning,#ereign  #ereign,#futureofnewyork  #futureofnewyork,#yeezy380  #yeezy380,#spotify  #spotify,#applemusic  #applemusic,#hiphopblog  #hiphopblog,#hiphopstyle  #hiphopstyle,#urbanhiphop</t>
  </si>
  <si>
    <t>#hiphop,#hiphopmusic  #hiphopmusic,#hiphopculture  #hiphopculture,#rap  #rap,#hiphophead  #hiphophead,#hiphopjunkie  #hiphopjunkie,#hiphopartist  #hiphopartist,#hiphoplife  #hiphoplife,#music  #music,#hiphopdance  #hiphopdance,#hiphopnation</t>
  </si>
  <si>
    <t>#hiphoplegends,#hiphopbeats  #hiphopbeats,#hiphopfashion  #hiphopfashion,#hiphopjunkie  #hiphopjunkie,#hiphopclassic  #hiphopclassic,#hiphopculture  #hiphopculture,#hiphopvinyl  #hiphopvinyl,#hiphopstyle  #hiphopstyle,#hiphopcommunity  #hiphopcommunity,#hiphopmusic  #hiphopmusic,#hiphopmemes</t>
  </si>
  <si>
    <t>#coolin,#l3  #l3,#hiphop  #hiphop,#hiphopculture  #hiphopculture,#hiphoplife  #hiphoplife,#soundcloud  #soundcloud,#hiphopmusic  #hiphopmusic,#hiphopartist  #hiphopartist,#hiphophead  #hiphophead,#hiphoplegend  #hiphoplegend,#hiphopblog</t>
  </si>
  <si>
    <t>christopher,george  george,latore  latore,wallace  wallace,chimodu  chimodu,#medellín  #medellín,#medayork  #medayork,#barucshopstyle  #barucshopstyle,#hiphopstyle  #hiphopstyle,en  en,envigado</t>
  </si>
  <si>
    <t>go,follow  follow,ig  ig,alwayz  alwayz,follow  follow,back  back,breezybiggavel  breezybiggavel,#hiphop  #hiphop,#hiphopculture  #hiphopculture,#hiphoplife  #hiphoplife,#soundcloud</t>
  </si>
  <si>
    <t>available,now  link,bio  #hiphopartist,#hiphophead  #hiphophead,#hiphoplegend  #hiphoplegend,#hiphopblog  #hiphopblog,#hiphopnation  #hiphopnation,#mixtape  #mixtape,#hiphopbeats  #hiphopbeats,#hiphopstyle  now,spotify</t>
  </si>
  <si>
    <t>髪の毛縛ってるのどぅ,良さげ  良さげ,#hiphopstyle  #hiphopstyle,#whatsup</t>
  </si>
  <si>
    <t>#hiphopmusic,#hiphopculture  #hiphopculture,#hiphophead  #hiphophead,#hiphopartist  #hiphopartist,#hiphoplife  #hiphoplife,#newmusic  #newmusic,#hiphopjunkie  #hiphopjunkie,#music  #music,#unsignedartist  #unsignedartist,#hiphopstyle  streaming,platforms</t>
  </si>
  <si>
    <t>#fracgrandlarge,#fracdunkerque  #hiphopdance,#hiphopstyle  au,fracgrandlarge  #wefrac2019,#fracgrandlarge  #hiphop,#hiphopdance  démonstration,de  fracgrandlarge,#wefrac2019  #hiphopstyle,#hiphopmusic  avec,juanito59off  juanito59off,et</t>
  </si>
  <si>
    <t>au,fracgrandlarge  #fracgrandlarge,#fracdunkerque  #hiphop,#hiphopdance  #hiphopdance,#hiphopstyle  la,conférence  conférence,dansée  dansée,commencé  commencé,au  fracgrandlarge,avec  avec,juanito59off</t>
  </si>
  <si>
    <t>#hiphop,#hiphopmusic  #hiphopmusic,#hiphopculture  #hiphopculture,#hiphopartist  #hiphopartist,#hiphoplife  #hiphoplife,#hiphopdance  #hiphopstyle,#hiphopnation  #hiphopnation,#hiphoparty  #hiphoparty,#hiphopdx  #hiphopdx,#hiphopnews  #hiphopdance,#hiphopjunkie</t>
  </si>
  <si>
    <t>vilken,blir  blir,nästa  nästa,instrumentala  instrumentala,låt  låt,#eminemfan  #eminemfan,#eminemquotes  #eminemquotes,#musikcover  #musikcover,#hiphopstyle  #hiphopstyle,#1cuz  #1cuz,#flstudiogang</t>
  </si>
  <si>
    <t>disponíveis,923740098  923740098,#grifandoasruas  #grifandoasruas,#hiphopstyle  #hiphopstyle,#streetwear  #streetwear,#urbanwear  #urbanwear,#fatsoldiers_atéavitória  #fatsoldiers_atéavitória,#fatsoldiers  #fatsoldiers,#atéavitória</t>
  </si>
  <si>
    <t>#tupac,#biggie  #biggie,danalixenberg  danalixenberg,roma  roma,publications  publications,x  x,patta_nl  patta_nl,#hiphop  #hiphop,#hiphopmusic  #hiphopmusic,#hiphopculture  #hiphopculture,#hiphophead</t>
  </si>
  <si>
    <t>#centroaccademicodanzamoderna,#corsoitalia25r  #hiphopdance,#hiphopstyle  #giovedi,#centroaccademicodanzamoderna  #corsoitalia25r,#savona  #savona,#hiphop  #hiphop,#hiphopdance  savona,italy  #hiphopstyle,savona  #danielerommelli,#giovedi  #hiphopstyle,#cristianarossi</t>
  </si>
  <si>
    <t>#hiphop,#hiphoplife  #hiphoplife,#hiphopstyle  #hiphopstyle,#rapnation  #rapnation,#rapmusic  #rapmusic,#hiphopculture  #hiphopculture,#hiphophead  #hiphophead,#hiphoplife  #hiphoplife,#ヒップホップ  #ヒップホップ,#日本語ラップ  #日本語ラップ,#japanesehiphop</t>
  </si>
  <si>
    <t>#hiphop,#hiphoplife  #hiphoplife,#hiphopstyle  #hiphopstyle,#rapnation  #rapnation,#rapmusic  #rapmusic,#hiphopculture  kidahashiya,beat  phreddy_m,photo  #hiphopculture,#hiphophead  new,심술궂은  심술궂은,나부터</t>
  </si>
  <si>
    <t>Top Word Pairs in Tweet by Salience</t>
  </si>
  <si>
    <t>#pricereduced,#coogi  australia,hat  hat,cap  cap,hip  hip,hop  hop,urban  urban,fashion  fashion,blue  blue,green  green,#biggie</t>
  </si>
  <si>
    <t>change,want  want,see  see,starts  starts,musicpage_cito  much,thankful  thankful,musicpage_cito  #hiphopstyle,#hiphopnation  musicpage_cito,#hiphop  #hiphop,#hiphopmusic  #hiphopmusic,#hiphopculture</t>
  </si>
  <si>
    <t>pretty,sneaker  sneaker,pic  layers,purp  purp,orange  orange,waxed  waxed,denim  denim,complexity  complexity,new  new,york  york,street</t>
  </si>
  <si>
    <t>#hiphopmusic,#hiphophead  #hiphophead,#worldstarhiphop  #ngk,#ngkmusic  #hiphopart,#newhiphop  #evstsxde,#808jxnkys  #808jxnkys,#summervibes  #summervibes,#philadelphia  #philadelphia,#hxgxtxdxs  #hxgxtxdxs,#hiphopjunkie  renastylez,#ngkrapnews</t>
  </si>
  <si>
    <t>hot,damn  damn,#hiphoplegends  point,exactly  exactly,#hiphoplegends  #hiphoplegends,#hiphopbeats  #hiphopbeats,#hiphopfashion  #hiphopfashion,#hiphopjunkie  #hiphopjunkie,#hiphopclassic  #hiphopclassic,#hiphopculture  #hiphopculture,#hiphopvinyl</t>
  </si>
  <si>
    <t>#hiphopnews,#hiphopdance  #hiphopdance,#unsignedartist  #unsignedartist,#rap  go,follow  follow,ig  ig,alwayz  alwayz,follow  follow,back  back,breezybiggavel  breezybiggavel,#hiphop</t>
  </si>
  <si>
    <t>now,amazonmusic  amazonmusic,please  please,hit  hit,link  bio,right  right,now  now,don  don,t  t,miss  miss,out</t>
  </si>
  <si>
    <t>hatin,available  available,streaming  #hiphop,#freshoutofthebooth  #freshoutofthebooth,#hiphopmusic  new,music  music,way  way,nothin  nothin,lose  lose,drops  drops,next</t>
  </si>
  <si>
    <t>#hiphopmusic,#streetart  #streetart,#street  #street,#improvisations  amenzou,au  #fracdunkerque,#frachautsdefrance  superbe,démonstration  de,house  house,dance  dance,de  de,juanito59off</t>
  </si>
  <si>
    <t>la,conférence  conférence,dansée  dansée,commencé  commencé,au  fracgrandlarge,avec  avec,juanito59off  juanito59off,et  et,rashead  rashead,amenzou  amenzou,#fracgrandlarge</t>
  </si>
  <si>
    <t>spotify,#福岡  #福岡,#佐賀  #佐賀,#長崎  #長崎,#熊本  #熊本,#大分  #大分,#宮崎  #宮崎,#鹿児島  #鹿児島,#沖縄  #沖縄,#那覇  #那覇,#hiphop</t>
  </si>
  <si>
    <t>#hiphopartist,#hiphoplife  #hiphoplife,#hiphopdancer  #repost,gary_gkells38  gary_gkells38,heisenberg  heisenberg,yaaaaay  yaaaaay,djlazzzyboy  djlazzzyboy,#hiphop  #repost,htown_queensweetie  htown_queensweetie,#hiphop  #hiphopnews,#fashion</t>
  </si>
  <si>
    <t>#hiphopstyle,savona  #danielerommelli,#giovedi  #hiphopstyle,#cristianarossi  #cristianarossi,savona  giovedi,ore  ore,17  17,30  30,20  20,30  30,lezioni</t>
  </si>
  <si>
    <t>new,심술궂은  심술궂은,나부터  나부터,비뚤어진  비뚤어진,생각의  생각의,당신에게  당신에게,rap  rap,kidahashiya  beat,phreddy_m  photo,yoshitormi  yoshitormi,soundcloud에서들을</t>
  </si>
  <si>
    <t>Word</t>
  </si>
  <si>
    <t>#hiphopnews</t>
  </si>
  <si>
    <t>#mixtape</t>
  </si>
  <si>
    <t>#hiphopdx</t>
  </si>
  <si>
    <t>#hiphopweekly</t>
  </si>
  <si>
    <t>#hiphopfashion</t>
  </si>
  <si>
    <t>#unsignedartist</t>
  </si>
  <si>
    <t>#rnb</t>
  </si>
  <si>
    <t>#rnbmusic</t>
  </si>
  <si>
    <t>#hiphoparty</t>
  </si>
  <si>
    <t>#streetstyle</t>
  </si>
  <si>
    <t>now</t>
  </si>
  <si>
    <t>#rapper</t>
  </si>
  <si>
    <t>#hiphopbeat</t>
  </si>
  <si>
    <t>#hotnewhiphop</t>
  </si>
  <si>
    <t>#fashion</t>
  </si>
  <si>
    <t>out</t>
  </si>
  <si>
    <t>#hiphopclassic</t>
  </si>
  <si>
    <t>#hiphopparty</t>
  </si>
  <si>
    <t>#hiphopproducer</t>
  </si>
  <si>
    <t>#hiphopdancer</t>
  </si>
  <si>
    <t>#tupac</t>
  </si>
  <si>
    <t>#streetwear</t>
  </si>
  <si>
    <t>spotify</t>
  </si>
  <si>
    <t>et</t>
  </si>
  <si>
    <t>rashead</t>
  </si>
  <si>
    <t>amenzou</t>
  </si>
  <si>
    <t>démonstration</t>
  </si>
  <si>
    <t>hatin</t>
  </si>
  <si>
    <t>drops</t>
  </si>
  <si>
    <t>streaming</t>
  </si>
  <si>
    <t>platforms</t>
  </si>
  <si>
    <t>available</t>
  </si>
  <si>
    <t>#newhiphop</t>
  </si>
  <si>
    <t>go</t>
  </si>
  <si>
    <t>follow</t>
  </si>
  <si>
    <t>#streetfashion</t>
  </si>
  <si>
    <t>#evstsxde</t>
  </si>
  <si>
    <t>#summervibes</t>
  </si>
  <si>
    <t>#philadelphia</t>
  </si>
  <si>
    <t>#hxgxtxdxs</t>
  </si>
  <si>
    <t>#nystyle</t>
  </si>
  <si>
    <t>#femalerapper</t>
  </si>
  <si>
    <t>#centroaccademicodanzamoderna</t>
  </si>
  <si>
    <t>#corsoitalia25r</t>
  </si>
  <si>
    <t>#savona</t>
  </si>
  <si>
    <t>#repost</t>
  </si>
  <si>
    <t>#spotify</t>
  </si>
  <si>
    <t>#streetart</t>
  </si>
  <si>
    <t>#street</t>
  </si>
  <si>
    <t>#improvisations</t>
  </si>
  <si>
    <t>sound</t>
  </si>
  <si>
    <t>tommorow</t>
  </si>
  <si>
    <t>link</t>
  </si>
  <si>
    <t>bio</t>
  </si>
  <si>
    <t>t</t>
  </si>
  <si>
    <t>#undergroundhiphop</t>
  </si>
  <si>
    <t>#rapartist</t>
  </si>
  <si>
    <t>#hiphoplegends</t>
  </si>
  <si>
    <t>#hiphopvinyl</t>
  </si>
  <si>
    <t>#hiphopcommunity</t>
  </si>
  <si>
    <t>#hiphopmemes</t>
  </si>
  <si>
    <t>#hiphopaddict</t>
  </si>
  <si>
    <t>#hiphopdancers</t>
  </si>
  <si>
    <t>homiest</t>
  </si>
  <si>
    <t>#respect</t>
  </si>
  <si>
    <t>6th</t>
  </si>
  <si>
    <t>anniversary</t>
  </si>
  <si>
    <t>electrowars</t>
  </si>
  <si>
    <t>indonesia</t>
  </si>
  <si>
    <t>#homiest</t>
  </si>
  <si>
    <t>#surabaya</t>
  </si>
  <si>
    <t>#entertainment</t>
  </si>
  <si>
    <t>#hiphopsoul</t>
  </si>
  <si>
    <t>#hiphopindo</t>
  </si>
  <si>
    <t>denim</t>
  </si>
  <si>
    <t>more</t>
  </si>
  <si>
    <t>#shopmycloset</t>
  </si>
  <si>
    <t>#coogiaustralia</t>
  </si>
  <si>
    <t>#90sstyle</t>
  </si>
  <si>
    <t>beat</t>
  </si>
  <si>
    <t>phreddy_m</t>
  </si>
  <si>
    <t>photo</t>
  </si>
  <si>
    <t>#ヒップホップ</t>
  </si>
  <si>
    <t>#日本語ラップ</t>
  </si>
  <si>
    <t>#japanesehiphop</t>
  </si>
  <si>
    <t>#femalerap</t>
  </si>
  <si>
    <t>#힙합</t>
  </si>
  <si>
    <t>#래퍼</t>
  </si>
  <si>
    <t>#chillhop</t>
  </si>
  <si>
    <t>#meditativerecords</t>
  </si>
  <si>
    <t>#きだはしや</t>
  </si>
  <si>
    <t>#phreddym</t>
  </si>
  <si>
    <t>cap</t>
  </si>
  <si>
    <t>hip</t>
  </si>
  <si>
    <t>hop</t>
  </si>
  <si>
    <t>#giovedi</t>
  </si>
  <si>
    <t>savona</t>
  </si>
  <si>
    <t>italy</t>
  </si>
  <si>
    <t>#danielerommelli</t>
  </si>
  <si>
    <t>30</t>
  </si>
  <si>
    <t>#rt</t>
  </si>
  <si>
    <t>conférence</t>
  </si>
  <si>
    <t>dansée</t>
  </si>
  <si>
    <t>commencé</t>
  </si>
  <si>
    <t>#juanito</t>
  </si>
  <si>
    <t>#freetsyle</t>
  </si>
  <si>
    <t>#conference</t>
  </si>
  <si>
    <t>superbe</t>
  </si>
  <si>
    <t>house</t>
  </si>
  <si>
    <t>dance</t>
  </si>
  <si>
    <t>#frachautsdefrance</t>
  </si>
  <si>
    <t>something</t>
  </si>
  <si>
    <t>project</t>
  </si>
  <si>
    <t>think</t>
  </si>
  <si>
    <t>big</t>
  </si>
  <si>
    <t>#worldstarhiphop</t>
  </si>
  <si>
    <t>#ngk</t>
  </si>
  <si>
    <t>#ngkmusic</t>
  </si>
  <si>
    <t>ig</t>
  </si>
  <si>
    <t>alwayz</t>
  </si>
  <si>
    <t>back</t>
  </si>
  <si>
    <t>#instagram</t>
  </si>
  <si>
    <t>#raplife</t>
  </si>
  <si>
    <t>#worldstar</t>
  </si>
  <si>
    <t>#rappers</t>
  </si>
  <si>
    <t>#realrap</t>
  </si>
  <si>
    <t>hot</t>
  </si>
  <si>
    <t>point</t>
  </si>
  <si>
    <t>exactly</t>
  </si>
  <si>
    <t>here</t>
  </si>
  <si>
    <t>hoodie</t>
  </si>
  <si>
    <t>pretty</t>
  </si>
  <si>
    <t>sneaker</t>
  </si>
  <si>
    <t>pic</t>
  </si>
  <si>
    <t>creating</t>
  </si>
  <si>
    <t>engaging</t>
  </si>
  <si>
    <t>toying</t>
  </si>
  <si>
    <t>convention</t>
  </si>
  <si>
    <t>#newyorkstyle</t>
  </si>
  <si>
    <t>layers</t>
  </si>
  <si>
    <t>purp</t>
  </si>
  <si>
    <t>orange</t>
  </si>
  <si>
    <t>waxed</t>
  </si>
  <si>
    <t>complexity</t>
  </si>
  <si>
    <t>york</t>
  </si>
  <si>
    <t>sucka</t>
  </si>
  <si>
    <t>#559</t>
  </si>
  <si>
    <t>#hiphopunderground</t>
  </si>
  <si>
    <t>#hipphopmusic</t>
  </si>
  <si>
    <t>#hipster</t>
  </si>
  <si>
    <t>streets</t>
  </si>
  <si>
    <t>instinctively</t>
  </si>
  <si>
    <t>know</t>
  </si>
  <si>
    <t>continue</t>
  </si>
  <si>
    <t>set</t>
  </si>
  <si>
    <t>trend</t>
  </si>
  <si>
    <t>#urbanstyle</t>
  </si>
  <si>
    <t>#london</t>
  </si>
  <si>
    <t>#grime</t>
  </si>
  <si>
    <t>reckless</t>
  </si>
  <si>
    <t>check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</si>
  <si>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</si>
  <si>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</si>
  <si>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</si>
  <si>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</si>
  <si>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</si>
  <si>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</si>
  <si>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</si>
  <si>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</si>
  <si>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</si>
  <si>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</si>
  <si>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</si>
  <si>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</si>
  <si>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</si>
  <si>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</si>
  <si>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</si>
  <si>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</si>
  <si>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</si>
  <si>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</si>
  <si>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</si>
  <si>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</si>
  <si>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</si>
  <si>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</si>
  <si>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</si>
  <si>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</si>
  <si>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</si>
  <si>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</si>
  <si>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</si>
  <si>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</si>
  <si>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</si>
  <si>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</si>
  <si>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</si>
  <si>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</si>
  <si>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</si>
  <si>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</si>
  <si>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</si>
  <si>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</si>
  <si>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</si>
  <si>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</si>
  <si>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</si>
  <si>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</si>
  <si>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</si>
  <si>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</si>
  <si>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</si>
  <si>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</si>
  <si>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</si>
  <si>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</si>
  <si>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</si>
  <si>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</si>
  <si>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</si>
  <si>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</si>
  <si>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</si>
  <si>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</si>
  <si>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</si>
  <si>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</si>
  <si>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</si>
  <si>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</si>
  <si>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</si>
  <si>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</si>
  <si>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</si>
  <si>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</si>
  <si>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33, 112, 0</t>
  </si>
  <si>
    <t>66, 95, 0</t>
  </si>
  <si>
    <t>131, 62, 0</t>
  </si>
  <si>
    <t>98, 79, 0</t>
  </si>
  <si>
    <t>163, 46, 0</t>
  </si>
  <si>
    <t>Red</t>
  </si>
  <si>
    <t>G1: #hiphopstyle #hiphopartist #hiphop #hiphopmusic #hiphopjunkie #hiphopculture #hiphoplife #hiphopbeats #hiphopnation #hiphopdance</t>
  </si>
  <si>
    <t>G2: #hiphopstyle #hiphopheads #hiphopnation #hiphopbeats #808jxnkys #hiphopjunkie #90shiphop #oldschoolhiphop #hiphopartist #drywaterlp</t>
  </si>
  <si>
    <t>G3: #coogi australia #biggie #hiphopstyle #vintage mens #necktie 90s style poshmarkapp</t>
  </si>
  <si>
    <t>G4: #hiphop #hiphopculture #hiphopblog #hiphophead #hiphopnation #hiphopmusic #hiphopstyle #rap #hiphopart #hiphopjunkie</t>
  </si>
  <si>
    <t>G5: #hiphoplife #hiphop #hiphopstyle #rapnation #rapmusic #hiphopculture #hiphophead new rap kidahashiya</t>
  </si>
  <si>
    <t>G6: #fracgrandlarge #fracdunkerque #wefrac2019 #hiphop #hiphopdance #hiphopstyle au fracgrandlarge juanito59off avec</t>
  </si>
  <si>
    <t>G7: #hiphop #hiphopculture #hiphoplife #soundcloud #hiphopmusic #hiphopartist #hiphophead #hiphoplegend #hiphopblog #hiphopnation</t>
  </si>
  <si>
    <t>G8: #hiphop #hiphopculture #hiphopblog #hiphophead #hiphopnation #hiphopmusic #hiphopstyle #rap #hiphopart #hiphopjunkie</t>
  </si>
  <si>
    <t>G10: #rap #hiphop #hiphopmusic #music #hiphopnation #hiphoplife #hiphopculture #newmusic #rapmusic #hiphopjunkie</t>
  </si>
  <si>
    <t>G11: #streetstyle #hiphopfashion #hiphopstyle street style #nystyle more pretty sneaker pic</t>
  </si>
  <si>
    <t>G12: #listen</t>
  </si>
  <si>
    <t>G14: #hiphopnews #hiphopparty #hiphopproducer #hiphopstyle #hiphopunderground #hipphopmusic #hipster</t>
  </si>
  <si>
    <t>G15: #hiphopstyle streets instinctively know style continue set trend #urbanstyle #london</t>
  </si>
  <si>
    <t>G16: out reckless now check #hiphop #hiphopculture #hiphoplife #soundcloud #hiphopmusic #hiphopartist</t>
  </si>
  <si>
    <t>Autofill Workbook Results</t>
  </si>
  <si>
    <t>Edge Weight▓1▓9▓0▓True▓Green▓Red▓▓Edge Weight▓1▓5▓0▓3▓10▓False▓Edge Weight▓1▓9▓0▓32▓6▓False▓▓0▓0▓0▓True▓Black▓Black▓▓Followers▓1▓711794▓0▓162▓1000▓False▓Followers▓1▓22711864▓0▓100▓70▓False▓▓0▓0▓0▓0▓0▓False▓▓0▓0▓0▓0▓0▓False</t>
  </si>
  <si>
    <t>Subgraph</t>
  </si>
  <si>
    <t>GraphSource░TwitterSearch▓GraphTerm░#hiphopstyle▓ImportDescription░The graph represents a network of 59 Twitter users whose recent tweets contained "#hiphopstyle", or who were replied to or mentioned in those tweets, taken from a data set limited to a maximum of 18,000 tweets.  The network was obtained from Twitter on Friday, 22 November 2019 at 13:57 UTC.
The tweets in the network were tweeted over the 8-day, 22-hour, 29-minute period from Wednesday, 13 November 2019 at 14:22 UTC to Friday, 22 November 2019 at 12:52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</si>
</sst>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77608"/>
        <c:axId val="42998473"/>
      </c:barChart>
      <c:catAx>
        <c:axId val="4777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998473"/>
        <c:crosses val="autoZero"/>
        <c:auto val="1"/>
        <c:lblOffset val="100"/>
        <c:noMultiLvlLbl val="0"/>
      </c:catAx>
      <c:valAx>
        <c:axId val="42998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441938"/>
        <c:axId val="60324259"/>
      </c:barChart>
      <c:catAx>
        <c:axId val="514419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24259"/>
        <c:crosses val="autoZero"/>
        <c:auto val="1"/>
        <c:lblOffset val="100"/>
        <c:noMultiLvlLbl val="0"/>
      </c:catAx>
      <c:valAx>
        <c:axId val="6032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41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47420"/>
        <c:axId val="54426781"/>
      </c:barChart>
      <c:catAx>
        <c:axId val="60474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26781"/>
        <c:crosses val="autoZero"/>
        <c:auto val="1"/>
        <c:lblOffset val="100"/>
        <c:noMultiLvlLbl val="0"/>
      </c:catAx>
      <c:valAx>
        <c:axId val="5442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078982"/>
        <c:axId val="46493111"/>
      </c:barChart>
      <c:catAx>
        <c:axId val="200789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93111"/>
        <c:crosses val="autoZero"/>
        <c:auto val="1"/>
        <c:lblOffset val="100"/>
        <c:noMultiLvlLbl val="0"/>
      </c:catAx>
      <c:valAx>
        <c:axId val="4649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8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784816"/>
        <c:axId val="7845617"/>
      </c:barChart>
      <c:catAx>
        <c:axId val="157848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45617"/>
        <c:crosses val="autoZero"/>
        <c:auto val="1"/>
        <c:lblOffset val="100"/>
        <c:noMultiLvlLbl val="0"/>
      </c:catAx>
      <c:valAx>
        <c:axId val="784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84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01690"/>
        <c:axId val="31515211"/>
      </c:barChart>
      <c:catAx>
        <c:axId val="35016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515211"/>
        <c:crosses val="autoZero"/>
        <c:auto val="1"/>
        <c:lblOffset val="100"/>
        <c:noMultiLvlLbl val="0"/>
      </c:catAx>
      <c:valAx>
        <c:axId val="31515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201444"/>
        <c:axId val="2595269"/>
      </c:barChart>
      <c:catAx>
        <c:axId val="152014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95269"/>
        <c:crosses val="autoZero"/>
        <c:auto val="1"/>
        <c:lblOffset val="100"/>
        <c:noMultiLvlLbl val="0"/>
      </c:catAx>
      <c:valAx>
        <c:axId val="259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1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357422"/>
        <c:axId val="8890207"/>
      </c:barChart>
      <c:catAx>
        <c:axId val="233574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90207"/>
        <c:crosses val="autoZero"/>
        <c:auto val="1"/>
        <c:lblOffset val="100"/>
        <c:noMultiLvlLbl val="0"/>
      </c:catAx>
      <c:valAx>
        <c:axId val="8890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57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903000"/>
        <c:axId val="49018137"/>
      </c:barChart>
      <c:catAx>
        <c:axId val="12903000"/>
        <c:scaling>
          <c:orientation val="minMax"/>
        </c:scaling>
        <c:axPos val="b"/>
        <c:delete val="1"/>
        <c:majorTickMark val="out"/>
        <c:minorTickMark val="none"/>
        <c:tickLblPos val="none"/>
        <c:crossAx val="49018137"/>
        <c:crosses val="autoZero"/>
        <c:auto val="1"/>
        <c:lblOffset val="100"/>
        <c:noMultiLvlLbl val="0"/>
      </c:catAx>
      <c:valAx>
        <c:axId val="49018137"/>
        <c:scaling>
          <c:orientation val="minMax"/>
        </c:scaling>
        <c:axPos val="l"/>
        <c:delete val="1"/>
        <c:majorTickMark val="out"/>
        <c:minorTickMark val="none"/>
        <c:tickLblPos val="none"/>
        <c:crossAx val="12903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eyvennoffici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xenn84228099"/>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eo_ferre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indiegameguy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eeshimm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babykael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amwatkins00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myfranks_it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veron2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sobolo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poshmarkapp"/>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hugmac_shu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oya77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ts_tw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emiancrat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redworldtoy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ailzoffici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hevaultdetroi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usicpage_cit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vaneseti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_gotham_med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aochif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martboyte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les_g_muz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keretatadj"/>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lao_pes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ommyada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onixxsynt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powercutmusi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reignes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obodygh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ellartwor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heonekemist18"/>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tgdrako3"/>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lostprxphe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iestainl3ss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arucsho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himod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rtjon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rednilesho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reezybiggave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teezytacti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renastylez"/>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emdagian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liluw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icohomicide70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fracgrandlarg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platform_frac"/>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witchi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lilpric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thesoldier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philipvin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rhym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djlazzzybo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gary_gkells38"/>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rossicristian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eb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editativere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kidahashiy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09" totalsRowShown="0" headerRowDxfId="433" dataDxfId="432">
  <autoFilter ref="A2:BN109"/>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161" dataDxfId="160">
  <autoFilter ref="A66:V67"/>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80" totalsRowShown="0" headerRowDxfId="158" dataDxfId="157">
  <autoFilter ref="A70:V80"/>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11" dataDxfId="110">
  <autoFilter ref="A83:V93"/>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55" totalsRowShown="0" headerRowDxfId="76" dataDxfId="75">
  <autoFilter ref="A1:G555"/>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78" dataDxfId="377">
  <autoFilter ref="A2:BT61"/>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21" totalsRowShown="0" headerRowDxfId="67" dataDxfId="66">
  <autoFilter ref="A1:L62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23" dataDxfId="22">
  <autoFilter ref="A2:C1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35">
  <autoFilter ref="A2:AO18"/>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32" dataDxfId="331">
  <autoFilter ref="A1:C60"/>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h7RMMz__GUQ" TargetMode="External" /><Relationship Id="rId2" Type="http://schemas.openxmlformats.org/officeDocument/2006/relationships/hyperlink" Target="https://www.instagram.com/p/B403t_MAnSd/?igshid=p0fxhjo5zyur" TargetMode="External" /><Relationship Id="rId3" Type="http://schemas.openxmlformats.org/officeDocument/2006/relationships/hyperlink" Target="https://www.instagram.com/p/B41AnExnV2U/?igshid=mw26l7ulmqly" TargetMode="External" /><Relationship Id="rId4" Type="http://schemas.openxmlformats.org/officeDocument/2006/relationships/hyperlink" Target="https://twitter.com/amyfranks_itns/status/1193194040134709248" TargetMode="External" /><Relationship Id="rId5" Type="http://schemas.openxmlformats.org/officeDocument/2006/relationships/hyperlink" Target="https://twitter.com/amyfranks_itns/status/1193194040134709248" TargetMode="External" /><Relationship Id="rId6" Type="http://schemas.openxmlformats.org/officeDocument/2006/relationships/hyperlink" Target="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TargetMode="External" /><Relationship Id="rId7" Type="http://schemas.openxmlformats.org/officeDocument/2006/relationships/hyperlink" Target="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TargetMode="External" /><Relationship Id="rId8" Type="http://schemas.openxmlformats.org/officeDocument/2006/relationships/hyperlink" Target="https://www.instagram.com/p/B42Jmhynhdw/?igshid=9v6b7gcwgxfr" TargetMode="External" /><Relationship Id="rId9" Type="http://schemas.openxmlformats.org/officeDocument/2006/relationships/hyperlink" Target="https://twitter.com/BTS_twt/status/328407532878061568" TargetMode="External" /><Relationship Id="rId10" Type="http://schemas.openxmlformats.org/officeDocument/2006/relationships/hyperlink" Target="https://www.instagram.com/p/B424FuDAw8o/?igshid=1tfws0lgv0ir3" TargetMode="External" /><Relationship Id="rId11" Type="http://schemas.openxmlformats.org/officeDocument/2006/relationships/hyperlink" Target="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TargetMode="External" /><Relationship Id="rId12" Type="http://schemas.openxmlformats.org/officeDocument/2006/relationships/hyperlink" Target="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TargetMode="External" /><Relationship Id="rId13" Type="http://schemas.openxmlformats.org/officeDocument/2006/relationships/hyperlink" Target="https://www.instagram.com/p/B43ROKRFAPi/?igshid=18nvynqfbekhy" TargetMode="External" /><Relationship Id="rId14" Type="http://schemas.openxmlformats.org/officeDocument/2006/relationships/hyperlink" Target="https://www.instagram.com/p/B40SHVAJBtp/?igshid=1d0mx7wpjjyfl" TargetMode="External" /><Relationship Id="rId15" Type="http://schemas.openxmlformats.org/officeDocument/2006/relationships/hyperlink" Target="https://www.instagram.com/p/B43Wj-Tp1OT/?igshid=zqjj99qujiqo" TargetMode="External" /><Relationship Id="rId16" Type="http://schemas.openxmlformats.org/officeDocument/2006/relationships/hyperlink" Target="https://hiphopstyleny.blogspot.com/2019/11/new-york-street-style-casual-classic.html?m=1" TargetMode="External" /><Relationship Id="rId17" Type="http://schemas.openxmlformats.org/officeDocument/2006/relationships/hyperlink" Target="https://www.redbubble.com/people/daochifen/works/41638295-descendants-of-dragon?asc=u&amp;body_color=white&amp;p=classic-tee&amp;print_location=front&amp;size=medium" TargetMode="External" /><Relationship Id="rId18" Type="http://schemas.openxmlformats.org/officeDocument/2006/relationships/hyperlink" Target="http://smartboytees.bigcartel.com/" TargetMode="External" /><Relationship Id="rId19" Type="http://schemas.openxmlformats.org/officeDocument/2006/relationships/hyperlink" Target="https://music.apple.com/us/album/lets-talk-about-it-single/1484035802" TargetMode="External" /><Relationship Id="rId20" Type="http://schemas.openxmlformats.org/officeDocument/2006/relationships/hyperlink" Target="https://www.instagram.com/p/B47lV3JFWS-/?igshid=1kdae3vsvj4dw" TargetMode="External" /><Relationship Id="rId21" Type="http://schemas.openxmlformats.org/officeDocument/2006/relationships/hyperlink" Target="http://ereignmusic.com/" TargetMode="External" /><Relationship Id="rId22" Type="http://schemas.openxmlformats.org/officeDocument/2006/relationships/hyperlink" Target="https://twitter.com/nobodyghy_music/status/1194239754109423616" TargetMode="External" /><Relationship Id="rId23" Type="http://schemas.openxmlformats.org/officeDocument/2006/relationships/hyperlink" Target="https://www.instagram.com/p/B48va_lHP1M/?igshid=5svx22sq7g0o" TargetMode="External" /><Relationship Id="rId24" Type="http://schemas.openxmlformats.org/officeDocument/2006/relationships/hyperlink" Target="https://www.instagram.com/p/B4-D3DPFctr/?igshid=1v4slvqhvfoq5" TargetMode="External" /><Relationship Id="rId25" Type="http://schemas.openxmlformats.org/officeDocument/2006/relationships/hyperlink" Target="https://www.instagram.com/p/B4-ESzSFzyO/?igshid=17tz1sfxpzi5l" TargetMode="External" /><Relationship Id="rId26" Type="http://schemas.openxmlformats.org/officeDocument/2006/relationships/hyperlink" Target="https://www.instagram.com/p/B4-JK1lloue/?igshid=1etwutz1wt06a" TargetMode="External" /><Relationship Id="rId27" Type="http://schemas.openxmlformats.org/officeDocument/2006/relationships/hyperlink" Target="https://hiphopstyleny.blogspot.com/2019/11/new-york-street-style-casual-classic.html?m=1" TargetMode="External" /><Relationship Id="rId28" Type="http://schemas.openxmlformats.org/officeDocument/2006/relationships/hyperlink" Target="https://hiphopstyleny.blogspot.com/?m=1" TargetMode="External" /><Relationship Id="rId29" Type="http://schemas.openxmlformats.org/officeDocument/2006/relationships/hyperlink" Target="https://www.instagram.com/p/B4-0q82Fppn/?igshid=1rvgdyuc6qn20" TargetMode="External" /><Relationship Id="rId30" Type="http://schemas.openxmlformats.org/officeDocument/2006/relationships/hyperlink" Target="https://www.instagram.com/p/B5BEmT5pQ48/?igshid=58yep1zede75" TargetMode="External" /><Relationship Id="rId31" Type="http://schemas.openxmlformats.org/officeDocument/2006/relationships/hyperlink" Target="https://www.youtube.com/channel/UCk-U_BEMf53BidKtCtP96gA" TargetMode="External" /><Relationship Id="rId32" Type="http://schemas.openxmlformats.org/officeDocument/2006/relationships/hyperlink" Target="https://www.youtube.com/watch?v=VR0nr-du6V8&amp;feature=youtu.be" TargetMode="External" /><Relationship Id="rId33" Type="http://schemas.openxmlformats.org/officeDocument/2006/relationships/hyperlink" Target="https://www.instagram.com/p/ByGmrieA6ji/?igshid=1tbi3b6x0ejzu" TargetMode="External" /><Relationship Id="rId34" Type="http://schemas.openxmlformats.org/officeDocument/2006/relationships/hyperlink" Target="https://www.instagram.com/p/BvA4XFygJL1/?igshid=1hb1tjb0du79t" TargetMode="External" /><Relationship Id="rId35" Type="http://schemas.openxmlformats.org/officeDocument/2006/relationships/hyperlink" Target="https://www.instagram.com/p/ByGmrieA6ji/?igshid=m05f6rr4lve3" TargetMode="External" /><Relationship Id="rId36" Type="http://schemas.openxmlformats.org/officeDocument/2006/relationships/hyperlink" Target="https://www.instagram.com/p/ByHJbQSgyBm/?igshid=1a8orvkl5h5ct" TargetMode="External" /><Relationship Id="rId37" Type="http://schemas.openxmlformats.org/officeDocument/2006/relationships/hyperlink" Target="https://www.instagram.com/p/ByGmrieA6ji/?igshid=uer5qtbw9w2n" TargetMode="External" /><Relationship Id="rId38" Type="http://schemas.openxmlformats.org/officeDocument/2006/relationships/hyperlink" Target="https://www.instagram.com/p/B4vyASyg4lt/?igshid=1nbg7qnqeftzx" TargetMode="External" /><Relationship Id="rId39" Type="http://schemas.openxmlformats.org/officeDocument/2006/relationships/hyperlink" Target="https://www.instagram.com/p/B49Ke-dltVt/?igshid=1o8yujqbkn4ir" TargetMode="External" /><Relationship Id="rId40" Type="http://schemas.openxmlformats.org/officeDocument/2006/relationships/hyperlink" Target="https://www.instagram.com/p/B49LbA9lTok/?igshid=1gnl87axfdl5y" TargetMode="External" /><Relationship Id="rId41" Type="http://schemas.openxmlformats.org/officeDocument/2006/relationships/hyperlink" Target="https://www.instagram.com/p/B5EV8KPlCJ-/?igshid=jjuedf96j0ne" TargetMode="External" /><Relationship Id="rId42" Type="http://schemas.openxmlformats.org/officeDocument/2006/relationships/hyperlink" Target="https://www.instagram.com/p/B4ux-Vinxdt/?igshid=71kuivwpvyed" TargetMode="External" /><Relationship Id="rId43" Type="http://schemas.openxmlformats.org/officeDocument/2006/relationships/hyperlink" Target="https://www.instagram.com/p/B4ux-Vinxdt/?igshid=c6ivnyeko2sp" TargetMode="External" /><Relationship Id="rId44" Type="http://schemas.openxmlformats.org/officeDocument/2006/relationships/hyperlink" Target="https://www.instagram.com/p/B45G1eUHQ3U/?igshid=vx8bt8lm8fdz" TargetMode="External" /><Relationship Id="rId45" Type="http://schemas.openxmlformats.org/officeDocument/2006/relationships/hyperlink" Target="https://www.instagram.com/p/B470DEkHU5M/?igshid=1e2wpciao1xfo" TargetMode="External" /><Relationship Id="rId46" Type="http://schemas.openxmlformats.org/officeDocument/2006/relationships/hyperlink" Target="https://www.instagram.com/p/B4ux-Vinxdt/?igshid=l5z24x2mrx03" TargetMode="External" /><Relationship Id="rId47" Type="http://schemas.openxmlformats.org/officeDocument/2006/relationships/hyperlink" Target="https://www.instagram.com/p/B402SCAFQiZ/?igshid=gadvgiu5hugk" TargetMode="External" /><Relationship Id="rId48" Type="http://schemas.openxmlformats.org/officeDocument/2006/relationships/hyperlink" Target="https://www.instagram.com/p/B41G76eFWeg/?igshid=13d2v2qek71rv" TargetMode="External" /><Relationship Id="rId49" Type="http://schemas.openxmlformats.org/officeDocument/2006/relationships/hyperlink" Target="https://www.instagram.com/p/B41lk-Plbv5/?igshid=12953vjglou4f" TargetMode="External" /><Relationship Id="rId50" Type="http://schemas.openxmlformats.org/officeDocument/2006/relationships/hyperlink" Target="https://www.instagram.com/p/B43rAIOF_ZE/?igshid=tgcbb726kh1b" TargetMode="External" /><Relationship Id="rId51" Type="http://schemas.openxmlformats.org/officeDocument/2006/relationships/hyperlink" Target="https://www.instagram.com/p/B43rC0RlWyy/?igshid=jehs71r0e3m6" TargetMode="External" /><Relationship Id="rId52" Type="http://schemas.openxmlformats.org/officeDocument/2006/relationships/hyperlink" Target="https://www.instagram.com/p/B43rFktl6o0/?igshid=goc9mvffttds" TargetMode="External" /><Relationship Id="rId53" Type="http://schemas.openxmlformats.org/officeDocument/2006/relationships/hyperlink" Target="https://open.spotify.com/artist/54IgzDLW8nsudR4YZFi4va?si=VaVIzbNQRJ6tfewu7kk3fQ" TargetMode="External" /><Relationship Id="rId54" Type="http://schemas.openxmlformats.org/officeDocument/2006/relationships/hyperlink" Target="https://open.spotify.com/artist/54IgzDLW8nsudR4YZFi4va?si=_LwA0HBgTA2QkYee7kSfLw" TargetMode="External" /><Relationship Id="rId55" Type="http://schemas.openxmlformats.org/officeDocument/2006/relationships/hyperlink" Target="https://www.instagram.com/p/B5HyMX8B7V7/?igshid=1iv0l8kv5ctpv" TargetMode="External" /><Relationship Id="rId56" Type="http://schemas.openxmlformats.org/officeDocument/2006/relationships/hyperlink" Target="https://www.instagram.com/p/B5HzGUTnlWJ/?igshid=lkqzt6bop1ox" TargetMode="External" /><Relationship Id="rId57" Type="http://schemas.openxmlformats.org/officeDocument/2006/relationships/hyperlink" Target="https://www.instagram.com/p/B5H33UhFCt4/?igshid=10roxi2ytxmer" TargetMode="External" /><Relationship Id="rId58" Type="http://schemas.openxmlformats.org/officeDocument/2006/relationships/hyperlink" Target="https://www.instagram.com/p/B46bopBlUwS/?igshid=rdj8u69lnovz" TargetMode="External" /><Relationship Id="rId59" Type="http://schemas.openxmlformats.org/officeDocument/2006/relationships/hyperlink" Target="https://www.instagram.com/p/B46bopBlUwS/?igshid=rdj8u69lnovz" TargetMode="External" /><Relationship Id="rId60" Type="http://schemas.openxmlformats.org/officeDocument/2006/relationships/hyperlink" Target="https://www.instagram.com/p/B46bwslFY61/?igshid=xkt4qi09wci2" TargetMode="External" /><Relationship Id="rId61" Type="http://schemas.openxmlformats.org/officeDocument/2006/relationships/hyperlink" Target="https://www.instagram.com/p/B46gSWWFK2Y/?igshid=qg1i5gfxlxas" TargetMode="External" /><Relationship Id="rId62" Type="http://schemas.openxmlformats.org/officeDocument/2006/relationships/hyperlink" Target="https://www.instagram.com/p/B5It97llgWO/?igshid=13ci5thvrcs08" TargetMode="External" /><Relationship Id="rId63" Type="http://schemas.openxmlformats.org/officeDocument/2006/relationships/hyperlink" Target="https://www.instagram.com/p/B5EAw4jIdMR/?igshid=1knjyct62iy95" TargetMode="External" /><Relationship Id="rId64" Type="http://schemas.openxmlformats.org/officeDocument/2006/relationships/hyperlink" Target="https://www.instagram.com/p/B5IsMWFIMtA/?igshid=zog2lvo5t6wd" TargetMode="External" /><Relationship Id="rId65" Type="http://schemas.openxmlformats.org/officeDocument/2006/relationships/hyperlink" Target="https://www.instagram.com/p/B5Iv6wHoygB/?igshid=1pfhi84p90uqo" TargetMode="External" /><Relationship Id="rId66" Type="http://schemas.openxmlformats.org/officeDocument/2006/relationships/hyperlink" Target="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TargetMode="External" /><Relationship Id="rId67" Type="http://schemas.openxmlformats.org/officeDocument/2006/relationships/hyperlink" Target="https://rover.ebay.com/rover/1/711-127632-2357-0/16?itm=323871000173&amp;user_name=iso-bolo&amp;spid=6115&amp;mpre=https%3A%2F%2Fwww.ebay.com%2Fitm%2F323871000173&amp;swd=3&amp;mplxParams=user_name%2Citm%2Cswd%2Cmpre%2C&amp;sojTags=du%3Dmpre%2Citm%3Ditm%2Cuser_name%3Duser_name%2Csuri%3Dsuri%2Cspid%3Dspid%2Cswd%3Dswd%2C" TargetMode="External" /><Relationship Id="rId68" Type="http://schemas.openxmlformats.org/officeDocument/2006/relationships/hyperlink" Target="https://www.instagram.com/p/B5IKLPbFGrH/?igshid=aw4ha1f1a4bd" TargetMode="External" /><Relationship Id="rId69" Type="http://schemas.openxmlformats.org/officeDocument/2006/relationships/hyperlink" Target="https://www.instagram.com/p/B5Kxp5tlsJV/?igshid=txg29ok7wdpz" TargetMode="External" /><Relationship Id="rId70" Type="http://schemas.openxmlformats.org/officeDocument/2006/relationships/hyperlink" Target="https://pbs.twimg.com/media/EJc9awuWoAA14uX.jpg" TargetMode="External" /><Relationship Id="rId71" Type="http://schemas.openxmlformats.org/officeDocument/2006/relationships/hyperlink" Target="https://pbs.twimg.com/media/EJdEwnDXYAIpwwU.jpg" TargetMode="External" /><Relationship Id="rId72" Type="http://schemas.openxmlformats.org/officeDocument/2006/relationships/hyperlink" Target="https://pbs.twimg.com/ext_tw_video_thumb/1195733430899789831/pu/img/qcSKgQzOQocPIv7Q.jpg" TargetMode="External" /><Relationship Id="rId73" Type="http://schemas.openxmlformats.org/officeDocument/2006/relationships/hyperlink" Target="https://pbs.twimg.com/media/EJV3IfQUcAAPZZg.jpg" TargetMode="External" /><Relationship Id="rId74" Type="http://schemas.openxmlformats.org/officeDocument/2006/relationships/hyperlink" Target="https://pbs.twimg.com/media/EJa-n37WwAU4F_9.jpg" TargetMode="External" /><Relationship Id="rId75" Type="http://schemas.openxmlformats.org/officeDocument/2006/relationships/hyperlink" Target="https://pbs.twimg.com/media/EJbWWTCX0AAWxO4.jpg" TargetMode="External" /><Relationship Id="rId76" Type="http://schemas.openxmlformats.org/officeDocument/2006/relationships/hyperlink" Target="https://pbs.twimg.com/media/EJgpZ3LXkAAXJmJ.jpg" TargetMode="External" /><Relationship Id="rId77" Type="http://schemas.openxmlformats.org/officeDocument/2006/relationships/hyperlink" Target="https://pbs.twimg.com/media/EJl9ztpWwAA-zcK.jpg" TargetMode="External" /><Relationship Id="rId78" Type="http://schemas.openxmlformats.org/officeDocument/2006/relationships/hyperlink" Target="https://pbs.twimg.com/ext_tw_video_thumb/1196114173811404800/pu/img/8HHmDCwcoUPpGH1d.jpg" TargetMode="External" /><Relationship Id="rId79" Type="http://schemas.openxmlformats.org/officeDocument/2006/relationships/hyperlink" Target="https://pbs.twimg.com/ext_tw_video_thumb/1196769745653108736/pu/img/XVGMIQLOi7GV7Kb0.jpg" TargetMode="External" /><Relationship Id="rId80" Type="http://schemas.openxmlformats.org/officeDocument/2006/relationships/hyperlink" Target="https://pbs.twimg.com/ext_tw_video_thumb/1196556162524733445/pu/img/SrEY702BYhqTrNf5.jpg" TargetMode="External" /><Relationship Id="rId81" Type="http://schemas.openxmlformats.org/officeDocument/2006/relationships/hyperlink" Target="https://pbs.twimg.com/media/EJwWfhHXUAAzRVn.jpg" TargetMode="External" /><Relationship Id="rId82" Type="http://schemas.openxmlformats.org/officeDocument/2006/relationships/hyperlink" Target="https://pbs.twimg.com/media/EJzE0CzUYAAqzEm.jpg" TargetMode="External" /><Relationship Id="rId83" Type="http://schemas.openxmlformats.org/officeDocument/2006/relationships/hyperlink" Target="https://pbs.twimg.com/media/EJkHoOeWkAAIr_-.jpg" TargetMode="External" /><Relationship Id="rId84" Type="http://schemas.openxmlformats.org/officeDocument/2006/relationships/hyperlink" Target="https://pbs.twimg.com/ext_tw_video_thumb/1196065043063947265/pu/img/eWxwvGsrjeMyLcCQ.jpg" TargetMode="External" /><Relationship Id="rId85" Type="http://schemas.openxmlformats.org/officeDocument/2006/relationships/hyperlink" Target="https://pbs.twimg.com/ext_tw_video_thumb/1196067371825475586/pu/img/IWzEBPGzhxhsOs_j.jpg" TargetMode="External" /><Relationship Id="rId86" Type="http://schemas.openxmlformats.org/officeDocument/2006/relationships/hyperlink" Target="https://pbs.twimg.com/ext_tw_video_thumb/1196069739614887936/pu/img/rOcxqL1N60tkasXz.jpg" TargetMode="External" /><Relationship Id="rId87" Type="http://schemas.openxmlformats.org/officeDocument/2006/relationships/hyperlink" Target="https://pbs.twimg.com/ext_tw_video_thumb/1196072121186836481/pu/img/CIYKsdqqUG8e_jyq.jpg" TargetMode="External" /><Relationship Id="rId88" Type="http://schemas.openxmlformats.org/officeDocument/2006/relationships/hyperlink" Target="https://pbs.twimg.com/media/EJYaJxQVAAAuQdP.jpg" TargetMode="External" /><Relationship Id="rId89" Type="http://schemas.openxmlformats.org/officeDocument/2006/relationships/hyperlink" Target="https://pbs.twimg.com/ext_tw_video_thumb/1197369075795546112/pu/img/0VcoSu86J_U8FKzF.jpg" TargetMode="External" /><Relationship Id="rId90" Type="http://schemas.openxmlformats.org/officeDocument/2006/relationships/hyperlink" Target="https://pbs.twimg.com/ext_tw_video_thumb/1197381301965185026/pu/img/n6XTyNhmfcys3Li8.jpg" TargetMode="External" /><Relationship Id="rId91" Type="http://schemas.openxmlformats.org/officeDocument/2006/relationships/hyperlink" Target="http://pbs.twimg.com/profile_images/1197223446121517057/SQ_FqKeb_normal.jpg" TargetMode="External" /><Relationship Id="rId92" Type="http://schemas.openxmlformats.org/officeDocument/2006/relationships/hyperlink" Target="http://pbs.twimg.com/profile_images/1194711686235795456/ZBKXTEWt_normal.jpg" TargetMode="External" /><Relationship Id="rId93" Type="http://schemas.openxmlformats.org/officeDocument/2006/relationships/hyperlink" Target="http://pbs.twimg.com/profile_images/1157783592199757825/dL5lJIsQ_normal.jpg" TargetMode="External" /><Relationship Id="rId94" Type="http://schemas.openxmlformats.org/officeDocument/2006/relationships/hyperlink" Target="http://pbs.twimg.com/profile_images/506936085000499202/ZzCKXy_X_normal.jpeg" TargetMode="External" /><Relationship Id="rId95" Type="http://schemas.openxmlformats.org/officeDocument/2006/relationships/hyperlink" Target="http://pbs.twimg.com/profile_images/1124445284082147328/JQHPDxWy_normal.jpg" TargetMode="External" /><Relationship Id="rId96" Type="http://schemas.openxmlformats.org/officeDocument/2006/relationships/hyperlink" Target="http://pbs.twimg.com/profile_images/1145501093205565446/yjBPesuk_normal.png" TargetMode="External" /><Relationship Id="rId97" Type="http://schemas.openxmlformats.org/officeDocument/2006/relationships/hyperlink" Target="http://pbs.twimg.com/profile_images/1180742637030117376/AwlsXys0_normal.jpg" TargetMode="External" /><Relationship Id="rId98" Type="http://schemas.openxmlformats.org/officeDocument/2006/relationships/hyperlink" Target="http://pbs.twimg.com/profile_images/1113408761400647680/BgbB3yVN_normal.png" TargetMode="External" /><Relationship Id="rId99" Type="http://schemas.openxmlformats.org/officeDocument/2006/relationships/hyperlink" Target="http://pbs.twimg.com/profile_images/1113408761400647680/BgbB3yVN_normal.png" TargetMode="External" /><Relationship Id="rId100" Type="http://schemas.openxmlformats.org/officeDocument/2006/relationships/hyperlink" Target="http://pbs.twimg.com/profile_images/1160867842213982208/xlfkfTO-_normal.jpg" TargetMode="External" /><Relationship Id="rId101" Type="http://schemas.openxmlformats.org/officeDocument/2006/relationships/hyperlink" Target="http://pbs.twimg.com/profile_images/983455006064951297/B9k8Xzn3_normal.jpg" TargetMode="External" /><Relationship Id="rId102" Type="http://schemas.openxmlformats.org/officeDocument/2006/relationships/hyperlink" Target="http://pbs.twimg.com/profile_images/1182703031030374401/k2Jc4To6_normal.jpg" TargetMode="External" /><Relationship Id="rId103" Type="http://schemas.openxmlformats.org/officeDocument/2006/relationships/hyperlink" Target="http://pbs.twimg.com/profile_images/1025125962793529344/hN3m0i55_normal.jpg" TargetMode="External" /><Relationship Id="rId104" Type="http://schemas.openxmlformats.org/officeDocument/2006/relationships/hyperlink" Target="http://pbs.twimg.com/profile_images/1025125962793529344/hN3m0i55_normal.jpg" TargetMode="External" /><Relationship Id="rId105" Type="http://schemas.openxmlformats.org/officeDocument/2006/relationships/hyperlink" Target="http://pbs.twimg.com/profile_images/512931569363742720/BxFrAUIE_normal.jpeg" TargetMode="External" /><Relationship Id="rId106" Type="http://schemas.openxmlformats.org/officeDocument/2006/relationships/hyperlink" Target="http://pbs.twimg.com/profile_images/512931569363742720/BxFrAUIE_normal.jpeg" TargetMode="External" /><Relationship Id="rId107" Type="http://schemas.openxmlformats.org/officeDocument/2006/relationships/hyperlink" Target="http://pbs.twimg.com/profile_images/1125802782743760898/8Slq1NV7_normal.jpg" TargetMode="External" /><Relationship Id="rId108" Type="http://schemas.openxmlformats.org/officeDocument/2006/relationships/hyperlink" Target="http://pbs.twimg.com/profile_images/1060688771903975424/4lOR8zhb_normal.jpg" TargetMode="External" /><Relationship Id="rId109" Type="http://schemas.openxmlformats.org/officeDocument/2006/relationships/hyperlink" Target="http://pbs.twimg.com/profile_images/1060688771903975424/4lOR8zhb_normal.jpg" TargetMode="External" /><Relationship Id="rId110" Type="http://schemas.openxmlformats.org/officeDocument/2006/relationships/hyperlink" Target="http://pbs.twimg.com/profile_images/985618906336415745/3l5WQocW_normal.jpg" TargetMode="External" /><Relationship Id="rId111" Type="http://schemas.openxmlformats.org/officeDocument/2006/relationships/hyperlink" Target="https://pbs.twimg.com/media/EJc9awuWoAA14uX.jpg" TargetMode="External" /><Relationship Id="rId112" Type="http://schemas.openxmlformats.org/officeDocument/2006/relationships/hyperlink" Target="https://pbs.twimg.com/media/EJdEwnDXYAIpwwU.jpg" TargetMode="External" /><Relationship Id="rId113" Type="http://schemas.openxmlformats.org/officeDocument/2006/relationships/hyperlink" Target="http://pbs.twimg.com/profile_images/1186250767633735687/CEW7F30B_normal.jpg" TargetMode="External" /><Relationship Id="rId114" Type="http://schemas.openxmlformats.org/officeDocument/2006/relationships/hyperlink" Target="http://pbs.twimg.com/profile_images/937980827480285184/4WtPScLz_normal.jpg" TargetMode="External" /><Relationship Id="rId115" Type="http://schemas.openxmlformats.org/officeDocument/2006/relationships/hyperlink" Target="http://pbs.twimg.com/profile_images/937980827480285184/4WtPScLz_normal.jpg" TargetMode="External" /><Relationship Id="rId116" Type="http://schemas.openxmlformats.org/officeDocument/2006/relationships/hyperlink" Target="http://pbs.twimg.com/profile_images/937980827480285184/4WtPScLz_normal.jpg" TargetMode="External" /><Relationship Id="rId117" Type="http://schemas.openxmlformats.org/officeDocument/2006/relationships/hyperlink" Target="http://pbs.twimg.com/profile_images/937980827480285184/4WtPScLz_normal.jpg" TargetMode="External" /><Relationship Id="rId118" Type="http://schemas.openxmlformats.org/officeDocument/2006/relationships/hyperlink" Target="http://pbs.twimg.com/profile_images/1167300932373102597/RHoZ5T5e_normal.jpg" TargetMode="External" /><Relationship Id="rId119" Type="http://schemas.openxmlformats.org/officeDocument/2006/relationships/hyperlink" Target="http://pbs.twimg.com/profile_images/894928939151261696/WSOH8Bo3_normal.jpg" TargetMode="External" /><Relationship Id="rId120" Type="http://schemas.openxmlformats.org/officeDocument/2006/relationships/hyperlink" Target="http://pbs.twimg.com/profile_images/894928939151261696/WSOH8Bo3_normal.jpg" TargetMode="External" /><Relationship Id="rId121" Type="http://schemas.openxmlformats.org/officeDocument/2006/relationships/hyperlink" Target="http://pbs.twimg.com/profile_images/894928939151261696/WSOH8Bo3_normal.jpg" TargetMode="External" /><Relationship Id="rId122" Type="http://schemas.openxmlformats.org/officeDocument/2006/relationships/hyperlink" Target="https://pbs.twimg.com/ext_tw_video_thumb/1195733430899789831/pu/img/qcSKgQzOQocPIv7Q.jpg" TargetMode="External" /><Relationship Id="rId123" Type="http://schemas.openxmlformats.org/officeDocument/2006/relationships/hyperlink" Target="http://pbs.twimg.com/profile_images/1195774401909870592/SG6FmfEQ_normal.jpg" TargetMode="External" /><Relationship Id="rId124" Type="http://schemas.openxmlformats.org/officeDocument/2006/relationships/hyperlink" Target="http://pbs.twimg.com/profile_images/1195774401909870592/SG6FmfEQ_normal.jpg" TargetMode="External" /><Relationship Id="rId125" Type="http://schemas.openxmlformats.org/officeDocument/2006/relationships/hyperlink" Target="http://pbs.twimg.com/profile_images/1139892829310857216/lsyFx54J_normal.png" TargetMode="External" /><Relationship Id="rId126" Type="http://schemas.openxmlformats.org/officeDocument/2006/relationships/hyperlink" Target="http://pbs.twimg.com/profile_images/3566008422/0056b77104c30730c639c3f8432e864c_normal.jpeg" TargetMode="External" /><Relationship Id="rId127" Type="http://schemas.openxmlformats.org/officeDocument/2006/relationships/hyperlink" Target="http://pbs.twimg.com/profile_images/3566008422/0056b77104c30730c639c3f8432e864c_normal.jpeg" TargetMode="External" /><Relationship Id="rId128" Type="http://schemas.openxmlformats.org/officeDocument/2006/relationships/hyperlink" Target="http://pbs.twimg.com/profile_images/3566008422/0056b77104c30730c639c3f8432e864c_normal.jpeg" TargetMode="External" /><Relationship Id="rId129" Type="http://schemas.openxmlformats.org/officeDocument/2006/relationships/hyperlink" Target="https://pbs.twimg.com/media/EJV3IfQUcAAPZZg.jpg" TargetMode="External" /><Relationship Id="rId130" Type="http://schemas.openxmlformats.org/officeDocument/2006/relationships/hyperlink" Target="http://pbs.twimg.com/profile_images/1191734873930764291/sohS8wK9_normal.jpg" TargetMode="External" /><Relationship Id="rId131" Type="http://schemas.openxmlformats.org/officeDocument/2006/relationships/hyperlink" Target="https://pbs.twimg.com/media/EJa-n37WwAU4F_9.jpg" TargetMode="External" /><Relationship Id="rId132" Type="http://schemas.openxmlformats.org/officeDocument/2006/relationships/hyperlink" Target="https://pbs.twimg.com/media/EJbWWTCX0AAWxO4.jpg" TargetMode="External" /><Relationship Id="rId133" Type="http://schemas.openxmlformats.org/officeDocument/2006/relationships/hyperlink" Target="https://pbs.twimg.com/media/EJgpZ3LXkAAXJmJ.jpg" TargetMode="External" /><Relationship Id="rId134" Type="http://schemas.openxmlformats.org/officeDocument/2006/relationships/hyperlink" Target="https://pbs.twimg.com/media/EJl9ztpWwAA-zcK.jpg" TargetMode="External" /><Relationship Id="rId135" Type="http://schemas.openxmlformats.org/officeDocument/2006/relationships/hyperlink" Target="https://pbs.twimg.com/ext_tw_video_thumb/1196114173811404800/pu/img/8HHmDCwcoUPpGH1d.jpg" TargetMode="External" /><Relationship Id="rId136" Type="http://schemas.openxmlformats.org/officeDocument/2006/relationships/hyperlink" Target="http://pbs.twimg.com/profile_images/1178387866625466368/cOwzhobf_normal.jpg" TargetMode="External" /><Relationship Id="rId137" Type="http://schemas.openxmlformats.org/officeDocument/2006/relationships/hyperlink" Target="http://pbs.twimg.com/profile_images/899431080822022145/aL6CFp1L_normal.jpg" TargetMode="External" /><Relationship Id="rId138" Type="http://schemas.openxmlformats.org/officeDocument/2006/relationships/hyperlink" Target="http://pbs.twimg.com/profile_images/1181727610214240257/zWJfsFUj_normal.jpg" TargetMode="External" /><Relationship Id="rId139" Type="http://schemas.openxmlformats.org/officeDocument/2006/relationships/hyperlink" Target="https://pbs.twimg.com/ext_tw_video_thumb/1196769745653108736/pu/img/XVGMIQLOi7GV7Kb0.jpg" TargetMode="External" /><Relationship Id="rId140" Type="http://schemas.openxmlformats.org/officeDocument/2006/relationships/hyperlink" Target="http://pbs.twimg.com/profile_images/1119677995927658496/Pa05QT3y_normal.png" TargetMode="External" /><Relationship Id="rId141" Type="http://schemas.openxmlformats.org/officeDocument/2006/relationships/hyperlink" Target="http://pbs.twimg.com/profile_images/1197243632706818052/V5brT-_V_normal.jpg" TargetMode="External" /><Relationship Id="rId142" Type="http://schemas.openxmlformats.org/officeDocument/2006/relationships/hyperlink" Target="http://pbs.twimg.com/profile_images/1197243632706818052/V5brT-_V_normal.jpg" TargetMode="External" /><Relationship Id="rId143" Type="http://schemas.openxmlformats.org/officeDocument/2006/relationships/hyperlink" Target="https://pbs.twimg.com/ext_tw_video_thumb/1196556162524733445/pu/img/SrEY702BYhqTrNf5.jpg" TargetMode="External" /><Relationship Id="rId144" Type="http://schemas.openxmlformats.org/officeDocument/2006/relationships/hyperlink" Target="https://pbs.twimg.com/media/EJwWfhHXUAAzRVn.jpg" TargetMode="External" /><Relationship Id="rId145" Type="http://schemas.openxmlformats.org/officeDocument/2006/relationships/hyperlink" Target="http://pbs.twimg.com/profile_images/1196835546061914112/cBOxcpFP_normal.jpg" TargetMode="External" /><Relationship Id="rId146" Type="http://schemas.openxmlformats.org/officeDocument/2006/relationships/hyperlink" Target="http://pbs.twimg.com/profile_images/1196835546061914112/cBOxcpFP_normal.jpg" TargetMode="External" /><Relationship Id="rId147" Type="http://schemas.openxmlformats.org/officeDocument/2006/relationships/hyperlink" Target="http://pbs.twimg.com/profile_images/1129790126626877440/9ZExvQsX_normal.jpg" TargetMode="External" /><Relationship Id="rId148" Type="http://schemas.openxmlformats.org/officeDocument/2006/relationships/hyperlink" Target="http://pbs.twimg.com/profile_images/1129790126626877440/9ZExvQsX_normal.jpg" TargetMode="External" /><Relationship Id="rId149" Type="http://schemas.openxmlformats.org/officeDocument/2006/relationships/hyperlink" Target="http://pbs.twimg.com/profile_images/1129790126626877440/9ZExvQsX_normal.jpg" TargetMode="External" /><Relationship Id="rId150" Type="http://schemas.openxmlformats.org/officeDocument/2006/relationships/hyperlink" Target="http://pbs.twimg.com/profile_images/1129790126626877440/9ZExvQsX_normal.jpg" TargetMode="External" /><Relationship Id="rId151" Type="http://schemas.openxmlformats.org/officeDocument/2006/relationships/hyperlink" Target="http://pbs.twimg.com/profile_images/1129790126626877440/9ZExvQsX_normal.jpg" TargetMode="External" /><Relationship Id="rId152" Type="http://schemas.openxmlformats.org/officeDocument/2006/relationships/hyperlink" Target="http://pbs.twimg.com/profile_images/1129790126626877440/9ZExvQsX_normal.jpg" TargetMode="External" /><Relationship Id="rId153" Type="http://schemas.openxmlformats.org/officeDocument/2006/relationships/hyperlink" Target="http://pbs.twimg.com/profile_images/1129790126626877440/9ZExvQsX_normal.jpg" TargetMode="External" /><Relationship Id="rId154" Type="http://schemas.openxmlformats.org/officeDocument/2006/relationships/hyperlink" Target="http://pbs.twimg.com/profile_images/1190145620687904769/mD-Hh5Jm_normal.jpg" TargetMode="External" /><Relationship Id="rId155" Type="http://schemas.openxmlformats.org/officeDocument/2006/relationships/hyperlink" Target="http://pbs.twimg.com/profile_images/1190145620687904769/mD-Hh5Jm_normal.jpg" TargetMode="External" /><Relationship Id="rId156" Type="http://schemas.openxmlformats.org/officeDocument/2006/relationships/hyperlink" Target="http://pbs.twimg.com/profile_images/1190145620687904769/mD-Hh5Jm_normal.jpg" TargetMode="External" /><Relationship Id="rId157" Type="http://schemas.openxmlformats.org/officeDocument/2006/relationships/hyperlink" Target="https://pbs.twimg.com/media/EJzE0CzUYAAqzEm.jpg" TargetMode="External" /><Relationship Id="rId158" Type="http://schemas.openxmlformats.org/officeDocument/2006/relationships/hyperlink" Target="http://pbs.twimg.com/profile_images/1119533470588399616/8o4BpV7n_normal.jpg" TargetMode="External" /><Relationship Id="rId159" Type="http://schemas.openxmlformats.org/officeDocument/2006/relationships/hyperlink" Target="http://pbs.twimg.com/profile_images/1119533470588399616/8o4BpV7n_normal.jpg" TargetMode="External" /><Relationship Id="rId160" Type="http://schemas.openxmlformats.org/officeDocument/2006/relationships/hyperlink" Target="http://pbs.twimg.com/profile_images/1119533470588399616/8o4BpV7n_normal.jpg" TargetMode="External" /><Relationship Id="rId161" Type="http://schemas.openxmlformats.org/officeDocument/2006/relationships/hyperlink" Target="http://pbs.twimg.com/profile_images/1119533470588399616/8o4BpV7n_normal.jpg" TargetMode="External" /><Relationship Id="rId162" Type="http://schemas.openxmlformats.org/officeDocument/2006/relationships/hyperlink" Target="http://pbs.twimg.com/profile_images/1119533470588399616/8o4BpV7n_normal.jpg" TargetMode="External" /><Relationship Id="rId163" Type="http://schemas.openxmlformats.org/officeDocument/2006/relationships/hyperlink" Target="https://pbs.twimg.com/media/EJkHoOeWkAAIr_-.jpg" TargetMode="External" /><Relationship Id="rId164" Type="http://schemas.openxmlformats.org/officeDocument/2006/relationships/hyperlink" Target="https://pbs.twimg.com/ext_tw_video_thumb/1196065043063947265/pu/img/eWxwvGsrjeMyLcCQ.jpg" TargetMode="External" /><Relationship Id="rId165" Type="http://schemas.openxmlformats.org/officeDocument/2006/relationships/hyperlink" Target="https://pbs.twimg.com/ext_tw_video_thumb/1196067371825475586/pu/img/IWzEBPGzhxhsOs_j.jpg" TargetMode="External" /><Relationship Id="rId166" Type="http://schemas.openxmlformats.org/officeDocument/2006/relationships/hyperlink" Target="https://pbs.twimg.com/ext_tw_video_thumb/1196069739614887936/pu/img/rOcxqL1N60tkasXz.jpg" TargetMode="External" /><Relationship Id="rId167" Type="http://schemas.openxmlformats.org/officeDocument/2006/relationships/hyperlink" Target="https://pbs.twimg.com/ext_tw_video_thumb/1196072121186836481/pu/img/CIYKsdqqUG8e_jyq.jpg" TargetMode="External" /><Relationship Id="rId168" Type="http://schemas.openxmlformats.org/officeDocument/2006/relationships/hyperlink" Target="http://pbs.twimg.com/profile_images/990980848685146112/R-GAGhyY_normal.jpg" TargetMode="External" /><Relationship Id="rId169" Type="http://schemas.openxmlformats.org/officeDocument/2006/relationships/hyperlink" Target="http://pbs.twimg.com/profile_images/990980848685146112/R-GAGhyY_normal.jpg" TargetMode="External" /><Relationship Id="rId170" Type="http://schemas.openxmlformats.org/officeDocument/2006/relationships/hyperlink" Target="http://pbs.twimg.com/profile_images/990980848685146112/R-GAGhyY_normal.jpg" TargetMode="External" /><Relationship Id="rId171" Type="http://schemas.openxmlformats.org/officeDocument/2006/relationships/hyperlink" Target="http://pbs.twimg.com/profile_images/990980848685146112/R-GAGhyY_normal.jpg" TargetMode="External" /><Relationship Id="rId172" Type="http://schemas.openxmlformats.org/officeDocument/2006/relationships/hyperlink" Target="http://pbs.twimg.com/profile_images/1109124196318085124/3z0P6v-M_normal.jpg" TargetMode="External" /><Relationship Id="rId173" Type="http://schemas.openxmlformats.org/officeDocument/2006/relationships/hyperlink" Target="http://pbs.twimg.com/profile_images/1109124196318085124/3z0P6v-M_normal.jpg" TargetMode="External" /><Relationship Id="rId174" Type="http://schemas.openxmlformats.org/officeDocument/2006/relationships/hyperlink" Target="http://pbs.twimg.com/profile_images/1109124196318085124/3z0P6v-M_normal.jpg" TargetMode="External" /><Relationship Id="rId175" Type="http://schemas.openxmlformats.org/officeDocument/2006/relationships/hyperlink" Target="https://pbs.twimg.com/media/EJYaJxQVAAAuQdP.jpg" TargetMode="External" /><Relationship Id="rId176" Type="http://schemas.openxmlformats.org/officeDocument/2006/relationships/hyperlink" Target="http://pbs.twimg.com/profile_images/1109124196318085124/3z0P6v-M_normal.jpg" TargetMode="External" /><Relationship Id="rId177" Type="http://schemas.openxmlformats.org/officeDocument/2006/relationships/hyperlink" Target="http://pbs.twimg.com/profile_images/1109124196318085124/3z0P6v-M_normal.jpg" TargetMode="External" /><Relationship Id="rId178" Type="http://schemas.openxmlformats.org/officeDocument/2006/relationships/hyperlink" Target="http://pbs.twimg.com/profile_images/1109124196318085124/3z0P6v-M_normal.jpg" TargetMode="External" /><Relationship Id="rId179" Type="http://schemas.openxmlformats.org/officeDocument/2006/relationships/hyperlink" Target="https://pbs.twimg.com/ext_tw_video_thumb/1197369075795546112/pu/img/0VcoSu86J_U8FKzF.jpg" TargetMode="External" /><Relationship Id="rId180" Type="http://schemas.openxmlformats.org/officeDocument/2006/relationships/hyperlink" Target="https://pbs.twimg.com/ext_tw_video_thumb/1197381301965185026/pu/img/n6XTyNhmfcys3Li8.jpg" TargetMode="External" /><Relationship Id="rId181" Type="http://schemas.openxmlformats.org/officeDocument/2006/relationships/hyperlink" Target="http://pbs.twimg.com/profile_images/1072269576736509952/JpNonFSh_normal.jpg" TargetMode="External" /><Relationship Id="rId182" Type="http://schemas.openxmlformats.org/officeDocument/2006/relationships/hyperlink" Target="http://pbs.twimg.com/profile_images/1034110887341314050/f-tML6Zd_normal.jpg" TargetMode="External" /><Relationship Id="rId183" Type="http://schemas.openxmlformats.org/officeDocument/2006/relationships/hyperlink" Target="http://pbs.twimg.com/profile_images/1633622962/PhVF_700_kb_normal.JPG" TargetMode="External" /><Relationship Id="rId184" Type="http://schemas.openxmlformats.org/officeDocument/2006/relationships/hyperlink" Target="http://pbs.twimg.com/profile_images/1084820364272766977/96DvbAbs_normal.jpg" TargetMode="External" /><Relationship Id="rId185" Type="http://schemas.openxmlformats.org/officeDocument/2006/relationships/hyperlink" Target="http://pbs.twimg.com/profile_images/1084820364272766977/96DvbAbs_normal.jpg" TargetMode="External" /><Relationship Id="rId186" Type="http://schemas.openxmlformats.org/officeDocument/2006/relationships/hyperlink" Target="http://pbs.twimg.com/profile_images/1084820364272766977/96DvbAbs_normal.jpg" TargetMode="External" /><Relationship Id="rId187" Type="http://schemas.openxmlformats.org/officeDocument/2006/relationships/hyperlink" Target="http://pbs.twimg.com/profile_images/1084820364272766977/96DvbAbs_normal.jpg" TargetMode="External" /><Relationship Id="rId188" Type="http://schemas.openxmlformats.org/officeDocument/2006/relationships/hyperlink" Target="http://pbs.twimg.com/profile_images/1084820364272766977/96DvbAbs_normal.jpg" TargetMode="External" /><Relationship Id="rId189" Type="http://schemas.openxmlformats.org/officeDocument/2006/relationships/hyperlink" Target="http://pbs.twimg.com/profile_images/2155649463/9s6IRcFa_normal" TargetMode="External" /><Relationship Id="rId190" Type="http://schemas.openxmlformats.org/officeDocument/2006/relationships/hyperlink" Target="http://pbs.twimg.com/profile_images/2155649463/9s6IRcFa_normal" TargetMode="External" /><Relationship Id="rId191" Type="http://schemas.openxmlformats.org/officeDocument/2006/relationships/hyperlink" Target="http://pbs.twimg.com/profile_images/2155649463/9s6IRcFa_normal" TargetMode="External" /><Relationship Id="rId192" Type="http://schemas.openxmlformats.org/officeDocument/2006/relationships/hyperlink" Target="http://pbs.twimg.com/profile_images/1024348306036731904/dxFYvkCo_normal.jpg" TargetMode="External" /><Relationship Id="rId193" Type="http://schemas.openxmlformats.org/officeDocument/2006/relationships/hyperlink" Target="http://pbs.twimg.com/profile_images/1024348306036731904/dxFYvkCo_normal.jpg" TargetMode="External" /><Relationship Id="rId194" Type="http://schemas.openxmlformats.org/officeDocument/2006/relationships/hyperlink" Target="http://pbs.twimg.com/profile_images/378800000794255720/7642c96f4d12bbe95fd5cd5e61baac67_normal.jpeg" TargetMode="External" /><Relationship Id="rId195" Type="http://schemas.openxmlformats.org/officeDocument/2006/relationships/hyperlink" Target="http://pbs.twimg.com/profile_images/748105744365477888/Z5WvozPz_normal.jpg" TargetMode="External" /><Relationship Id="rId196" Type="http://schemas.openxmlformats.org/officeDocument/2006/relationships/hyperlink" Target="http://pbs.twimg.com/profile_images/748105744365477888/Z5WvozPz_normal.jpg" TargetMode="External" /><Relationship Id="rId197" Type="http://schemas.openxmlformats.org/officeDocument/2006/relationships/hyperlink" Target="http://pbs.twimg.com/profile_images/748105744365477888/Z5WvozPz_normal.jpg" TargetMode="External" /><Relationship Id="rId198" Type="http://schemas.openxmlformats.org/officeDocument/2006/relationships/hyperlink" Target="https://twitter.com/reyvennofficial/status/1124726580914290688" TargetMode="External" /><Relationship Id="rId199" Type="http://schemas.openxmlformats.org/officeDocument/2006/relationships/hyperlink" Target="https://twitter.com/xenn84228099/status/1194713573118955527" TargetMode="External" /><Relationship Id="rId200" Type="http://schemas.openxmlformats.org/officeDocument/2006/relationships/hyperlink" Target="https://twitter.com/leo_ferret/status/1194777400409804800" TargetMode="External" /><Relationship Id="rId201" Type="http://schemas.openxmlformats.org/officeDocument/2006/relationships/hyperlink" Target="https://twitter.com/indiegameguys/status/1194782195921149952" TargetMode="External" /><Relationship Id="rId202" Type="http://schemas.openxmlformats.org/officeDocument/2006/relationships/hyperlink" Target="https://twitter.com/babykaely/status/1194796957153275905" TargetMode="External" /><Relationship Id="rId203" Type="http://schemas.openxmlformats.org/officeDocument/2006/relationships/hyperlink" Target="https://twitter.com/samwatkins007/status/1194433353992171522" TargetMode="External" /><Relationship Id="rId204" Type="http://schemas.openxmlformats.org/officeDocument/2006/relationships/hyperlink" Target="https://twitter.com/amyfranks_itns/status/1194813564030267392" TargetMode="External" /><Relationship Id="rId205" Type="http://schemas.openxmlformats.org/officeDocument/2006/relationships/hyperlink" Target="https://twitter.com/veron2v/status/1194952707464933376" TargetMode="External" /><Relationship Id="rId206" Type="http://schemas.openxmlformats.org/officeDocument/2006/relationships/hyperlink" Target="https://twitter.com/veron2v/status/1194952707464933376" TargetMode="External" /><Relationship Id="rId207" Type="http://schemas.openxmlformats.org/officeDocument/2006/relationships/hyperlink" Target="https://twitter.com/shugmac_shug/status/1194957466611507202" TargetMode="External" /><Relationship Id="rId208" Type="http://schemas.openxmlformats.org/officeDocument/2006/relationships/hyperlink" Target="https://twitter.com/joya771/status/1195046283058151425" TargetMode="External" /><Relationship Id="rId209" Type="http://schemas.openxmlformats.org/officeDocument/2006/relationships/hyperlink" Target="https://twitter.com/demiancrate/status/1195059692613058562" TargetMode="External" /><Relationship Id="rId210" Type="http://schemas.openxmlformats.org/officeDocument/2006/relationships/hyperlink" Target="https://twitter.com/deeshimmer/status/1194776798338437120" TargetMode="External" /><Relationship Id="rId211" Type="http://schemas.openxmlformats.org/officeDocument/2006/relationships/hyperlink" Target="https://twitter.com/deeshimmer/status/1195088694623064064" TargetMode="External" /><Relationship Id="rId212" Type="http://schemas.openxmlformats.org/officeDocument/2006/relationships/hyperlink" Target="https://twitter.com/redworldtoys/status/1195105565753655298" TargetMode="External" /><Relationship Id="rId213" Type="http://schemas.openxmlformats.org/officeDocument/2006/relationships/hyperlink" Target="https://twitter.com/redworldtoys/status/1195105565753655298" TargetMode="External" /><Relationship Id="rId214" Type="http://schemas.openxmlformats.org/officeDocument/2006/relationships/hyperlink" Target="https://twitter.com/bailzofficial/status/1195114958654193674" TargetMode="External" /><Relationship Id="rId215" Type="http://schemas.openxmlformats.org/officeDocument/2006/relationships/hyperlink" Target="https://twitter.com/musicpage_cito/status/1194694712067870721" TargetMode="External" /><Relationship Id="rId216" Type="http://schemas.openxmlformats.org/officeDocument/2006/relationships/hyperlink" Target="https://twitter.com/musicpage_cito/status/1195126706895544320" TargetMode="External" /><Relationship Id="rId217" Type="http://schemas.openxmlformats.org/officeDocument/2006/relationships/hyperlink" Target="https://twitter.com/vanesetim/status/1195352928728625152" TargetMode="External" /><Relationship Id="rId218" Type="http://schemas.openxmlformats.org/officeDocument/2006/relationships/hyperlink" Target="https://twitter.com/daochifen/status/1195491928231628800" TargetMode="External" /><Relationship Id="rId219" Type="http://schemas.openxmlformats.org/officeDocument/2006/relationships/hyperlink" Target="https://twitter.com/smartboytees/status/1195499832842035201" TargetMode="External" /><Relationship Id="rId220" Type="http://schemas.openxmlformats.org/officeDocument/2006/relationships/hyperlink" Target="https://twitter.com/les_g_muzik/status/1195666440701009922" TargetMode="External" /><Relationship Id="rId221" Type="http://schemas.openxmlformats.org/officeDocument/2006/relationships/hyperlink" Target="https://twitter.com/skeretatadj/status/1195496161290924032" TargetMode="External" /><Relationship Id="rId222" Type="http://schemas.openxmlformats.org/officeDocument/2006/relationships/hyperlink" Target="https://twitter.com/skeretatadj/status/1195722666839285761" TargetMode="External" /><Relationship Id="rId223" Type="http://schemas.openxmlformats.org/officeDocument/2006/relationships/hyperlink" Target="https://twitter.com/skeretatadj/status/1195722666839285761" TargetMode="External" /><Relationship Id="rId224" Type="http://schemas.openxmlformats.org/officeDocument/2006/relationships/hyperlink" Target="https://twitter.com/skeretatadj/status/1195722666839285761" TargetMode="External" /><Relationship Id="rId225" Type="http://schemas.openxmlformats.org/officeDocument/2006/relationships/hyperlink" Target="https://twitter.com/tommyadam/status/1195722446323752961" TargetMode="External" /><Relationship Id="rId226" Type="http://schemas.openxmlformats.org/officeDocument/2006/relationships/hyperlink" Target="https://twitter.com/powercutmusic/status/1195723416680222727" TargetMode="External" /><Relationship Id="rId227" Type="http://schemas.openxmlformats.org/officeDocument/2006/relationships/hyperlink" Target="https://twitter.com/powercutmusic/status/1195723416680222727" TargetMode="External" /><Relationship Id="rId228" Type="http://schemas.openxmlformats.org/officeDocument/2006/relationships/hyperlink" Target="https://twitter.com/powercutmusic/status/1195723416680222727" TargetMode="External" /><Relationship Id="rId229" Type="http://schemas.openxmlformats.org/officeDocument/2006/relationships/hyperlink" Target="https://twitter.com/ereignesm/status/1195733568317771777" TargetMode="External" /><Relationship Id="rId230" Type="http://schemas.openxmlformats.org/officeDocument/2006/relationships/hyperlink" Target="https://twitter.com/nobodyghy/status/1194243669320187904" TargetMode="External" /><Relationship Id="rId231" Type="http://schemas.openxmlformats.org/officeDocument/2006/relationships/hyperlink" Target="https://twitter.com/nobodyghy/status/1195774583330222080" TargetMode="External" /><Relationship Id="rId232" Type="http://schemas.openxmlformats.org/officeDocument/2006/relationships/hyperlink" Target="https://twitter.com/rellartwork/status/1195885174208245760" TargetMode="External" /><Relationship Id="rId233" Type="http://schemas.openxmlformats.org/officeDocument/2006/relationships/hyperlink" Target="https://twitter.com/theonekemist18/status/1196071003425845249" TargetMode="External" /><Relationship Id="rId234" Type="http://schemas.openxmlformats.org/officeDocument/2006/relationships/hyperlink" Target="https://twitter.com/theonekemist18/status/1196071943256125447" TargetMode="External" /><Relationship Id="rId235" Type="http://schemas.openxmlformats.org/officeDocument/2006/relationships/hyperlink" Target="https://twitter.com/theonekemist18/status/1196082651028844544" TargetMode="External" /><Relationship Id="rId236" Type="http://schemas.openxmlformats.org/officeDocument/2006/relationships/hyperlink" Target="https://twitter.com/j_gotham_media/status/1194992267536134145" TargetMode="External" /><Relationship Id="rId237" Type="http://schemas.openxmlformats.org/officeDocument/2006/relationships/hyperlink" Target="https://twitter.com/j_gotham_media/status/1194996389522137088" TargetMode="External" /><Relationship Id="rId238" Type="http://schemas.openxmlformats.org/officeDocument/2006/relationships/hyperlink" Target="https://twitter.com/j_gotham_media/status/1195352349998567424" TargetMode="External" /><Relationship Id="rId239" Type="http://schemas.openxmlformats.org/officeDocument/2006/relationships/hyperlink" Target="https://twitter.com/j_gotham_media/status/1195378441786445824" TargetMode="External" /><Relationship Id="rId240" Type="http://schemas.openxmlformats.org/officeDocument/2006/relationships/hyperlink" Target="https://twitter.com/j_gotham_media/status/1195751234180984833" TargetMode="External" /><Relationship Id="rId241" Type="http://schemas.openxmlformats.org/officeDocument/2006/relationships/hyperlink" Target="https://twitter.com/j_gotham_media/status/1196125517856038912" TargetMode="External" /><Relationship Id="rId242" Type="http://schemas.openxmlformats.org/officeDocument/2006/relationships/hyperlink" Target="https://twitter.com/ttgdrako3/status/1196114239070638080" TargetMode="External" /><Relationship Id="rId243" Type="http://schemas.openxmlformats.org/officeDocument/2006/relationships/hyperlink" Target="https://twitter.com/lostprxphet/status/1196132767647567872" TargetMode="External" /><Relationship Id="rId244" Type="http://schemas.openxmlformats.org/officeDocument/2006/relationships/hyperlink" Target="https://twitter.com/diestainl3ss1/status/1196178076381696000" TargetMode="External" /><Relationship Id="rId245" Type="http://schemas.openxmlformats.org/officeDocument/2006/relationships/hyperlink" Target="https://twitter.com/barucshop/status/1196494584345452545" TargetMode="External" /><Relationship Id="rId246" Type="http://schemas.openxmlformats.org/officeDocument/2006/relationships/hyperlink" Target="https://twitter.com/artjonez/status/1196769909730160640" TargetMode="External" /><Relationship Id="rId247" Type="http://schemas.openxmlformats.org/officeDocument/2006/relationships/hyperlink" Target="https://twitter.com/rednileshop/status/1196771329250353152" TargetMode="External" /><Relationship Id="rId248" Type="http://schemas.openxmlformats.org/officeDocument/2006/relationships/hyperlink" Target="https://twitter.com/breezybiggavel/status/1196470410541486080" TargetMode="External" /><Relationship Id="rId249" Type="http://schemas.openxmlformats.org/officeDocument/2006/relationships/hyperlink" Target="https://twitter.com/breezybiggavel/status/1196556023131201536" TargetMode="External" /><Relationship Id="rId250" Type="http://schemas.openxmlformats.org/officeDocument/2006/relationships/hyperlink" Target="https://twitter.com/breezybiggavel/status/1196556382759268352" TargetMode="External" /><Relationship Id="rId251" Type="http://schemas.openxmlformats.org/officeDocument/2006/relationships/hyperlink" Target="https://twitter.com/breezybiggavel/status/1196856336216199170" TargetMode="External" /><Relationship Id="rId252" Type="http://schemas.openxmlformats.org/officeDocument/2006/relationships/hyperlink" Target="https://twitter.com/steezytactic/status/1196862359953801216" TargetMode="External" /><Relationship Id="rId253" Type="http://schemas.openxmlformats.org/officeDocument/2006/relationships/hyperlink" Target="https://twitter.com/steezytactic/status/1196862359953801216" TargetMode="External" /><Relationship Id="rId254" Type="http://schemas.openxmlformats.org/officeDocument/2006/relationships/hyperlink" Target="https://twitter.com/lao_peso/status/1196443527128989696" TargetMode="External" /><Relationship Id="rId255" Type="http://schemas.openxmlformats.org/officeDocument/2006/relationships/hyperlink" Target="https://twitter.com/lao_peso/status/1195157183073308674" TargetMode="External" /><Relationship Id="rId256" Type="http://schemas.openxmlformats.org/officeDocument/2006/relationships/hyperlink" Target="https://twitter.com/lao_peso/status/1195495979484663811" TargetMode="External" /><Relationship Id="rId257" Type="http://schemas.openxmlformats.org/officeDocument/2006/relationships/hyperlink" Target="https://twitter.com/lao_peso/status/1196599559901851649" TargetMode="External" /><Relationship Id="rId258" Type="http://schemas.openxmlformats.org/officeDocument/2006/relationships/hyperlink" Target="https://twitter.com/lao_peso/status/1196826698341371905" TargetMode="External" /><Relationship Id="rId259" Type="http://schemas.openxmlformats.org/officeDocument/2006/relationships/hyperlink" Target="https://twitter.com/lao_peso/status/1196827076596322304" TargetMode="External" /><Relationship Id="rId260" Type="http://schemas.openxmlformats.org/officeDocument/2006/relationships/hyperlink" Target="https://twitter.com/lao_peso/status/1196930122181271552" TargetMode="External" /><Relationship Id="rId261" Type="http://schemas.openxmlformats.org/officeDocument/2006/relationships/hyperlink" Target="https://twitter.com/remdagiant/status/1195945461519192065" TargetMode="External" /><Relationship Id="rId262" Type="http://schemas.openxmlformats.org/officeDocument/2006/relationships/hyperlink" Target="https://twitter.com/remdagiant/status/1195946631730024448" TargetMode="External" /><Relationship Id="rId263" Type="http://schemas.openxmlformats.org/officeDocument/2006/relationships/hyperlink" Target="https://twitter.com/remdagiant/status/1196954922052276224" TargetMode="External" /><Relationship Id="rId264" Type="http://schemas.openxmlformats.org/officeDocument/2006/relationships/hyperlink" Target="https://twitter.com/liluw7/status/1197048002772234240" TargetMode="External" /><Relationship Id="rId265" Type="http://schemas.openxmlformats.org/officeDocument/2006/relationships/hyperlink" Target="https://twitter.com/ricohomicide702/status/1194621492992135168" TargetMode="External" /><Relationship Id="rId266" Type="http://schemas.openxmlformats.org/officeDocument/2006/relationships/hyperlink" Target="https://twitter.com/ricohomicide702/status/1194832115793162240" TargetMode="External" /><Relationship Id="rId267" Type="http://schemas.openxmlformats.org/officeDocument/2006/relationships/hyperlink" Target="https://twitter.com/ricohomicide702/status/1195373598644436992" TargetMode="External" /><Relationship Id="rId268" Type="http://schemas.openxmlformats.org/officeDocument/2006/relationships/hyperlink" Target="https://twitter.com/ricohomicide702/status/1197076753753264129" TargetMode="External" /><Relationship Id="rId269" Type="http://schemas.openxmlformats.org/officeDocument/2006/relationships/hyperlink" Target="https://twitter.com/ricohomicide702/status/1197076831700172800" TargetMode="External" /><Relationship Id="rId270" Type="http://schemas.openxmlformats.org/officeDocument/2006/relationships/hyperlink" Target="https://twitter.com/fracgrandlarge/status/1195995618067599360" TargetMode="External" /><Relationship Id="rId271" Type="http://schemas.openxmlformats.org/officeDocument/2006/relationships/hyperlink" Target="https://twitter.com/fracgrandlarge/status/1196065342671507456" TargetMode="External" /><Relationship Id="rId272" Type="http://schemas.openxmlformats.org/officeDocument/2006/relationships/hyperlink" Target="https://twitter.com/fracgrandlarge/status/1196067538565771265" TargetMode="External" /><Relationship Id="rId273" Type="http://schemas.openxmlformats.org/officeDocument/2006/relationships/hyperlink" Target="https://twitter.com/fracgrandlarge/status/1196069909920391169" TargetMode="External" /><Relationship Id="rId274" Type="http://schemas.openxmlformats.org/officeDocument/2006/relationships/hyperlink" Target="https://twitter.com/fracgrandlarge/status/1196072330923008001" TargetMode="External" /><Relationship Id="rId275" Type="http://schemas.openxmlformats.org/officeDocument/2006/relationships/hyperlink" Target="https://twitter.com/platform_frac/status/1196169985946771457" TargetMode="External" /><Relationship Id="rId276" Type="http://schemas.openxmlformats.org/officeDocument/2006/relationships/hyperlink" Target="https://twitter.com/platform_frac/status/1196169985946771457" TargetMode="External" /><Relationship Id="rId277" Type="http://schemas.openxmlformats.org/officeDocument/2006/relationships/hyperlink" Target="https://twitter.com/platform_frac/status/1197104525733244929" TargetMode="External" /><Relationship Id="rId278" Type="http://schemas.openxmlformats.org/officeDocument/2006/relationships/hyperlink" Target="https://twitter.com/platform_frac/status/1197104525733244929" TargetMode="External" /><Relationship Id="rId279" Type="http://schemas.openxmlformats.org/officeDocument/2006/relationships/hyperlink" Target="https://twitter.com/switchill/status/1194774239674617858" TargetMode="External" /><Relationship Id="rId280" Type="http://schemas.openxmlformats.org/officeDocument/2006/relationships/hyperlink" Target="https://twitter.com/switchill/status/1194810863460503552" TargetMode="External" /><Relationship Id="rId281" Type="http://schemas.openxmlformats.org/officeDocument/2006/relationships/hyperlink" Target="https://twitter.com/switchill/status/1194878247303032832" TargetMode="External" /><Relationship Id="rId282" Type="http://schemas.openxmlformats.org/officeDocument/2006/relationships/hyperlink" Target="https://twitter.com/switchill/status/1195171510287093760" TargetMode="External" /><Relationship Id="rId283" Type="http://schemas.openxmlformats.org/officeDocument/2006/relationships/hyperlink" Target="https://twitter.com/switchill/status/1195171648443473922" TargetMode="External" /><Relationship Id="rId284" Type="http://schemas.openxmlformats.org/officeDocument/2006/relationships/hyperlink" Target="https://twitter.com/switchill/status/1195171740906934278" TargetMode="External" /><Relationship Id="rId285" Type="http://schemas.openxmlformats.org/officeDocument/2006/relationships/hyperlink" Target="https://twitter.com/switchill/status/1195171840651661312" TargetMode="External" /><Relationship Id="rId286" Type="http://schemas.openxmlformats.org/officeDocument/2006/relationships/hyperlink" Target="https://twitter.com/switchill/status/1197369120276140032" TargetMode="External" /><Relationship Id="rId287" Type="http://schemas.openxmlformats.org/officeDocument/2006/relationships/hyperlink" Target="https://twitter.com/switchill/status/1197381385956118529" TargetMode="External" /><Relationship Id="rId288" Type="http://schemas.openxmlformats.org/officeDocument/2006/relationships/hyperlink" Target="https://twitter.com/lilpricus/status/1197439267229749248" TargetMode="External" /><Relationship Id="rId289" Type="http://schemas.openxmlformats.org/officeDocument/2006/relationships/hyperlink" Target="https://twitter.com/thesoldierv/status/1197441254566629376" TargetMode="External" /><Relationship Id="rId290" Type="http://schemas.openxmlformats.org/officeDocument/2006/relationships/hyperlink" Target="https://twitter.com/philipvince/status/1197452219383255040" TargetMode="External" /><Relationship Id="rId291" Type="http://schemas.openxmlformats.org/officeDocument/2006/relationships/hyperlink" Target="https://twitter.com/drhyms/status/1195560073118060544" TargetMode="External" /><Relationship Id="rId292" Type="http://schemas.openxmlformats.org/officeDocument/2006/relationships/hyperlink" Target="https://twitter.com/drhyms/status/1195560073118060544" TargetMode="External" /><Relationship Id="rId293" Type="http://schemas.openxmlformats.org/officeDocument/2006/relationships/hyperlink" Target="https://twitter.com/drhyms/status/1195560349711421440" TargetMode="External" /><Relationship Id="rId294" Type="http://schemas.openxmlformats.org/officeDocument/2006/relationships/hyperlink" Target="https://twitter.com/drhyms/status/1195570300294840321" TargetMode="External" /><Relationship Id="rId295" Type="http://schemas.openxmlformats.org/officeDocument/2006/relationships/hyperlink" Target="https://twitter.com/drhyms/status/1197570758136025089" TargetMode="External" /><Relationship Id="rId296" Type="http://schemas.openxmlformats.org/officeDocument/2006/relationships/hyperlink" Target="https://twitter.com/rossicristiana/status/1196908450246275072" TargetMode="External" /><Relationship Id="rId297" Type="http://schemas.openxmlformats.org/officeDocument/2006/relationships/hyperlink" Target="https://twitter.com/rossicristiana/status/1197567310518579200" TargetMode="External" /><Relationship Id="rId298" Type="http://schemas.openxmlformats.org/officeDocument/2006/relationships/hyperlink" Target="https://twitter.com/rossicristiana/status/1197575224985866240" TargetMode="External" /><Relationship Id="rId299" Type="http://schemas.openxmlformats.org/officeDocument/2006/relationships/hyperlink" Target="https://twitter.com/isobolo1/status/1194865507813351429" TargetMode="External" /><Relationship Id="rId300" Type="http://schemas.openxmlformats.org/officeDocument/2006/relationships/hyperlink" Target="https://twitter.com/isobolo1/status/1197781052930101248" TargetMode="External" /><Relationship Id="rId301" Type="http://schemas.openxmlformats.org/officeDocument/2006/relationships/hyperlink" Target="https://twitter.com/meditativerec/status/1197810946686603264" TargetMode="External" /><Relationship Id="rId302" Type="http://schemas.openxmlformats.org/officeDocument/2006/relationships/hyperlink" Target="https://twitter.com/kidahashiya/status/1197855422553546752" TargetMode="External" /><Relationship Id="rId303" Type="http://schemas.openxmlformats.org/officeDocument/2006/relationships/hyperlink" Target="https://twitter.com/kidahashiya/status/1197492000531988480" TargetMode="External" /><Relationship Id="rId304" Type="http://schemas.openxmlformats.org/officeDocument/2006/relationships/hyperlink" Target="https://twitter.com/kidahashiya/status/1197860294438969344" TargetMode="External" /><Relationship Id="rId305" Type="http://schemas.openxmlformats.org/officeDocument/2006/relationships/hyperlink" Target="https://api.twitter.com/1.1/geo/id/b463d3bd6064861b.json" TargetMode="External" /><Relationship Id="rId306" Type="http://schemas.openxmlformats.org/officeDocument/2006/relationships/hyperlink" Target="https://api.twitter.com/1.1/geo/id/6f36fc2e52870eee.json" TargetMode="External" /><Relationship Id="rId307" Type="http://schemas.openxmlformats.org/officeDocument/2006/relationships/hyperlink" Target="https://api.twitter.com/1.1/geo/id/00c77f9d025ab29a.json" TargetMode="External" /><Relationship Id="rId308" Type="http://schemas.openxmlformats.org/officeDocument/2006/relationships/hyperlink" Target="https://api.twitter.com/1.1/geo/id/01a9a39529b27f36.json" TargetMode="External" /><Relationship Id="rId309" Type="http://schemas.openxmlformats.org/officeDocument/2006/relationships/hyperlink" Target="https://api.twitter.com/1.1/geo/id/01a9a39529b27f36.json" TargetMode="External" /><Relationship Id="rId310" Type="http://schemas.openxmlformats.org/officeDocument/2006/relationships/hyperlink" Target="https://api.twitter.com/1.1/geo/id/f411ff5400f52c86.json" TargetMode="External" /><Relationship Id="rId311" Type="http://schemas.openxmlformats.org/officeDocument/2006/relationships/hyperlink" Target="https://api.twitter.com/1.1/geo/id/f411ff5400f52c86.json" TargetMode="External" /><Relationship Id="rId312" Type="http://schemas.openxmlformats.org/officeDocument/2006/relationships/hyperlink" Target="https://api.twitter.com/1.1/geo/id/f411ff5400f52c86.json" TargetMode="External" /><Relationship Id="rId313" Type="http://schemas.openxmlformats.org/officeDocument/2006/relationships/comments" Target="../comments1.xml" /><Relationship Id="rId314" Type="http://schemas.openxmlformats.org/officeDocument/2006/relationships/vmlDrawing" Target="../drawings/vmlDrawing1.vml" /><Relationship Id="rId315" Type="http://schemas.openxmlformats.org/officeDocument/2006/relationships/table" Target="../tables/table1.xml" /><Relationship Id="rId3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tOxqTjRML" TargetMode="External" /><Relationship Id="rId2" Type="http://schemas.openxmlformats.org/officeDocument/2006/relationships/hyperlink" Target="https://t.co/8ypXa6zEdU" TargetMode="External" /><Relationship Id="rId3" Type="http://schemas.openxmlformats.org/officeDocument/2006/relationships/hyperlink" Target="https://t.co/a4WeoNc5vU" TargetMode="External" /><Relationship Id="rId4" Type="http://schemas.openxmlformats.org/officeDocument/2006/relationships/hyperlink" Target="https://t.co/grID8eDRUZ" TargetMode="External" /><Relationship Id="rId5" Type="http://schemas.openxmlformats.org/officeDocument/2006/relationships/hyperlink" Target="https://t.co/B7CB0xHONM" TargetMode="External" /><Relationship Id="rId6" Type="http://schemas.openxmlformats.org/officeDocument/2006/relationships/hyperlink" Target="https://t.co/OU2higdpS2" TargetMode="External" /><Relationship Id="rId7" Type="http://schemas.openxmlformats.org/officeDocument/2006/relationships/hyperlink" Target="https://t.co/pqRzMqv0Le" TargetMode="External" /><Relationship Id="rId8" Type="http://schemas.openxmlformats.org/officeDocument/2006/relationships/hyperlink" Target="https://t.co/pqRzMqdpTG" TargetMode="External" /><Relationship Id="rId9" Type="http://schemas.openxmlformats.org/officeDocument/2006/relationships/hyperlink" Target="https://t.co/WQ6hoBhzuu" TargetMode="External" /><Relationship Id="rId10" Type="http://schemas.openxmlformats.org/officeDocument/2006/relationships/hyperlink" Target="https://t.co/lx5mzwYUTo" TargetMode="External" /><Relationship Id="rId11" Type="http://schemas.openxmlformats.org/officeDocument/2006/relationships/hyperlink" Target="https://t.co/iT0peLMrIX" TargetMode="External" /><Relationship Id="rId12" Type="http://schemas.openxmlformats.org/officeDocument/2006/relationships/hyperlink" Target="https://t.co/CbaTypBPV3" TargetMode="External" /><Relationship Id="rId13" Type="http://schemas.openxmlformats.org/officeDocument/2006/relationships/hyperlink" Target="https://t.co/BP579N8Xkk" TargetMode="External" /><Relationship Id="rId14" Type="http://schemas.openxmlformats.org/officeDocument/2006/relationships/hyperlink" Target="https://t.co/shHadWn8n3" TargetMode="External" /><Relationship Id="rId15" Type="http://schemas.openxmlformats.org/officeDocument/2006/relationships/hyperlink" Target="https://t.co/xNAeLGHwgn" TargetMode="External" /><Relationship Id="rId16" Type="http://schemas.openxmlformats.org/officeDocument/2006/relationships/hyperlink" Target="https://t.co/ji27eayDb4" TargetMode="External" /><Relationship Id="rId17" Type="http://schemas.openxmlformats.org/officeDocument/2006/relationships/hyperlink" Target="https://t.co/K4P73LYaKK" TargetMode="External" /><Relationship Id="rId18" Type="http://schemas.openxmlformats.org/officeDocument/2006/relationships/hyperlink" Target="https://t.co/4Vanl7bdc4" TargetMode="External" /><Relationship Id="rId19" Type="http://schemas.openxmlformats.org/officeDocument/2006/relationships/hyperlink" Target="https://t.co/QSAiAnvuw0" TargetMode="External" /><Relationship Id="rId20" Type="http://schemas.openxmlformats.org/officeDocument/2006/relationships/hyperlink" Target="https://t.co/OCJcqvabn5" TargetMode="External" /><Relationship Id="rId21" Type="http://schemas.openxmlformats.org/officeDocument/2006/relationships/hyperlink" Target="https://t.co/bxBv7OUga3" TargetMode="External" /><Relationship Id="rId22" Type="http://schemas.openxmlformats.org/officeDocument/2006/relationships/hyperlink" Target="https://t.co/kUoc8Nr8OF" TargetMode="External" /><Relationship Id="rId23" Type="http://schemas.openxmlformats.org/officeDocument/2006/relationships/hyperlink" Target="https://t.co/LOZ2VxkEKm" TargetMode="External" /><Relationship Id="rId24" Type="http://schemas.openxmlformats.org/officeDocument/2006/relationships/hyperlink" Target="https://t.co/16CBYrPzCS" TargetMode="External" /><Relationship Id="rId25" Type="http://schemas.openxmlformats.org/officeDocument/2006/relationships/hyperlink" Target="https://t.co/jvJuHOzr0P" TargetMode="External" /><Relationship Id="rId26" Type="http://schemas.openxmlformats.org/officeDocument/2006/relationships/hyperlink" Target="https://t.co/zl7hEjX57m" TargetMode="External" /><Relationship Id="rId27" Type="http://schemas.openxmlformats.org/officeDocument/2006/relationships/hyperlink" Target="https://t.co/snUorKieBF" TargetMode="External" /><Relationship Id="rId28" Type="http://schemas.openxmlformats.org/officeDocument/2006/relationships/hyperlink" Target="http://t.co/I1Ag3cjJuj" TargetMode="External" /><Relationship Id="rId29" Type="http://schemas.openxmlformats.org/officeDocument/2006/relationships/hyperlink" Target="https://t.co/Fljthaf25o" TargetMode="External" /><Relationship Id="rId30" Type="http://schemas.openxmlformats.org/officeDocument/2006/relationships/hyperlink" Target="https://t.co/4ZwucYR9P0" TargetMode="External" /><Relationship Id="rId31" Type="http://schemas.openxmlformats.org/officeDocument/2006/relationships/hyperlink" Target="https://t.co/3IwxrstlFB" TargetMode="External" /><Relationship Id="rId32" Type="http://schemas.openxmlformats.org/officeDocument/2006/relationships/hyperlink" Target="https://t.co/SNZAlor1ak" TargetMode="External" /><Relationship Id="rId33" Type="http://schemas.openxmlformats.org/officeDocument/2006/relationships/hyperlink" Target="https://t.co/80cQRKzlaa" TargetMode="External" /><Relationship Id="rId34" Type="http://schemas.openxmlformats.org/officeDocument/2006/relationships/hyperlink" Target="https://t.co/w3jtWImiFH" TargetMode="External" /><Relationship Id="rId35" Type="http://schemas.openxmlformats.org/officeDocument/2006/relationships/hyperlink" Target="https://t.co/1HKOdvLWu6" TargetMode="External" /><Relationship Id="rId36" Type="http://schemas.openxmlformats.org/officeDocument/2006/relationships/hyperlink" Target="https://t.co/B05wdgHPac" TargetMode="External" /><Relationship Id="rId37" Type="http://schemas.openxmlformats.org/officeDocument/2006/relationships/hyperlink" Target="https://t.co/ngdDWhya5a" TargetMode="External" /><Relationship Id="rId38" Type="http://schemas.openxmlformats.org/officeDocument/2006/relationships/hyperlink" Target="https://t.co/kVP4vxR1mb" TargetMode="External" /><Relationship Id="rId39" Type="http://schemas.openxmlformats.org/officeDocument/2006/relationships/hyperlink" Target="http://t.co/tWXwtJZzE2" TargetMode="External" /><Relationship Id="rId40" Type="http://schemas.openxmlformats.org/officeDocument/2006/relationships/hyperlink" Target="https://t.co/33phtdlVUV" TargetMode="External" /><Relationship Id="rId41" Type="http://schemas.openxmlformats.org/officeDocument/2006/relationships/hyperlink" Target="https://t.co/ODE4OkNqME" TargetMode="External" /><Relationship Id="rId42" Type="http://schemas.openxmlformats.org/officeDocument/2006/relationships/hyperlink" Target="https://t.co/Skuhn3qgyc" TargetMode="External" /><Relationship Id="rId43" Type="http://schemas.openxmlformats.org/officeDocument/2006/relationships/hyperlink" Target="http://t.co/mh4QN7kvNJ" TargetMode="External" /><Relationship Id="rId44" Type="http://schemas.openxmlformats.org/officeDocument/2006/relationships/hyperlink" Target="https://t.co/y7k9UiE9aU" TargetMode="External" /><Relationship Id="rId45" Type="http://schemas.openxmlformats.org/officeDocument/2006/relationships/hyperlink" Target="https://t.co/996eCVGBZw" TargetMode="External" /><Relationship Id="rId46" Type="http://schemas.openxmlformats.org/officeDocument/2006/relationships/hyperlink" Target="https://t.co/iBi0UpLihH" TargetMode="External" /><Relationship Id="rId47" Type="http://schemas.openxmlformats.org/officeDocument/2006/relationships/hyperlink" Target="https://t.co/P7VjmMmPAa" TargetMode="External" /><Relationship Id="rId48" Type="http://schemas.openxmlformats.org/officeDocument/2006/relationships/hyperlink" Target="https://pbs.twimg.com/profile_banners/1111309280404230145/1574275289" TargetMode="External" /><Relationship Id="rId49" Type="http://schemas.openxmlformats.org/officeDocument/2006/relationships/hyperlink" Target="https://pbs.twimg.com/profile_banners/315495652/1564872095" TargetMode="External" /><Relationship Id="rId50" Type="http://schemas.openxmlformats.org/officeDocument/2006/relationships/hyperlink" Target="https://pbs.twimg.com/profile_banners/2759356114/1409722529" TargetMode="External" /><Relationship Id="rId51" Type="http://schemas.openxmlformats.org/officeDocument/2006/relationships/hyperlink" Target="https://pbs.twimg.com/profile_banners/2525169372/1462909780" TargetMode="External" /><Relationship Id="rId52" Type="http://schemas.openxmlformats.org/officeDocument/2006/relationships/hyperlink" Target="https://pbs.twimg.com/profile_banners/235407364/1516946994" TargetMode="External" /><Relationship Id="rId53" Type="http://schemas.openxmlformats.org/officeDocument/2006/relationships/hyperlink" Target="https://pbs.twimg.com/profile_banners/778505883642830849/1565323021" TargetMode="External" /><Relationship Id="rId54" Type="http://schemas.openxmlformats.org/officeDocument/2006/relationships/hyperlink" Target="https://pbs.twimg.com/profile_banners/1180334703582355457/1573831144" TargetMode="External" /><Relationship Id="rId55" Type="http://schemas.openxmlformats.org/officeDocument/2006/relationships/hyperlink" Target="https://pbs.twimg.com/profile_banners/430984125/1554291449" TargetMode="External" /><Relationship Id="rId56" Type="http://schemas.openxmlformats.org/officeDocument/2006/relationships/hyperlink" Target="https://pbs.twimg.com/profile_banners/834029476572962817/1570988390" TargetMode="External" /><Relationship Id="rId57" Type="http://schemas.openxmlformats.org/officeDocument/2006/relationships/hyperlink" Target="https://pbs.twimg.com/profile_banners/357211620/1508294764" TargetMode="External" /><Relationship Id="rId58" Type="http://schemas.openxmlformats.org/officeDocument/2006/relationships/hyperlink" Target="https://pbs.twimg.com/profile_banners/182688290/1561997140" TargetMode="External" /><Relationship Id="rId59" Type="http://schemas.openxmlformats.org/officeDocument/2006/relationships/hyperlink" Target="https://pbs.twimg.com/profile_banners/335141638/1554217394" TargetMode="External" /><Relationship Id="rId60" Type="http://schemas.openxmlformats.org/officeDocument/2006/relationships/hyperlink" Target="https://pbs.twimg.com/profile_banners/902667078087450626/1570931337" TargetMode="External" /><Relationship Id="rId61" Type="http://schemas.openxmlformats.org/officeDocument/2006/relationships/hyperlink" Target="https://pbs.twimg.com/profile_banners/2775639677/1411127376" TargetMode="External" /><Relationship Id="rId62" Type="http://schemas.openxmlformats.org/officeDocument/2006/relationships/hyperlink" Target="https://pbs.twimg.com/profile_banners/360066529/1554922195" TargetMode="External" /><Relationship Id="rId63" Type="http://schemas.openxmlformats.org/officeDocument/2006/relationships/hyperlink" Target="https://pbs.twimg.com/profile_banners/880465461246390272/1498755773" TargetMode="External" /><Relationship Id="rId64" Type="http://schemas.openxmlformats.org/officeDocument/2006/relationships/hyperlink" Target="https://pbs.twimg.com/profile_banners/872715163283054593/1541722893" TargetMode="External" /><Relationship Id="rId65" Type="http://schemas.openxmlformats.org/officeDocument/2006/relationships/hyperlink" Target="https://pbs.twimg.com/profile_banners/985614510034694144/1523825493" TargetMode="External" /><Relationship Id="rId66" Type="http://schemas.openxmlformats.org/officeDocument/2006/relationships/hyperlink" Target="https://pbs.twimg.com/profile_banners/1176660972125048832/1571261547" TargetMode="External" /><Relationship Id="rId67" Type="http://schemas.openxmlformats.org/officeDocument/2006/relationships/hyperlink" Target="https://pbs.twimg.com/profile_banners/976490701071536129/1542986749" TargetMode="External" /><Relationship Id="rId68" Type="http://schemas.openxmlformats.org/officeDocument/2006/relationships/hyperlink" Target="https://pbs.twimg.com/profile_banners/33081493/1571659116" TargetMode="External" /><Relationship Id="rId69" Type="http://schemas.openxmlformats.org/officeDocument/2006/relationships/hyperlink" Target="https://pbs.twimg.com/profile_banners/937978469207695362/1512467646" TargetMode="External" /><Relationship Id="rId70" Type="http://schemas.openxmlformats.org/officeDocument/2006/relationships/hyperlink" Target="https://pbs.twimg.com/profile_banners/1021559518776500224/1556723108" TargetMode="External" /><Relationship Id="rId71" Type="http://schemas.openxmlformats.org/officeDocument/2006/relationships/hyperlink" Target="https://pbs.twimg.com/profile_banners/169876388/1460734176" TargetMode="External" /><Relationship Id="rId72" Type="http://schemas.openxmlformats.org/officeDocument/2006/relationships/hyperlink" Target="https://pbs.twimg.com/profile_banners/69192625/1462695807" TargetMode="External" /><Relationship Id="rId73" Type="http://schemas.openxmlformats.org/officeDocument/2006/relationships/hyperlink" Target="https://pbs.twimg.com/profile_banners/4874225072/1502200984" TargetMode="External" /><Relationship Id="rId74" Type="http://schemas.openxmlformats.org/officeDocument/2006/relationships/hyperlink" Target="https://pbs.twimg.com/profile_banners/2790704905/1471633347" TargetMode="External" /><Relationship Id="rId75" Type="http://schemas.openxmlformats.org/officeDocument/2006/relationships/hyperlink" Target="https://pbs.twimg.com/profile_banners/883181162/1573929809" TargetMode="External" /><Relationship Id="rId76" Type="http://schemas.openxmlformats.org/officeDocument/2006/relationships/hyperlink" Target="https://pbs.twimg.com/profile_banners/2886034155/1560606629" TargetMode="External" /><Relationship Id="rId77" Type="http://schemas.openxmlformats.org/officeDocument/2006/relationships/hyperlink" Target="https://pbs.twimg.com/profile_banners/1297108537/1366750256" TargetMode="External" /><Relationship Id="rId78" Type="http://schemas.openxmlformats.org/officeDocument/2006/relationships/hyperlink" Target="https://pbs.twimg.com/profile_banners/3616263255/1556077901" TargetMode="External" /><Relationship Id="rId79" Type="http://schemas.openxmlformats.org/officeDocument/2006/relationships/hyperlink" Target="https://pbs.twimg.com/profile_banners/741445779097825281/1567451051" TargetMode="External" /><Relationship Id="rId80" Type="http://schemas.openxmlformats.org/officeDocument/2006/relationships/hyperlink" Target="https://pbs.twimg.com/profile_banners/1932652830/1547518401" TargetMode="External" /><Relationship Id="rId81" Type="http://schemas.openxmlformats.org/officeDocument/2006/relationships/hyperlink" Target="https://pbs.twimg.com/profile_banners/60937267/1560890732" TargetMode="External" /><Relationship Id="rId82" Type="http://schemas.openxmlformats.org/officeDocument/2006/relationships/hyperlink" Target="https://pbs.twimg.com/profile_banners/2875664472/1519278938" TargetMode="External" /><Relationship Id="rId83" Type="http://schemas.openxmlformats.org/officeDocument/2006/relationships/hyperlink" Target="https://pbs.twimg.com/profile_banners/853336981627162624/1555787122" TargetMode="External" /><Relationship Id="rId84" Type="http://schemas.openxmlformats.org/officeDocument/2006/relationships/hyperlink" Target="https://pbs.twimg.com/profile_banners/812658799798525952/1565479653" TargetMode="External" /><Relationship Id="rId85" Type="http://schemas.openxmlformats.org/officeDocument/2006/relationships/hyperlink" Target="https://pbs.twimg.com/profile_banners/1157171730072293376/1574182937" TargetMode="External" /><Relationship Id="rId86" Type="http://schemas.openxmlformats.org/officeDocument/2006/relationships/hyperlink" Target="https://pbs.twimg.com/profile_banners/474004800/1574268470" TargetMode="External" /><Relationship Id="rId87" Type="http://schemas.openxmlformats.org/officeDocument/2006/relationships/hyperlink" Target="https://pbs.twimg.com/profile_banners/2503008039/1521139042" TargetMode="External" /><Relationship Id="rId88" Type="http://schemas.openxmlformats.org/officeDocument/2006/relationships/hyperlink" Target="https://pbs.twimg.com/profile_banners/1183720384325025792/1573310985" TargetMode="External" /><Relationship Id="rId89" Type="http://schemas.openxmlformats.org/officeDocument/2006/relationships/hyperlink" Target="https://pbs.twimg.com/profile_banners/1119533357748981760/1555753339" TargetMode="External" /><Relationship Id="rId90" Type="http://schemas.openxmlformats.org/officeDocument/2006/relationships/hyperlink" Target="https://pbs.twimg.com/profile_banners/101279998/1570796211" TargetMode="External" /><Relationship Id="rId91" Type="http://schemas.openxmlformats.org/officeDocument/2006/relationships/hyperlink" Target="https://pbs.twimg.com/profile_banners/1230457710/1570782462" TargetMode="External" /><Relationship Id="rId92" Type="http://schemas.openxmlformats.org/officeDocument/2006/relationships/hyperlink" Target="https://pbs.twimg.com/profile_banners/59741599/1555661587" TargetMode="External" /><Relationship Id="rId93" Type="http://schemas.openxmlformats.org/officeDocument/2006/relationships/hyperlink" Target="https://pbs.twimg.com/profile_banners/1072268353191010305/1544483986" TargetMode="External" /><Relationship Id="rId94" Type="http://schemas.openxmlformats.org/officeDocument/2006/relationships/hyperlink" Target="https://pbs.twimg.com/profile_banners/453853604/1518089483" TargetMode="External" /><Relationship Id="rId95" Type="http://schemas.openxmlformats.org/officeDocument/2006/relationships/hyperlink" Target="https://pbs.twimg.com/profile_banners/81906560/1398682220" TargetMode="External" /><Relationship Id="rId96" Type="http://schemas.openxmlformats.org/officeDocument/2006/relationships/hyperlink" Target="https://pbs.twimg.com/profile_banners/1515117991/1465436265" TargetMode="External" /><Relationship Id="rId97" Type="http://schemas.openxmlformats.org/officeDocument/2006/relationships/hyperlink" Target="https://pbs.twimg.com/profile_banners/216786124/1531556978" TargetMode="External" /><Relationship Id="rId98" Type="http://schemas.openxmlformats.org/officeDocument/2006/relationships/hyperlink" Target="https://pbs.twimg.com/profile_banners/551345990/1572590307" TargetMode="External" /><Relationship Id="rId99" Type="http://schemas.openxmlformats.org/officeDocument/2006/relationships/hyperlink" Target="https://pbs.twimg.com/profile_banners/19709040/1574098534" TargetMode="External" /><Relationship Id="rId100" Type="http://schemas.openxmlformats.org/officeDocument/2006/relationships/hyperlink" Target="https://pbs.twimg.com/profile_banners/2216179532/1504800131" TargetMode="External" /><Relationship Id="rId101" Type="http://schemas.openxmlformats.org/officeDocument/2006/relationships/hyperlink" Target="https://pbs.twimg.com/profile_banners/134419715/1530028646"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3/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0/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5/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4/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5/bg.png"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7/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9/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0/bg.gif" TargetMode="External" /><Relationship Id="rId145" Type="http://schemas.openxmlformats.org/officeDocument/2006/relationships/hyperlink" Target="http://pbs.twimg.com/profile_images/1197223446121517057/SQ_FqKeb_normal.jpg" TargetMode="External" /><Relationship Id="rId146" Type="http://schemas.openxmlformats.org/officeDocument/2006/relationships/hyperlink" Target="http://pbs.twimg.com/profile_images/1194711686235795456/ZBKXTEWt_normal.jpg" TargetMode="External" /><Relationship Id="rId147" Type="http://schemas.openxmlformats.org/officeDocument/2006/relationships/hyperlink" Target="http://pbs.twimg.com/profile_images/1157783592199757825/dL5lJIsQ_normal.jpg" TargetMode="External" /><Relationship Id="rId148" Type="http://schemas.openxmlformats.org/officeDocument/2006/relationships/hyperlink" Target="http://pbs.twimg.com/profile_images/506936085000499202/ZzCKXy_X_normal.jpeg" TargetMode="External" /><Relationship Id="rId149" Type="http://schemas.openxmlformats.org/officeDocument/2006/relationships/hyperlink" Target="http://pbs.twimg.com/profile_images/1025125962793529344/hN3m0i55_normal.jpg" TargetMode="External" /><Relationship Id="rId150" Type="http://schemas.openxmlformats.org/officeDocument/2006/relationships/hyperlink" Target="http://pbs.twimg.com/profile_images/1124445284082147328/JQHPDxWy_normal.jpg" TargetMode="External" /><Relationship Id="rId151" Type="http://schemas.openxmlformats.org/officeDocument/2006/relationships/hyperlink" Target="http://pbs.twimg.com/profile_images/1145501093205565446/yjBPesuk_normal.png" TargetMode="External" /><Relationship Id="rId152" Type="http://schemas.openxmlformats.org/officeDocument/2006/relationships/hyperlink" Target="http://pbs.twimg.com/profile_images/1180742637030117376/AwlsXys0_normal.jpg" TargetMode="External" /><Relationship Id="rId153" Type="http://schemas.openxmlformats.org/officeDocument/2006/relationships/hyperlink" Target="http://pbs.twimg.com/profile_images/1113408761400647680/BgbB3yVN_normal.png" TargetMode="External" /><Relationship Id="rId154" Type="http://schemas.openxmlformats.org/officeDocument/2006/relationships/hyperlink" Target="http://pbs.twimg.com/profile_images/1024348306036731904/dxFYvkCo_normal.jpg" TargetMode="External" /><Relationship Id="rId155" Type="http://schemas.openxmlformats.org/officeDocument/2006/relationships/hyperlink" Target="http://pbs.twimg.com/profile_images/486623151673982976/hMY_T-Al_normal.png" TargetMode="External" /><Relationship Id="rId156" Type="http://schemas.openxmlformats.org/officeDocument/2006/relationships/hyperlink" Target="http://pbs.twimg.com/profile_images/1160867842213982208/xlfkfTO-_normal.jpg" TargetMode="External" /><Relationship Id="rId157" Type="http://schemas.openxmlformats.org/officeDocument/2006/relationships/hyperlink" Target="http://pbs.twimg.com/profile_images/983455006064951297/B9k8Xzn3_normal.jpg" TargetMode="External" /><Relationship Id="rId158" Type="http://schemas.openxmlformats.org/officeDocument/2006/relationships/hyperlink" Target="http://pbs.twimg.com/profile_images/1113094540863262720/u2uJJEfM_normal.jpg" TargetMode="External" /><Relationship Id="rId159" Type="http://schemas.openxmlformats.org/officeDocument/2006/relationships/hyperlink" Target="http://pbs.twimg.com/profile_images/1182703031030374401/k2Jc4To6_normal.jpg" TargetMode="External" /><Relationship Id="rId160" Type="http://schemas.openxmlformats.org/officeDocument/2006/relationships/hyperlink" Target="http://pbs.twimg.com/profile_images/512931569363742720/BxFrAUIE_normal.jpeg" TargetMode="External" /><Relationship Id="rId161" Type="http://schemas.openxmlformats.org/officeDocument/2006/relationships/hyperlink" Target="http://pbs.twimg.com/profile_images/1125802782743760898/8Slq1NV7_normal.jpg" TargetMode="External" /><Relationship Id="rId162" Type="http://schemas.openxmlformats.org/officeDocument/2006/relationships/hyperlink" Target="http://pbs.twimg.com/profile_images/880469743551033344/G_XF_N56_normal.jpg" TargetMode="External" /><Relationship Id="rId163" Type="http://schemas.openxmlformats.org/officeDocument/2006/relationships/hyperlink" Target="http://pbs.twimg.com/profile_images/1060688771903975424/4lOR8zhb_normal.jpg" TargetMode="External" /><Relationship Id="rId164" Type="http://schemas.openxmlformats.org/officeDocument/2006/relationships/hyperlink" Target="http://pbs.twimg.com/profile_images/985618906336415745/3l5WQocW_normal.jpg" TargetMode="External" /><Relationship Id="rId165" Type="http://schemas.openxmlformats.org/officeDocument/2006/relationships/hyperlink" Target="http://pbs.twimg.com/profile_images/1191734873930764291/sohS8wK9_normal.jpg" TargetMode="External" /><Relationship Id="rId166" Type="http://schemas.openxmlformats.org/officeDocument/2006/relationships/hyperlink" Target="http://pbs.twimg.com/profile_images/1182545110476570625/-QPQ7_s9_normal.jpg" TargetMode="External" /><Relationship Id="rId167" Type="http://schemas.openxmlformats.org/officeDocument/2006/relationships/hyperlink" Target="http://pbs.twimg.com/profile_images/976492145463955458/sy-8xzfc_normal.jpg" TargetMode="External" /><Relationship Id="rId168" Type="http://schemas.openxmlformats.org/officeDocument/2006/relationships/hyperlink" Target="http://pbs.twimg.com/profile_images/1186250767633735687/CEW7F30B_normal.jpg" TargetMode="External" /><Relationship Id="rId169" Type="http://schemas.openxmlformats.org/officeDocument/2006/relationships/hyperlink" Target="http://pbs.twimg.com/profile_images/937980827480285184/4WtPScLz_normal.jpg" TargetMode="External" /><Relationship Id="rId170" Type="http://schemas.openxmlformats.org/officeDocument/2006/relationships/hyperlink" Target="http://pbs.twimg.com/profile_images/1129790126626877440/9ZExvQsX_normal.jpg" TargetMode="External" /><Relationship Id="rId171" Type="http://schemas.openxmlformats.org/officeDocument/2006/relationships/hyperlink" Target="http://pbs.twimg.com/profile_images/1167300932373102597/RHoZ5T5e_normal.jpg" TargetMode="External" /><Relationship Id="rId172" Type="http://schemas.openxmlformats.org/officeDocument/2006/relationships/hyperlink" Target="http://pbs.twimg.com/profile_images/793012905033601024/ZqseA8nf_normal.jpg" TargetMode="External" /><Relationship Id="rId173" Type="http://schemas.openxmlformats.org/officeDocument/2006/relationships/hyperlink" Target="http://pbs.twimg.com/profile_images/894928939151261696/WSOH8Bo3_normal.jpg" TargetMode="External" /><Relationship Id="rId174" Type="http://schemas.openxmlformats.org/officeDocument/2006/relationships/hyperlink" Target="http://pbs.twimg.com/profile_images/1090584762320867328/Qpcod5Q7_normal.jpg" TargetMode="External" /><Relationship Id="rId175" Type="http://schemas.openxmlformats.org/officeDocument/2006/relationships/hyperlink" Target="http://pbs.twimg.com/profile_images/1195774401909870592/SG6FmfEQ_normal.jpg" TargetMode="External" /><Relationship Id="rId176" Type="http://schemas.openxmlformats.org/officeDocument/2006/relationships/hyperlink" Target="http://pbs.twimg.com/profile_images/1139892829310857216/lsyFx54J_normal.png" TargetMode="External" /><Relationship Id="rId177" Type="http://schemas.openxmlformats.org/officeDocument/2006/relationships/hyperlink" Target="http://pbs.twimg.com/profile_images/3566008422/0056b77104c30730c639c3f8432e864c_normal.jpeg" TargetMode="External" /><Relationship Id="rId178" Type="http://schemas.openxmlformats.org/officeDocument/2006/relationships/hyperlink" Target="http://pbs.twimg.com/profile_images/1120898072882630657/w59tgN8I_normal.jpg" TargetMode="External" /><Relationship Id="rId179" Type="http://schemas.openxmlformats.org/officeDocument/2006/relationships/hyperlink" Target="http://pbs.twimg.com/profile_images/1178387866625466368/cOwzhobf_normal.jpg" TargetMode="External" /><Relationship Id="rId180" Type="http://schemas.openxmlformats.org/officeDocument/2006/relationships/hyperlink" Target="http://pbs.twimg.com/profile_images/899431080822022145/aL6CFp1L_normal.jpg" TargetMode="External" /><Relationship Id="rId181" Type="http://schemas.openxmlformats.org/officeDocument/2006/relationships/hyperlink" Target="http://pbs.twimg.com/profile_images/1181727610214240257/zWJfsFUj_normal.jpg" TargetMode="External" /><Relationship Id="rId182" Type="http://schemas.openxmlformats.org/officeDocument/2006/relationships/hyperlink" Target="http://pbs.twimg.com/profile_images/1032014730/me_normal.jpg" TargetMode="External" /><Relationship Id="rId183" Type="http://schemas.openxmlformats.org/officeDocument/2006/relationships/hyperlink" Target="http://pbs.twimg.com/profile_images/1099469977881624577/AyQjVRlN_normal.jpg" TargetMode="External" /><Relationship Id="rId184" Type="http://schemas.openxmlformats.org/officeDocument/2006/relationships/hyperlink" Target="http://pbs.twimg.com/profile_images/1119677995927658496/Pa05QT3y_normal.png" TargetMode="External" /><Relationship Id="rId185" Type="http://schemas.openxmlformats.org/officeDocument/2006/relationships/hyperlink" Target="http://pbs.twimg.com/profile_images/1197243632706818052/V5brT-_V_normal.jpg" TargetMode="External" /><Relationship Id="rId186" Type="http://schemas.openxmlformats.org/officeDocument/2006/relationships/hyperlink" Target="http://pbs.twimg.com/profile_images/1196835546061914112/cBOxcpFP_normal.jpg" TargetMode="External" /><Relationship Id="rId187" Type="http://schemas.openxmlformats.org/officeDocument/2006/relationships/hyperlink" Target="http://pbs.twimg.com/profile_images/1197193432864870402/bFY1cuNw_normal.jpg" TargetMode="External" /><Relationship Id="rId188" Type="http://schemas.openxmlformats.org/officeDocument/2006/relationships/hyperlink" Target="http://pbs.twimg.com/profile_images/1190145620687904769/mD-Hh5Jm_normal.jpg" TargetMode="External" /><Relationship Id="rId189" Type="http://schemas.openxmlformats.org/officeDocument/2006/relationships/hyperlink" Target="http://pbs.twimg.com/profile_images/1196825709101977600/JWg_8V_-_normal.jpg" TargetMode="External" /><Relationship Id="rId190" Type="http://schemas.openxmlformats.org/officeDocument/2006/relationships/hyperlink" Target="http://pbs.twimg.com/profile_images/1119533470588399616/8o4BpV7n_normal.jpg" TargetMode="External" /><Relationship Id="rId191" Type="http://schemas.openxmlformats.org/officeDocument/2006/relationships/hyperlink" Target="http://pbs.twimg.com/profile_images/898487007286099969/EJVTE0gj_normal.jpg" TargetMode="External" /><Relationship Id="rId192" Type="http://schemas.openxmlformats.org/officeDocument/2006/relationships/hyperlink" Target="http://pbs.twimg.com/profile_images/990980848685146112/R-GAGhyY_normal.jpg" TargetMode="External" /><Relationship Id="rId193" Type="http://schemas.openxmlformats.org/officeDocument/2006/relationships/hyperlink" Target="http://pbs.twimg.com/profile_images/1109124196318085124/3z0P6v-M_normal.jpg" TargetMode="External" /><Relationship Id="rId194" Type="http://schemas.openxmlformats.org/officeDocument/2006/relationships/hyperlink" Target="http://pbs.twimg.com/profile_images/1072269576736509952/JpNonFSh_normal.jpg" TargetMode="External" /><Relationship Id="rId195" Type="http://schemas.openxmlformats.org/officeDocument/2006/relationships/hyperlink" Target="http://pbs.twimg.com/profile_images/1034110887341314050/f-tML6Zd_normal.jpg" TargetMode="External" /><Relationship Id="rId196" Type="http://schemas.openxmlformats.org/officeDocument/2006/relationships/hyperlink" Target="http://pbs.twimg.com/profile_images/1633622962/PhVF_700_kb_normal.JPG" TargetMode="External" /><Relationship Id="rId197" Type="http://schemas.openxmlformats.org/officeDocument/2006/relationships/hyperlink" Target="http://pbs.twimg.com/profile_images/1084820364272766977/96DvbAbs_normal.jpg" TargetMode="External" /><Relationship Id="rId198" Type="http://schemas.openxmlformats.org/officeDocument/2006/relationships/hyperlink" Target="http://pbs.twimg.com/profile_images/1018049498063474688/WQnnrD7i_normal.jpg" TargetMode="External" /><Relationship Id="rId199" Type="http://schemas.openxmlformats.org/officeDocument/2006/relationships/hyperlink" Target="http://pbs.twimg.com/profile_images/568583046983479296/sIhpd3Pj_normal.jpeg" TargetMode="External" /><Relationship Id="rId200" Type="http://schemas.openxmlformats.org/officeDocument/2006/relationships/hyperlink" Target="http://pbs.twimg.com/profile_images/2155649463/9s6IRcFa_normal" TargetMode="External" /><Relationship Id="rId201" Type="http://schemas.openxmlformats.org/officeDocument/2006/relationships/hyperlink" Target="http://pbs.twimg.com/profile_images/1190299417405997057/e37VtZsR_normal.jpg" TargetMode="External" /><Relationship Id="rId202" Type="http://schemas.openxmlformats.org/officeDocument/2006/relationships/hyperlink" Target="http://pbs.twimg.com/profile_images/378800000794255720/7642c96f4d12bbe95fd5cd5e61baac67_normal.jpeg" TargetMode="External" /><Relationship Id="rId203" Type="http://schemas.openxmlformats.org/officeDocument/2006/relationships/hyperlink" Target="http://pbs.twimg.com/profile_images/748105744365477888/Z5WvozPz_normal.jpg" TargetMode="External" /><Relationship Id="rId204" Type="http://schemas.openxmlformats.org/officeDocument/2006/relationships/hyperlink" Target="https://twitter.com/reyvennofficial" TargetMode="External" /><Relationship Id="rId205" Type="http://schemas.openxmlformats.org/officeDocument/2006/relationships/hyperlink" Target="https://twitter.com/xenn84228099" TargetMode="External" /><Relationship Id="rId206" Type="http://schemas.openxmlformats.org/officeDocument/2006/relationships/hyperlink" Target="https://twitter.com/leo_ferret" TargetMode="External" /><Relationship Id="rId207" Type="http://schemas.openxmlformats.org/officeDocument/2006/relationships/hyperlink" Target="https://twitter.com/indiegameguys" TargetMode="External" /><Relationship Id="rId208" Type="http://schemas.openxmlformats.org/officeDocument/2006/relationships/hyperlink" Target="https://twitter.com/deeshimmer" TargetMode="External" /><Relationship Id="rId209" Type="http://schemas.openxmlformats.org/officeDocument/2006/relationships/hyperlink" Target="https://twitter.com/babykaely" TargetMode="External" /><Relationship Id="rId210" Type="http://schemas.openxmlformats.org/officeDocument/2006/relationships/hyperlink" Target="https://twitter.com/samwatkins007" TargetMode="External" /><Relationship Id="rId211" Type="http://schemas.openxmlformats.org/officeDocument/2006/relationships/hyperlink" Target="https://twitter.com/amyfranks_itns" TargetMode="External" /><Relationship Id="rId212" Type="http://schemas.openxmlformats.org/officeDocument/2006/relationships/hyperlink" Target="https://twitter.com/veron2v" TargetMode="External" /><Relationship Id="rId213" Type="http://schemas.openxmlformats.org/officeDocument/2006/relationships/hyperlink" Target="https://twitter.com/isobolo1" TargetMode="External" /><Relationship Id="rId214" Type="http://schemas.openxmlformats.org/officeDocument/2006/relationships/hyperlink" Target="https://twitter.com/poshmarkapp" TargetMode="External" /><Relationship Id="rId215" Type="http://schemas.openxmlformats.org/officeDocument/2006/relationships/hyperlink" Target="https://twitter.com/shugmac_shug" TargetMode="External" /><Relationship Id="rId216" Type="http://schemas.openxmlformats.org/officeDocument/2006/relationships/hyperlink" Target="https://twitter.com/joya771" TargetMode="External" /><Relationship Id="rId217" Type="http://schemas.openxmlformats.org/officeDocument/2006/relationships/hyperlink" Target="https://twitter.com/bts_twt" TargetMode="External" /><Relationship Id="rId218" Type="http://schemas.openxmlformats.org/officeDocument/2006/relationships/hyperlink" Target="https://twitter.com/demiancrate" TargetMode="External" /><Relationship Id="rId219" Type="http://schemas.openxmlformats.org/officeDocument/2006/relationships/hyperlink" Target="https://twitter.com/redworldtoys" TargetMode="External" /><Relationship Id="rId220" Type="http://schemas.openxmlformats.org/officeDocument/2006/relationships/hyperlink" Target="https://twitter.com/bailzofficial" TargetMode="External" /><Relationship Id="rId221" Type="http://schemas.openxmlformats.org/officeDocument/2006/relationships/hyperlink" Target="https://twitter.com/thevaultdetroit" TargetMode="External" /><Relationship Id="rId222" Type="http://schemas.openxmlformats.org/officeDocument/2006/relationships/hyperlink" Target="https://twitter.com/musicpage_cito" TargetMode="External" /><Relationship Id="rId223" Type="http://schemas.openxmlformats.org/officeDocument/2006/relationships/hyperlink" Target="https://twitter.com/vanesetim" TargetMode="External" /><Relationship Id="rId224" Type="http://schemas.openxmlformats.org/officeDocument/2006/relationships/hyperlink" Target="https://twitter.com/j_gotham_media" TargetMode="External" /><Relationship Id="rId225" Type="http://schemas.openxmlformats.org/officeDocument/2006/relationships/hyperlink" Target="https://twitter.com/daochifen" TargetMode="External" /><Relationship Id="rId226" Type="http://schemas.openxmlformats.org/officeDocument/2006/relationships/hyperlink" Target="https://twitter.com/smartboytees" TargetMode="External" /><Relationship Id="rId227" Type="http://schemas.openxmlformats.org/officeDocument/2006/relationships/hyperlink" Target="https://twitter.com/les_g_muzik" TargetMode="External" /><Relationship Id="rId228" Type="http://schemas.openxmlformats.org/officeDocument/2006/relationships/hyperlink" Target="https://twitter.com/skeretatadj" TargetMode="External" /><Relationship Id="rId229" Type="http://schemas.openxmlformats.org/officeDocument/2006/relationships/hyperlink" Target="https://twitter.com/lao_peso" TargetMode="External" /><Relationship Id="rId230" Type="http://schemas.openxmlformats.org/officeDocument/2006/relationships/hyperlink" Target="https://twitter.com/tommyadam" TargetMode="External" /><Relationship Id="rId231" Type="http://schemas.openxmlformats.org/officeDocument/2006/relationships/hyperlink" Target="https://twitter.com/sonixxsynth" TargetMode="External" /><Relationship Id="rId232" Type="http://schemas.openxmlformats.org/officeDocument/2006/relationships/hyperlink" Target="https://twitter.com/powercutmusic" TargetMode="External" /><Relationship Id="rId233" Type="http://schemas.openxmlformats.org/officeDocument/2006/relationships/hyperlink" Target="https://twitter.com/ereignesm" TargetMode="External" /><Relationship Id="rId234" Type="http://schemas.openxmlformats.org/officeDocument/2006/relationships/hyperlink" Target="https://twitter.com/nobodyghy" TargetMode="External" /><Relationship Id="rId235" Type="http://schemas.openxmlformats.org/officeDocument/2006/relationships/hyperlink" Target="https://twitter.com/rellartwork" TargetMode="External" /><Relationship Id="rId236" Type="http://schemas.openxmlformats.org/officeDocument/2006/relationships/hyperlink" Target="https://twitter.com/theonekemist18" TargetMode="External" /><Relationship Id="rId237" Type="http://schemas.openxmlformats.org/officeDocument/2006/relationships/hyperlink" Target="https://twitter.com/ttgdrako3" TargetMode="External" /><Relationship Id="rId238" Type="http://schemas.openxmlformats.org/officeDocument/2006/relationships/hyperlink" Target="https://twitter.com/lostprxphet" TargetMode="External" /><Relationship Id="rId239" Type="http://schemas.openxmlformats.org/officeDocument/2006/relationships/hyperlink" Target="https://twitter.com/diestainl3ss1" TargetMode="External" /><Relationship Id="rId240" Type="http://schemas.openxmlformats.org/officeDocument/2006/relationships/hyperlink" Target="https://twitter.com/barucshop" TargetMode="External" /><Relationship Id="rId241" Type="http://schemas.openxmlformats.org/officeDocument/2006/relationships/hyperlink" Target="https://twitter.com/chimodu" TargetMode="External" /><Relationship Id="rId242" Type="http://schemas.openxmlformats.org/officeDocument/2006/relationships/hyperlink" Target="https://twitter.com/artjonez" TargetMode="External" /><Relationship Id="rId243" Type="http://schemas.openxmlformats.org/officeDocument/2006/relationships/hyperlink" Target="https://twitter.com/rednileshop" TargetMode="External" /><Relationship Id="rId244" Type="http://schemas.openxmlformats.org/officeDocument/2006/relationships/hyperlink" Target="https://twitter.com/breezybiggavel" TargetMode="External" /><Relationship Id="rId245" Type="http://schemas.openxmlformats.org/officeDocument/2006/relationships/hyperlink" Target="https://twitter.com/steezytactic" TargetMode="External" /><Relationship Id="rId246" Type="http://schemas.openxmlformats.org/officeDocument/2006/relationships/hyperlink" Target="https://twitter.com/renastylez" TargetMode="External" /><Relationship Id="rId247" Type="http://schemas.openxmlformats.org/officeDocument/2006/relationships/hyperlink" Target="https://twitter.com/remdagiant" TargetMode="External" /><Relationship Id="rId248" Type="http://schemas.openxmlformats.org/officeDocument/2006/relationships/hyperlink" Target="https://twitter.com/liluw7" TargetMode="External" /><Relationship Id="rId249" Type="http://schemas.openxmlformats.org/officeDocument/2006/relationships/hyperlink" Target="https://twitter.com/ricohomicide702" TargetMode="External" /><Relationship Id="rId250" Type="http://schemas.openxmlformats.org/officeDocument/2006/relationships/hyperlink" Target="https://twitter.com/fracgrandlarge" TargetMode="External" /><Relationship Id="rId251" Type="http://schemas.openxmlformats.org/officeDocument/2006/relationships/hyperlink" Target="https://twitter.com/platform_frac" TargetMode="External" /><Relationship Id="rId252" Type="http://schemas.openxmlformats.org/officeDocument/2006/relationships/hyperlink" Target="https://twitter.com/switchill" TargetMode="External" /><Relationship Id="rId253" Type="http://schemas.openxmlformats.org/officeDocument/2006/relationships/hyperlink" Target="https://twitter.com/lilpricus" TargetMode="External" /><Relationship Id="rId254" Type="http://schemas.openxmlformats.org/officeDocument/2006/relationships/hyperlink" Target="https://twitter.com/thesoldierv" TargetMode="External" /><Relationship Id="rId255" Type="http://schemas.openxmlformats.org/officeDocument/2006/relationships/hyperlink" Target="https://twitter.com/philipvince" TargetMode="External" /><Relationship Id="rId256" Type="http://schemas.openxmlformats.org/officeDocument/2006/relationships/hyperlink" Target="https://twitter.com/drhyms" TargetMode="External" /><Relationship Id="rId257" Type="http://schemas.openxmlformats.org/officeDocument/2006/relationships/hyperlink" Target="https://twitter.com/djlazzzyboy" TargetMode="External" /><Relationship Id="rId258" Type="http://schemas.openxmlformats.org/officeDocument/2006/relationships/hyperlink" Target="https://twitter.com/gary_gkells38" TargetMode="External" /><Relationship Id="rId259" Type="http://schemas.openxmlformats.org/officeDocument/2006/relationships/hyperlink" Target="https://twitter.com/rossicristiana" TargetMode="External" /><Relationship Id="rId260" Type="http://schemas.openxmlformats.org/officeDocument/2006/relationships/hyperlink" Target="https://twitter.com/ebay" TargetMode="External" /><Relationship Id="rId261" Type="http://schemas.openxmlformats.org/officeDocument/2006/relationships/hyperlink" Target="https://twitter.com/meditativerec" TargetMode="External" /><Relationship Id="rId262" Type="http://schemas.openxmlformats.org/officeDocument/2006/relationships/hyperlink" Target="https://twitter.com/kidahashiya" TargetMode="External" /><Relationship Id="rId263" Type="http://schemas.openxmlformats.org/officeDocument/2006/relationships/comments" Target="../comments2.xml" /><Relationship Id="rId264" Type="http://schemas.openxmlformats.org/officeDocument/2006/relationships/vmlDrawing" Target="../drawings/vmlDrawing2.vml" /><Relationship Id="rId265" Type="http://schemas.openxmlformats.org/officeDocument/2006/relationships/table" Target="../tables/table2.xml" /><Relationship Id="rId266" Type="http://schemas.openxmlformats.org/officeDocument/2006/relationships/drawing" Target="../drawings/drawing1.xml" /><Relationship Id="rId2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TargetMode="External" /><Relationship Id="rId2" Type="http://schemas.openxmlformats.org/officeDocument/2006/relationships/hyperlink" Target="https://hiphopstyleny.blogspot.com/2019/11/new-york-street-style-casual-classic.html?m=1" TargetMode="External" /><Relationship Id="rId3" Type="http://schemas.openxmlformats.org/officeDocument/2006/relationships/hyperlink" Target="https://twitter.com/amyfranks_itns/status/1193194040134709248" TargetMode="External" /><Relationship Id="rId4" Type="http://schemas.openxmlformats.org/officeDocument/2006/relationships/hyperlink" Target="https://www.instagram.com/p/B5Kxp5tlsJV/?igshid=txg29ok7wdpz" TargetMode="External" /><Relationship Id="rId5" Type="http://schemas.openxmlformats.org/officeDocument/2006/relationships/hyperlink" Target="https://www.instagram.com/p/B5IKLPbFGrH/?igshid=aw4ha1f1a4bd" TargetMode="External" /><Relationship Id="rId6" Type="http://schemas.openxmlformats.org/officeDocument/2006/relationships/hyperlink" Target="https://rover.ebay.com/rover/1/711-127632-2357-0/16?itm=323871000173&amp;user_name=iso-bolo&amp;spid=6115&amp;mpre=https%3A%2F%2Fwww.ebay.com%2Fitm%2F323871000173&amp;swd=3&amp;mplxParams=user_name%2Citm%2Cswd%2Cmpre%2C&amp;sojTags=du%3Dmpre%2Citm%3Ditm%2Cuser_name%3Duser_name%2Csuri%3Dsuri%2Cspid%3Dspid%2Cswd%3Dswd%2C" TargetMode="External" /><Relationship Id="rId7" Type="http://schemas.openxmlformats.org/officeDocument/2006/relationships/hyperlink" Target="https://www.instagram.com/p/B5Iv6wHoygB/?igshid=1pfhi84p90uqo" TargetMode="External" /><Relationship Id="rId8" Type="http://schemas.openxmlformats.org/officeDocument/2006/relationships/hyperlink" Target="https://www.instagram.com/p/B5IsMWFIMtA/?igshid=zog2lvo5t6wd" TargetMode="External" /><Relationship Id="rId9" Type="http://schemas.openxmlformats.org/officeDocument/2006/relationships/hyperlink" Target="https://www.instagram.com/p/B5EAw4jIdMR/?igshid=1knjyct62iy95" TargetMode="External" /><Relationship Id="rId10" Type="http://schemas.openxmlformats.org/officeDocument/2006/relationships/hyperlink" Target="https://www.instagram.com/p/B46bopBlUwS/?igshid=rdj8u69lnovz" TargetMode="External" /><Relationship Id="rId11" Type="http://schemas.openxmlformats.org/officeDocument/2006/relationships/hyperlink" Target="https://www.instagram.com/p/B403t_MAnSd/?igshid=p0fxhjo5zyur" TargetMode="External" /><Relationship Id="rId12" Type="http://schemas.openxmlformats.org/officeDocument/2006/relationships/hyperlink" Target="https://www.instagram.com/p/B41AnExnV2U/?igshid=mw26l7ulmqly" TargetMode="External" /><Relationship Id="rId13" Type="http://schemas.openxmlformats.org/officeDocument/2006/relationships/hyperlink" Target="https://www.instagram.com/p/B42Jmhynhdw/?igshid=9v6b7gcwgxfr" TargetMode="External" /><Relationship Id="rId14" Type="http://schemas.openxmlformats.org/officeDocument/2006/relationships/hyperlink" Target="https://www.instagram.com/p/B424FuDAw8o/?igshid=1tfws0lgv0ir3" TargetMode="External" /><Relationship Id="rId15" Type="http://schemas.openxmlformats.org/officeDocument/2006/relationships/hyperlink" Target="https://www.instagram.com/p/B43Wj-Tp1OT/?igshid=zqjj99qujiqo" TargetMode="External" /><Relationship Id="rId16" Type="http://schemas.openxmlformats.org/officeDocument/2006/relationships/hyperlink" Target="https://www.instagram.com/p/B40SHVAJBtp/?igshid=1d0mx7wpjjyfl" TargetMode="External" /><Relationship Id="rId17" Type="http://schemas.openxmlformats.org/officeDocument/2006/relationships/hyperlink" Target="https://www.redbubble.com/people/daochifen/works/41638295-descendants-of-dragon?asc=u&amp;body_color=white&amp;p=classic-tee&amp;print_location=front&amp;size=medium" TargetMode="External" /><Relationship Id="rId18" Type="http://schemas.openxmlformats.org/officeDocument/2006/relationships/hyperlink" Target="http://smartboytees.bigcartel.com/" TargetMode="External" /><Relationship Id="rId19" Type="http://schemas.openxmlformats.org/officeDocument/2006/relationships/hyperlink" Target="https://music.apple.com/us/album/lets-talk-about-it-single/1484035802" TargetMode="External" /><Relationship Id="rId20" Type="http://schemas.openxmlformats.org/officeDocument/2006/relationships/hyperlink" Target="http://ereignmusic.com/" TargetMode="External" /><Relationship Id="rId21" Type="http://schemas.openxmlformats.org/officeDocument/2006/relationships/hyperlink" Target="https://www.instagram.com/p/ByGmrieA6ji/?igshid=1tbi3b6x0ejzu" TargetMode="External" /><Relationship Id="rId22" Type="http://schemas.openxmlformats.org/officeDocument/2006/relationships/hyperlink" Target="https://www.instagram.com/p/BvA4XFygJL1/?igshid=1hb1tjb0du79t" TargetMode="External" /><Relationship Id="rId23" Type="http://schemas.openxmlformats.org/officeDocument/2006/relationships/hyperlink" Target="https://www.instagram.com/p/ByGmrieA6ji/?igshid=m05f6rr4lve3" TargetMode="External" /><Relationship Id="rId24" Type="http://schemas.openxmlformats.org/officeDocument/2006/relationships/hyperlink" Target="https://www.instagram.com/p/ByHJbQSgyBm/?igshid=1a8orvkl5h5ct" TargetMode="External" /><Relationship Id="rId25" Type="http://schemas.openxmlformats.org/officeDocument/2006/relationships/hyperlink" Target="https://www.instagram.com/p/ByGmrieA6ji/?igshid=uer5qtbw9w2n" TargetMode="External" /><Relationship Id="rId26" Type="http://schemas.openxmlformats.org/officeDocument/2006/relationships/hyperlink" Target="https://www.instagram.com/p/B4vyASyg4lt/?igshid=1nbg7qnqeftzx" TargetMode="External" /><Relationship Id="rId27" Type="http://schemas.openxmlformats.org/officeDocument/2006/relationships/hyperlink" Target="https://www.instagram.com/p/B47lV3JFWS-/?igshid=1kdae3vsvj4dw" TargetMode="External" /><Relationship Id="rId28" Type="http://schemas.openxmlformats.org/officeDocument/2006/relationships/hyperlink" Target="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TargetMode="External" /><Relationship Id="rId29" Type="http://schemas.openxmlformats.org/officeDocument/2006/relationships/hyperlink" Target="https://rover.ebay.com/rover/1/711-127632-2357-0/16?itm=323871000173&amp;user_name=iso-bolo&amp;spid=6115&amp;mpre=https%3A%2F%2Fwww.ebay.com%2Fitm%2F323871000173&amp;swd=3&amp;mplxParams=user_name%2Citm%2Cswd%2Cmpre%2C&amp;sojTags=du%3Dmpre%2Citm%3Ditm%2Cuser_name%3Duser_name%2Csuri%3Dsuri%2Cspid%3Dspid%2Cswd%3Dswd%2C" TargetMode="External" /><Relationship Id="rId30" Type="http://schemas.openxmlformats.org/officeDocument/2006/relationships/hyperlink" Target="https://www.instagram.com/p/B46bopBlUwS/?igshid=rdj8u69lnovz" TargetMode="External" /><Relationship Id="rId31" Type="http://schemas.openxmlformats.org/officeDocument/2006/relationships/hyperlink" Target="https://www.instagram.com/p/B46bwslFY61/?igshid=xkt4qi09wci2" TargetMode="External" /><Relationship Id="rId32" Type="http://schemas.openxmlformats.org/officeDocument/2006/relationships/hyperlink" Target="https://www.instagram.com/p/B46gSWWFK2Y/?igshid=qg1i5gfxlxas" TargetMode="External" /><Relationship Id="rId33" Type="http://schemas.openxmlformats.org/officeDocument/2006/relationships/hyperlink" Target="https://www.instagram.com/p/B5It97llgWO/?igshid=13ci5thvrcs08" TargetMode="External" /><Relationship Id="rId34" Type="http://schemas.openxmlformats.org/officeDocument/2006/relationships/hyperlink" Target="https://www.instagram.com/p/B5Kxp5tlsJV/?igshid=txg29ok7wdpz" TargetMode="External" /><Relationship Id="rId35" Type="http://schemas.openxmlformats.org/officeDocument/2006/relationships/hyperlink" Target="https://www.instagram.com/p/B5IKLPbFGrH/?igshid=aw4ha1f1a4bd" TargetMode="External" /><Relationship Id="rId36" Type="http://schemas.openxmlformats.org/officeDocument/2006/relationships/hyperlink" Target="https://www.youtube.com/channel/UCk-U_BEMf53BidKtCtP96gA" TargetMode="External" /><Relationship Id="rId37" Type="http://schemas.openxmlformats.org/officeDocument/2006/relationships/hyperlink" Target="https://www.youtube.com/watch?v=VR0nr-du6V8&amp;feature=youtu.be" TargetMode="External" /><Relationship Id="rId38" Type="http://schemas.openxmlformats.org/officeDocument/2006/relationships/hyperlink" Target="https://www.instagram.com/p/B5BEmT5pQ48/?igshid=58yep1zede75"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1385</v>
      </c>
      <c r="BD2" s="13" t="s">
        <v>1415</v>
      </c>
      <c r="BE2" s="13" t="s">
        <v>1416</v>
      </c>
      <c r="BF2" s="122" t="s">
        <v>2094</v>
      </c>
      <c r="BG2" s="122" t="s">
        <v>2095</v>
      </c>
      <c r="BH2" s="122" t="s">
        <v>2096</v>
      </c>
      <c r="BI2" s="122" t="s">
        <v>2097</v>
      </c>
      <c r="BJ2" s="122" t="s">
        <v>2098</v>
      </c>
      <c r="BK2" s="122" t="s">
        <v>2099</v>
      </c>
      <c r="BL2" s="122" t="s">
        <v>2100</v>
      </c>
      <c r="BM2" s="122" t="s">
        <v>2101</v>
      </c>
      <c r="BN2" s="122" t="s">
        <v>2102</v>
      </c>
    </row>
    <row r="3" spans="1:66" ht="15" customHeight="1">
      <c r="A3" s="64" t="s">
        <v>214</v>
      </c>
      <c r="B3" s="64" t="s">
        <v>214</v>
      </c>
      <c r="C3" s="65" t="s">
        <v>2138</v>
      </c>
      <c r="D3" s="66">
        <v>3</v>
      </c>
      <c r="E3" s="67" t="s">
        <v>132</v>
      </c>
      <c r="F3" s="68">
        <v>32</v>
      </c>
      <c r="G3" s="65"/>
      <c r="H3" s="69"/>
      <c r="I3" s="70"/>
      <c r="J3" s="70"/>
      <c r="K3" s="34" t="s">
        <v>65</v>
      </c>
      <c r="L3" s="71">
        <v>3</v>
      </c>
      <c r="M3" s="71"/>
      <c r="N3" s="72"/>
      <c r="O3" s="78" t="s">
        <v>176</v>
      </c>
      <c r="P3" s="80">
        <v>43589.72554398148</v>
      </c>
      <c r="Q3" s="78" t="s">
        <v>276</v>
      </c>
      <c r="R3" s="82" t="s">
        <v>356</v>
      </c>
      <c r="S3" s="78" t="s">
        <v>419</v>
      </c>
      <c r="T3" s="78" t="s">
        <v>431</v>
      </c>
      <c r="U3" s="78"/>
      <c r="V3" s="82" t="s">
        <v>531</v>
      </c>
      <c r="W3" s="80">
        <v>43589.72554398148</v>
      </c>
      <c r="X3" s="84">
        <v>43589</v>
      </c>
      <c r="Y3" s="86" t="s">
        <v>574</v>
      </c>
      <c r="Z3" s="82" t="s">
        <v>671</v>
      </c>
      <c r="AA3" s="78"/>
      <c r="AB3" s="78"/>
      <c r="AC3" s="86" t="s">
        <v>768</v>
      </c>
      <c r="AD3" s="78"/>
      <c r="AE3" s="78" t="b">
        <v>0</v>
      </c>
      <c r="AF3" s="78">
        <v>2</v>
      </c>
      <c r="AG3" s="86" t="s">
        <v>867</v>
      </c>
      <c r="AH3" s="78" t="b">
        <v>0</v>
      </c>
      <c r="AI3" s="78" t="s">
        <v>870</v>
      </c>
      <c r="AJ3" s="78"/>
      <c r="AK3" s="86" t="s">
        <v>867</v>
      </c>
      <c r="AL3" s="78" t="b">
        <v>0</v>
      </c>
      <c r="AM3" s="78">
        <v>1</v>
      </c>
      <c r="AN3" s="86" t="s">
        <v>867</v>
      </c>
      <c r="AO3" s="78" t="s">
        <v>883</v>
      </c>
      <c r="AP3" s="78" t="b">
        <v>0</v>
      </c>
      <c r="AQ3" s="86" t="s">
        <v>768</v>
      </c>
      <c r="AR3" s="78" t="s">
        <v>273</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8">
        <v>0</v>
      </c>
      <c r="BG3" s="49">
        <v>0</v>
      </c>
      <c r="BH3" s="48">
        <v>1</v>
      </c>
      <c r="BI3" s="49">
        <v>4.166666666666667</v>
      </c>
      <c r="BJ3" s="48">
        <v>0</v>
      </c>
      <c r="BK3" s="49">
        <v>0</v>
      </c>
      <c r="BL3" s="48">
        <v>23</v>
      </c>
      <c r="BM3" s="49">
        <v>95.83333333333333</v>
      </c>
      <c r="BN3" s="48">
        <v>24</v>
      </c>
    </row>
    <row r="4" spans="1:66" ht="15" customHeight="1">
      <c r="A4" s="64" t="s">
        <v>215</v>
      </c>
      <c r="B4" s="64" t="s">
        <v>214</v>
      </c>
      <c r="C4" s="65" t="s">
        <v>2138</v>
      </c>
      <c r="D4" s="66">
        <v>3</v>
      </c>
      <c r="E4" s="67" t="s">
        <v>132</v>
      </c>
      <c r="F4" s="68">
        <v>32</v>
      </c>
      <c r="G4" s="65"/>
      <c r="H4" s="69"/>
      <c r="I4" s="70"/>
      <c r="J4" s="70"/>
      <c r="K4" s="34" t="s">
        <v>65</v>
      </c>
      <c r="L4" s="77">
        <v>4</v>
      </c>
      <c r="M4" s="77"/>
      <c r="N4" s="72"/>
      <c r="O4" s="79" t="s">
        <v>273</v>
      </c>
      <c r="P4" s="81">
        <v>43782.852858796294</v>
      </c>
      <c r="Q4" s="79" t="s">
        <v>276</v>
      </c>
      <c r="R4" s="79"/>
      <c r="S4" s="79"/>
      <c r="T4" s="79" t="s">
        <v>432</v>
      </c>
      <c r="U4" s="79"/>
      <c r="V4" s="83" t="s">
        <v>532</v>
      </c>
      <c r="W4" s="81">
        <v>43782.852858796294</v>
      </c>
      <c r="X4" s="85">
        <v>43782</v>
      </c>
      <c r="Y4" s="87" t="s">
        <v>575</v>
      </c>
      <c r="Z4" s="83" t="s">
        <v>672</v>
      </c>
      <c r="AA4" s="79"/>
      <c r="AB4" s="79"/>
      <c r="AC4" s="87" t="s">
        <v>769</v>
      </c>
      <c r="AD4" s="79"/>
      <c r="AE4" s="79" t="b">
        <v>0</v>
      </c>
      <c r="AF4" s="79">
        <v>0</v>
      </c>
      <c r="AG4" s="87" t="s">
        <v>867</v>
      </c>
      <c r="AH4" s="79" t="b">
        <v>0</v>
      </c>
      <c r="AI4" s="79" t="s">
        <v>870</v>
      </c>
      <c r="AJ4" s="79"/>
      <c r="AK4" s="87" t="s">
        <v>867</v>
      </c>
      <c r="AL4" s="79" t="b">
        <v>0</v>
      </c>
      <c r="AM4" s="79">
        <v>1</v>
      </c>
      <c r="AN4" s="87" t="s">
        <v>768</v>
      </c>
      <c r="AO4" s="79" t="s">
        <v>884</v>
      </c>
      <c r="AP4" s="79" t="b">
        <v>0</v>
      </c>
      <c r="AQ4" s="87" t="s">
        <v>768</v>
      </c>
      <c r="AR4" s="79" t="s">
        <v>176</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8">
        <v>0</v>
      </c>
      <c r="BG4" s="49">
        <v>0</v>
      </c>
      <c r="BH4" s="48">
        <v>1</v>
      </c>
      <c r="BI4" s="49">
        <v>4.166666666666667</v>
      </c>
      <c r="BJ4" s="48">
        <v>0</v>
      </c>
      <c r="BK4" s="49">
        <v>0</v>
      </c>
      <c r="BL4" s="48">
        <v>23</v>
      </c>
      <c r="BM4" s="49">
        <v>95.83333333333333</v>
      </c>
      <c r="BN4" s="48">
        <v>24</v>
      </c>
    </row>
    <row r="5" spans="1:66" ht="15">
      <c r="A5" s="64" t="s">
        <v>216</v>
      </c>
      <c r="B5" s="64" t="s">
        <v>216</v>
      </c>
      <c r="C5" s="65" t="s">
        <v>2138</v>
      </c>
      <c r="D5" s="66">
        <v>3</v>
      </c>
      <c r="E5" s="67" t="s">
        <v>132</v>
      </c>
      <c r="F5" s="68">
        <v>32</v>
      </c>
      <c r="G5" s="65"/>
      <c r="H5" s="69"/>
      <c r="I5" s="70"/>
      <c r="J5" s="70"/>
      <c r="K5" s="34" t="s">
        <v>65</v>
      </c>
      <c r="L5" s="77">
        <v>5</v>
      </c>
      <c r="M5" s="77"/>
      <c r="N5" s="72"/>
      <c r="O5" s="79" t="s">
        <v>176</v>
      </c>
      <c r="P5" s="81">
        <v>43783.02898148148</v>
      </c>
      <c r="Q5" s="79" t="s">
        <v>277</v>
      </c>
      <c r="R5" s="83" t="s">
        <v>357</v>
      </c>
      <c r="S5" s="79" t="s">
        <v>420</v>
      </c>
      <c r="T5" s="79" t="s">
        <v>433</v>
      </c>
      <c r="U5" s="79"/>
      <c r="V5" s="83" t="s">
        <v>533</v>
      </c>
      <c r="W5" s="81">
        <v>43783.02898148148</v>
      </c>
      <c r="X5" s="85">
        <v>43783</v>
      </c>
      <c r="Y5" s="87" t="s">
        <v>576</v>
      </c>
      <c r="Z5" s="83" t="s">
        <v>673</v>
      </c>
      <c r="AA5" s="79"/>
      <c r="AB5" s="79"/>
      <c r="AC5" s="87" t="s">
        <v>770</v>
      </c>
      <c r="AD5" s="79"/>
      <c r="AE5" s="79" t="b">
        <v>0</v>
      </c>
      <c r="AF5" s="79">
        <v>1</v>
      </c>
      <c r="AG5" s="87" t="s">
        <v>867</v>
      </c>
      <c r="AH5" s="79" t="b">
        <v>0</v>
      </c>
      <c r="AI5" s="79" t="s">
        <v>871</v>
      </c>
      <c r="AJ5" s="79"/>
      <c r="AK5" s="87" t="s">
        <v>867</v>
      </c>
      <c r="AL5" s="79" t="b">
        <v>0</v>
      </c>
      <c r="AM5" s="79">
        <v>0</v>
      </c>
      <c r="AN5" s="87" t="s">
        <v>867</v>
      </c>
      <c r="AO5" s="79" t="s">
        <v>885</v>
      </c>
      <c r="AP5" s="79" t="b">
        <v>0</v>
      </c>
      <c r="AQ5" s="87" t="s">
        <v>770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5</v>
      </c>
      <c r="BM5" s="49">
        <v>100</v>
      </c>
      <c r="BN5" s="48">
        <v>5</v>
      </c>
    </row>
    <row r="6" spans="1:66" ht="15">
      <c r="A6" s="64" t="s">
        <v>217</v>
      </c>
      <c r="B6" s="64" t="s">
        <v>225</v>
      </c>
      <c r="C6" s="65" t="s">
        <v>2138</v>
      </c>
      <c r="D6" s="66">
        <v>3</v>
      </c>
      <c r="E6" s="67" t="s">
        <v>132</v>
      </c>
      <c r="F6" s="68">
        <v>32</v>
      </c>
      <c r="G6" s="65"/>
      <c r="H6" s="69"/>
      <c r="I6" s="70"/>
      <c r="J6" s="70"/>
      <c r="K6" s="34" t="s">
        <v>65</v>
      </c>
      <c r="L6" s="77">
        <v>6</v>
      </c>
      <c r="M6" s="77"/>
      <c r="N6" s="72"/>
      <c r="O6" s="79" t="s">
        <v>273</v>
      </c>
      <c r="P6" s="81">
        <v>43783.04222222222</v>
      </c>
      <c r="Q6" s="79" t="s">
        <v>278</v>
      </c>
      <c r="R6" s="79"/>
      <c r="S6" s="79"/>
      <c r="T6" s="79" t="s">
        <v>434</v>
      </c>
      <c r="U6" s="79"/>
      <c r="V6" s="83" t="s">
        <v>534</v>
      </c>
      <c r="W6" s="81">
        <v>43783.04222222222</v>
      </c>
      <c r="X6" s="85">
        <v>43783</v>
      </c>
      <c r="Y6" s="87" t="s">
        <v>577</v>
      </c>
      <c r="Z6" s="83" t="s">
        <v>674</v>
      </c>
      <c r="AA6" s="79"/>
      <c r="AB6" s="79"/>
      <c r="AC6" s="87" t="s">
        <v>771</v>
      </c>
      <c r="AD6" s="79"/>
      <c r="AE6" s="79" t="b">
        <v>0</v>
      </c>
      <c r="AF6" s="79">
        <v>0</v>
      </c>
      <c r="AG6" s="87" t="s">
        <v>867</v>
      </c>
      <c r="AH6" s="79" t="b">
        <v>0</v>
      </c>
      <c r="AI6" s="79" t="s">
        <v>870</v>
      </c>
      <c r="AJ6" s="79"/>
      <c r="AK6" s="87" t="s">
        <v>867</v>
      </c>
      <c r="AL6" s="79" t="b">
        <v>0</v>
      </c>
      <c r="AM6" s="79">
        <v>1</v>
      </c>
      <c r="AN6" s="87" t="s">
        <v>779</v>
      </c>
      <c r="AO6" s="79" t="s">
        <v>886</v>
      </c>
      <c r="AP6" s="79" t="b">
        <v>0</v>
      </c>
      <c r="AQ6" s="87" t="s">
        <v>779</v>
      </c>
      <c r="AR6" s="79" t="s">
        <v>176</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8">
        <v>1</v>
      </c>
      <c r="BG6" s="49">
        <v>4.545454545454546</v>
      </c>
      <c r="BH6" s="48">
        <v>0</v>
      </c>
      <c r="BI6" s="49">
        <v>0</v>
      </c>
      <c r="BJ6" s="48">
        <v>0</v>
      </c>
      <c r="BK6" s="49">
        <v>0</v>
      </c>
      <c r="BL6" s="48">
        <v>21</v>
      </c>
      <c r="BM6" s="49">
        <v>95.45454545454545</v>
      </c>
      <c r="BN6" s="48">
        <v>22</v>
      </c>
    </row>
    <row r="7" spans="1:66" ht="15">
      <c r="A7" s="64" t="s">
        <v>218</v>
      </c>
      <c r="B7" s="64" t="s">
        <v>218</v>
      </c>
      <c r="C7" s="65" t="s">
        <v>2138</v>
      </c>
      <c r="D7" s="66">
        <v>3</v>
      </c>
      <c r="E7" s="67" t="s">
        <v>132</v>
      </c>
      <c r="F7" s="68">
        <v>32</v>
      </c>
      <c r="G7" s="65"/>
      <c r="H7" s="69"/>
      <c r="I7" s="70"/>
      <c r="J7" s="70"/>
      <c r="K7" s="34" t="s">
        <v>65</v>
      </c>
      <c r="L7" s="77">
        <v>7</v>
      </c>
      <c r="M7" s="77"/>
      <c r="N7" s="72"/>
      <c r="O7" s="79" t="s">
        <v>176</v>
      </c>
      <c r="P7" s="81">
        <v>43783.08295138889</v>
      </c>
      <c r="Q7" s="79" t="s">
        <v>279</v>
      </c>
      <c r="R7" s="83" t="s">
        <v>358</v>
      </c>
      <c r="S7" s="79" t="s">
        <v>420</v>
      </c>
      <c r="T7" s="79" t="s">
        <v>435</v>
      </c>
      <c r="U7" s="79"/>
      <c r="V7" s="83" t="s">
        <v>535</v>
      </c>
      <c r="W7" s="81">
        <v>43783.08295138889</v>
      </c>
      <c r="X7" s="85">
        <v>43783</v>
      </c>
      <c r="Y7" s="87" t="s">
        <v>578</v>
      </c>
      <c r="Z7" s="83" t="s">
        <v>675</v>
      </c>
      <c r="AA7" s="79"/>
      <c r="AB7" s="79"/>
      <c r="AC7" s="87" t="s">
        <v>772</v>
      </c>
      <c r="AD7" s="79"/>
      <c r="AE7" s="79" t="b">
        <v>0</v>
      </c>
      <c r="AF7" s="79">
        <v>4</v>
      </c>
      <c r="AG7" s="87" t="s">
        <v>867</v>
      </c>
      <c r="AH7" s="79" t="b">
        <v>0</v>
      </c>
      <c r="AI7" s="79" t="s">
        <v>870</v>
      </c>
      <c r="AJ7" s="79"/>
      <c r="AK7" s="87" t="s">
        <v>867</v>
      </c>
      <c r="AL7" s="79" t="b">
        <v>0</v>
      </c>
      <c r="AM7" s="79">
        <v>0</v>
      </c>
      <c r="AN7" s="87" t="s">
        <v>867</v>
      </c>
      <c r="AO7" s="79" t="s">
        <v>885</v>
      </c>
      <c r="AP7" s="79" t="b">
        <v>0</v>
      </c>
      <c r="AQ7" s="87" t="s">
        <v>772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1</v>
      </c>
      <c r="BG7" s="49">
        <v>5</v>
      </c>
      <c r="BH7" s="48">
        <v>0</v>
      </c>
      <c r="BI7" s="49">
        <v>0</v>
      </c>
      <c r="BJ7" s="48">
        <v>0</v>
      </c>
      <c r="BK7" s="49">
        <v>0</v>
      </c>
      <c r="BL7" s="48">
        <v>19</v>
      </c>
      <c r="BM7" s="49">
        <v>95</v>
      </c>
      <c r="BN7" s="48">
        <v>20</v>
      </c>
    </row>
    <row r="8" spans="1:66" ht="15">
      <c r="A8" s="64" t="s">
        <v>219</v>
      </c>
      <c r="B8" s="64" t="s">
        <v>219</v>
      </c>
      <c r="C8" s="65" t="s">
        <v>2138</v>
      </c>
      <c r="D8" s="66">
        <v>3</v>
      </c>
      <c r="E8" s="67" t="s">
        <v>132</v>
      </c>
      <c r="F8" s="68">
        <v>32</v>
      </c>
      <c r="G8" s="65"/>
      <c r="H8" s="69"/>
      <c r="I8" s="70"/>
      <c r="J8" s="70"/>
      <c r="K8" s="34" t="s">
        <v>65</v>
      </c>
      <c r="L8" s="77">
        <v>8</v>
      </c>
      <c r="M8" s="77"/>
      <c r="N8" s="72"/>
      <c r="O8" s="79" t="s">
        <v>176</v>
      </c>
      <c r="P8" s="81">
        <v>43782.07959490741</v>
      </c>
      <c r="Q8" s="79" t="s">
        <v>280</v>
      </c>
      <c r="R8" s="83" t="s">
        <v>359</v>
      </c>
      <c r="S8" s="79" t="s">
        <v>421</v>
      </c>
      <c r="T8" s="79" t="s">
        <v>436</v>
      </c>
      <c r="U8" s="79"/>
      <c r="V8" s="83" t="s">
        <v>536</v>
      </c>
      <c r="W8" s="81">
        <v>43782.07959490741</v>
      </c>
      <c r="X8" s="85">
        <v>43782</v>
      </c>
      <c r="Y8" s="87" t="s">
        <v>579</v>
      </c>
      <c r="Z8" s="83" t="s">
        <v>676</v>
      </c>
      <c r="AA8" s="79"/>
      <c r="AB8" s="79"/>
      <c r="AC8" s="87" t="s">
        <v>773</v>
      </c>
      <c r="AD8" s="79"/>
      <c r="AE8" s="79" t="b">
        <v>0</v>
      </c>
      <c r="AF8" s="79">
        <v>3</v>
      </c>
      <c r="AG8" s="87" t="s">
        <v>867</v>
      </c>
      <c r="AH8" s="79" t="b">
        <v>1</v>
      </c>
      <c r="AI8" s="79" t="s">
        <v>871</v>
      </c>
      <c r="AJ8" s="79"/>
      <c r="AK8" s="87" t="s">
        <v>880</v>
      </c>
      <c r="AL8" s="79" t="b">
        <v>0</v>
      </c>
      <c r="AM8" s="79">
        <v>1</v>
      </c>
      <c r="AN8" s="87" t="s">
        <v>867</v>
      </c>
      <c r="AO8" s="79" t="s">
        <v>884</v>
      </c>
      <c r="AP8" s="79" t="b">
        <v>0</v>
      </c>
      <c r="AQ8" s="87" t="s">
        <v>773</v>
      </c>
      <c r="AR8" s="79" t="s">
        <v>273</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8">
        <v>0</v>
      </c>
      <c r="BG8" s="49">
        <v>0</v>
      </c>
      <c r="BH8" s="48">
        <v>0</v>
      </c>
      <c r="BI8" s="49">
        <v>0</v>
      </c>
      <c r="BJ8" s="48">
        <v>0</v>
      </c>
      <c r="BK8" s="49">
        <v>0</v>
      </c>
      <c r="BL8" s="48">
        <v>7</v>
      </c>
      <c r="BM8" s="49">
        <v>100</v>
      </c>
      <c r="BN8" s="48">
        <v>7</v>
      </c>
    </row>
    <row r="9" spans="1:66" ht="15">
      <c r="A9" s="64" t="s">
        <v>220</v>
      </c>
      <c r="B9" s="64" t="s">
        <v>219</v>
      </c>
      <c r="C9" s="65" t="s">
        <v>2138</v>
      </c>
      <c r="D9" s="66">
        <v>3</v>
      </c>
      <c r="E9" s="67" t="s">
        <v>132</v>
      </c>
      <c r="F9" s="68">
        <v>32</v>
      </c>
      <c r="G9" s="65"/>
      <c r="H9" s="69"/>
      <c r="I9" s="70"/>
      <c r="J9" s="70"/>
      <c r="K9" s="34" t="s">
        <v>65</v>
      </c>
      <c r="L9" s="77">
        <v>9</v>
      </c>
      <c r="M9" s="77"/>
      <c r="N9" s="72"/>
      <c r="O9" s="79" t="s">
        <v>273</v>
      </c>
      <c r="P9" s="81">
        <v>43783.12877314815</v>
      </c>
      <c r="Q9" s="79" t="s">
        <v>280</v>
      </c>
      <c r="R9" s="83" t="s">
        <v>359</v>
      </c>
      <c r="S9" s="79" t="s">
        <v>421</v>
      </c>
      <c r="T9" s="79" t="s">
        <v>436</v>
      </c>
      <c r="U9" s="79"/>
      <c r="V9" s="83" t="s">
        <v>537</v>
      </c>
      <c r="W9" s="81">
        <v>43783.12877314815</v>
      </c>
      <c r="X9" s="85">
        <v>43783</v>
      </c>
      <c r="Y9" s="87" t="s">
        <v>580</v>
      </c>
      <c r="Z9" s="83" t="s">
        <v>677</v>
      </c>
      <c r="AA9" s="79"/>
      <c r="AB9" s="79"/>
      <c r="AC9" s="87" t="s">
        <v>774</v>
      </c>
      <c r="AD9" s="79"/>
      <c r="AE9" s="79" t="b">
        <v>0</v>
      </c>
      <c r="AF9" s="79">
        <v>0</v>
      </c>
      <c r="AG9" s="87" t="s">
        <v>867</v>
      </c>
      <c r="AH9" s="79" t="b">
        <v>1</v>
      </c>
      <c r="AI9" s="79" t="s">
        <v>871</v>
      </c>
      <c r="AJ9" s="79"/>
      <c r="AK9" s="87" t="s">
        <v>880</v>
      </c>
      <c r="AL9" s="79" t="b">
        <v>0</v>
      </c>
      <c r="AM9" s="79">
        <v>1</v>
      </c>
      <c r="AN9" s="87" t="s">
        <v>773</v>
      </c>
      <c r="AO9" s="79" t="s">
        <v>884</v>
      </c>
      <c r="AP9" s="79" t="b">
        <v>0</v>
      </c>
      <c r="AQ9" s="87" t="s">
        <v>773</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8">
        <v>0</v>
      </c>
      <c r="BG9" s="49">
        <v>0</v>
      </c>
      <c r="BH9" s="48">
        <v>0</v>
      </c>
      <c r="BI9" s="49">
        <v>0</v>
      </c>
      <c r="BJ9" s="48">
        <v>0</v>
      </c>
      <c r="BK9" s="49">
        <v>0</v>
      </c>
      <c r="BL9" s="48">
        <v>7</v>
      </c>
      <c r="BM9" s="49">
        <v>100</v>
      </c>
      <c r="BN9" s="48">
        <v>7</v>
      </c>
    </row>
    <row r="10" spans="1:66" ht="15">
      <c r="A10" s="64" t="s">
        <v>221</v>
      </c>
      <c r="B10" s="64" t="s">
        <v>261</v>
      </c>
      <c r="C10" s="65" t="s">
        <v>2138</v>
      </c>
      <c r="D10" s="66">
        <v>3</v>
      </c>
      <c r="E10" s="67" t="s">
        <v>132</v>
      </c>
      <c r="F10" s="68">
        <v>32</v>
      </c>
      <c r="G10" s="65"/>
      <c r="H10" s="69"/>
      <c r="I10" s="70"/>
      <c r="J10" s="70"/>
      <c r="K10" s="34" t="s">
        <v>65</v>
      </c>
      <c r="L10" s="77">
        <v>10</v>
      </c>
      <c r="M10" s="77"/>
      <c r="N10" s="72"/>
      <c r="O10" s="79" t="s">
        <v>273</v>
      </c>
      <c r="P10" s="81">
        <v>43783.51274305556</v>
      </c>
      <c r="Q10" s="79" t="s">
        <v>281</v>
      </c>
      <c r="R10" s="83" t="s">
        <v>360</v>
      </c>
      <c r="S10" s="79" t="s">
        <v>422</v>
      </c>
      <c r="T10" s="79" t="s">
        <v>437</v>
      </c>
      <c r="U10" s="79"/>
      <c r="V10" s="83" t="s">
        <v>538</v>
      </c>
      <c r="W10" s="81">
        <v>43783.51274305556</v>
      </c>
      <c r="X10" s="85">
        <v>43783</v>
      </c>
      <c r="Y10" s="87" t="s">
        <v>581</v>
      </c>
      <c r="Z10" s="83" t="s">
        <v>678</v>
      </c>
      <c r="AA10" s="79"/>
      <c r="AB10" s="79"/>
      <c r="AC10" s="87" t="s">
        <v>775</v>
      </c>
      <c r="AD10" s="79"/>
      <c r="AE10" s="79" t="b">
        <v>0</v>
      </c>
      <c r="AF10" s="79">
        <v>0</v>
      </c>
      <c r="AG10" s="87" t="s">
        <v>867</v>
      </c>
      <c r="AH10" s="79" t="b">
        <v>0</v>
      </c>
      <c r="AI10" s="79" t="s">
        <v>870</v>
      </c>
      <c r="AJ10" s="79"/>
      <c r="AK10" s="87" t="s">
        <v>867</v>
      </c>
      <c r="AL10" s="79" t="b">
        <v>0</v>
      </c>
      <c r="AM10" s="79">
        <v>3</v>
      </c>
      <c r="AN10" s="87" t="s">
        <v>859</v>
      </c>
      <c r="AO10" s="79" t="s">
        <v>883</v>
      </c>
      <c r="AP10" s="79" t="b">
        <v>0</v>
      </c>
      <c r="AQ10" s="87" t="s">
        <v>859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221</v>
      </c>
      <c r="B11" s="64" t="s">
        <v>264</v>
      </c>
      <c r="C11" s="65" t="s">
        <v>2138</v>
      </c>
      <c r="D11" s="66">
        <v>3</v>
      </c>
      <c r="E11" s="67" t="s">
        <v>132</v>
      </c>
      <c r="F11" s="68">
        <v>32</v>
      </c>
      <c r="G11" s="65"/>
      <c r="H11" s="69"/>
      <c r="I11" s="70"/>
      <c r="J11" s="70"/>
      <c r="K11" s="34" t="s">
        <v>65</v>
      </c>
      <c r="L11" s="77">
        <v>11</v>
      </c>
      <c r="M11" s="77"/>
      <c r="N11" s="72"/>
      <c r="O11" s="79" t="s">
        <v>274</v>
      </c>
      <c r="P11" s="81">
        <v>43783.51274305556</v>
      </c>
      <c r="Q11" s="79" t="s">
        <v>281</v>
      </c>
      <c r="R11" s="83" t="s">
        <v>360</v>
      </c>
      <c r="S11" s="79" t="s">
        <v>422</v>
      </c>
      <c r="T11" s="79" t="s">
        <v>437</v>
      </c>
      <c r="U11" s="79"/>
      <c r="V11" s="83" t="s">
        <v>538</v>
      </c>
      <c r="W11" s="81">
        <v>43783.51274305556</v>
      </c>
      <c r="X11" s="85">
        <v>43783</v>
      </c>
      <c r="Y11" s="87" t="s">
        <v>581</v>
      </c>
      <c r="Z11" s="83" t="s">
        <v>678</v>
      </c>
      <c r="AA11" s="79"/>
      <c r="AB11" s="79"/>
      <c r="AC11" s="87" t="s">
        <v>775</v>
      </c>
      <c r="AD11" s="79"/>
      <c r="AE11" s="79" t="b">
        <v>0</v>
      </c>
      <c r="AF11" s="79">
        <v>0</v>
      </c>
      <c r="AG11" s="87" t="s">
        <v>867</v>
      </c>
      <c r="AH11" s="79" t="b">
        <v>0</v>
      </c>
      <c r="AI11" s="79" t="s">
        <v>870</v>
      </c>
      <c r="AJ11" s="79"/>
      <c r="AK11" s="87" t="s">
        <v>867</v>
      </c>
      <c r="AL11" s="79" t="b">
        <v>0</v>
      </c>
      <c r="AM11" s="79">
        <v>3</v>
      </c>
      <c r="AN11" s="87" t="s">
        <v>859</v>
      </c>
      <c r="AO11" s="79" t="s">
        <v>883</v>
      </c>
      <c r="AP11" s="79" t="b">
        <v>0</v>
      </c>
      <c r="AQ11" s="87" t="s">
        <v>859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0</v>
      </c>
      <c r="BG11" s="49">
        <v>0</v>
      </c>
      <c r="BH11" s="48">
        <v>0</v>
      </c>
      <c r="BI11" s="49">
        <v>0</v>
      </c>
      <c r="BJ11" s="48">
        <v>0</v>
      </c>
      <c r="BK11" s="49">
        <v>0</v>
      </c>
      <c r="BL11" s="48">
        <v>15</v>
      </c>
      <c r="BM11" s="49">
        <v>100</v>
      </c>
      <c r="BN11" s="48">
        <v>15</v>
      </c>
    </row>
    <row r="12" spans="1:66" ht="15">
      <c r="A12" s="64" t="s">
        <v>222</v>
      </c>
      <c r="B12" s="64" t="s">
        <v>222</v>
      </c>
      <c r="C12" s="65" t="s">
        <v>2138</v>
      </c>
      <c r="D12" s="66">
        <v>3</v>
      </c>
      <c r="E12" s="67" t="s">
        <v>132</v>
      </c>
      <c r="F12" s="68">
        <v>32</v>
      </c>
      <c r="G12" s="65"/>
      <c r="H12" s="69"/>
      <c r="I12" s="70"/>
      <c r="J12" s="70"/>
      <c r="K12" s="34" t="s">
        <v>65</v>
      </c>
      <c r="L12" s="77">
        <v>12</v>
      </c>
      <c r="M12" s="77"/>
      <c r="N12" s="72"/>
      <c r="O12" s="79" t="s">
        <v>176</v>
      </c>
      <c r="P12" s="81">
        <v>43783.525868055556</v>
      </c>
      <c r="Q12" s="79" t="s">
        <v>282</v>
      </c>
      <c r="R12" s="83" t="s">
        <v>361</v>
      </c>
      <c r="S12" s="79" t="s">
        <v>420</v>
      </c>
      <c r="T12" s="79" t="s">
        <v>438</v>
      </c>
      <c r="U12" s="79"/>
      <c r="V12" s="83" t="s">
        <v>539</v>
      </c>
      <c r="W12" s="81">
        <v>43783.525868055556</v>
      </c>
      <c r="X12" s="85">
        <v>43783</v>
      </c>
      <c r="Y12" s="87" t="s">
        <v>582</v>
      </c>
      <c r="Z12" s="83" t="s">
        <v>679</v>
      </c>
      <c r="AA12" s="79"/>
      <c r="AB12" s="79"/>
      <c r="AC12" s="87" t="s">
        <v>776</v>
      </c>
      <c r="AD12" s="79"/>
      <c r="AE12" s="79" t="b">
        <v>0</v>
      </c>
      <c r="AF12" s="79">
        <v>0</v>
      </c>
      <c r="AG12" s="87" t="s">
        <v>867</v>
      </c>
      <c r="AH12" s="79" t="b">
        <v>0</v>
      </c>
      <c r="AI12" s="79" t="s">
        <v>870</v>
      </c>
      <c r="AJ12" s="79"/>
      <c r="AK12" s="87" t="s">
        <v>867</v>
      </c>
      <c r="AL12" s="79" t="b">
        <v>0</v>
      </c>
      <c r="AM12" s="79">
        <v>0</v>
      </c>
      <c r="AN12" s="87" t="s">
        <v>867</v>
      </c>
      <c r="AO12" s="79" t="s">
        <v>885</v>
      </c>
      <c r="AP12" s="79" t="b">
        <v>0</v>
      </c>
      <c r="AQ12" s="87" t="s">
        <v>776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1</v>
      </c>
      <c r="BG12" s="49">
        <v>5</v>
      </c>
      <c r="BH12" s="48">
        <v>0</v>
      </c>
      <c r="BI12" s="49">
        <v>0</v>
      </c>
      <c r="BJ12" s="48">
        <v>0</v>
      </c>
      <c r="BK12" s="49">
        <v>0</v>
      </c>
      <c r="BL12" s="48">
        <v>19</v>
      </c>
      <c r="BM12" s="49">
        <v>95</v>
      </c>
      <c r="BN12" s="48">
        <v>20</v>
      </c>
    </row>
    <row r="13" spans="1:66" ht="15">
      <c r="A13" s="64" t="s">
        <v>223</v>
      </c>
      <c r="B13" s="64" t="s">
        <v>265</v>
      </c>
      <c r="C13" s="65" t="s">
        <v>2138</v>
      </c>
      <c r="D13" s="66">
        <v>3</v>
      </c>
      <c r="E13" s="67" t="s">
        <v>132</v>
      </c>
      <c r="F13" s="68">
        <v>32</v>
      </c>
      <c r="G13" s="65"/>
      <c r="H13" s="69"/>
      <c r="I13" s="70"/>
      <c r="J13" s="70"/>
      <c r="K13" s="34" t="s">
        <v>65</v>
      </c>
      <c r="L13" s="77">
        <v>13</v>
      </c>
      <c r="M13" s="77"/>
      <c r="N13" s="72"/>
      <c r="O13" s="79" t="s">
        <v>274</v>
      </c>
      <c r="P13" s="81">
        <v>43783.77096064815</v>
      </c>
      <c r="Q13" s="79" t="s">
        <v>283</v>
      </c>
      <c r="R13" s="83" t="s">
        <v>362</v>
      </c>
      <c r="S13" s="79" t="s">
        <v>421</v>
      </c>
      <c r="T13" s="79" t="s">
        <v>439</v>
      </c>
      <c r="U13" s="79"/>
      <c r="V13" s="83" t="s">
        <v>540</v>
      </c>
      <c r="W13" s="81">
        <v>43783.77096064815</v>
      </c>
      <c r="X13" s="85">
        <v>43783</v>
      </c>
      <c r="Y13" s="87" t="s">
        <v>583</v>
      </c>
      <c r="Z13" s="83" t="s">
        <v>680</v>
      </c>
      <c r="AA13" s="79"/>
      <c r="AB13" s="79"/>
      <c r="AC13" s="87" t="s">
        <v>777</v>
      </c>
      <c r="AD13" s="79"/>
      <c r="AE13" s="79" t="b">
        <v>0</v>
      </c>
      <c r="AF13" s="79">
        <v>0</v>
      </c>
      <c r="AG13" s="87" t="s">
        <v>867</v>
      </c>
      <c r="AH13" s="79" t="b">
        <v>1</v>
      </c>
      <c r="AI13" s="79" t="s">
        <v>871</v>
      </c>
      <c r="AJ13" s="79"/>
      <c r="AK13" s="87" t="s">
        <v>881</v>
      </c>
      <c r="AL13" s="79" t="b">
        <v>0</v>
      </c>
      <c r="AM13" s="79">
        <v>1</v>
      </c>
      <c r="AN13" s="87" t="s">
        <v>867</v>
      </c>
      <c r="AO13" s="79" t="s">
        <v>887</v>
      </c>
      <c r="AP13" s="79" t="b">
        <v>0</v>
      </c>
      <c r="AQ13" s="87" t="s">
        <v>777</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8">
        <v>0</v>
      </c>
      <c r="BG13" s="49">
        <v>0</v>
      </c>
      <c r="BH13" s="48">
        <v>0</v>
      </c>
      <c r="BI13" s="49">
        <v>0</v>
      </c>
      <c r="BJ13" s="48">
        <v>0</v>
      </c>
      <c r="BK13" s="49">
        <v>0</v>
      </c>
      <c r="BL13" s="48">
        <v>6</v>
      </c>
      <c r="BM13" s="49">
        <v>100</v>
      </c>
      <c r="BN13" s="48">
        <v>6</v>
      </c>
    </row>
    <row r="14" spans="1:66" ht="15">
      <c r="A14" s="64" t="s">
        <v>224</v>
      </c>
      <c r="B14" s="64" t="s">
        <v>224</v>
      </c>
      <c r="C14" s="65" t="s">
        <v>2138</v>
      </c>
      <c r="D14" s="66">
        <v>3</v>
      </c>
      <c r="E14" s="67" t="s">
        <v>132</v>
      </c>
      <c r="F14" s="68">
        <v>32</v>
      </c>
      <c r="G14" s="65"/>
      <c r="H14" s="69"/>
      <c r="I14" s="70"/>
      <c r="J14" s="70"/>
      <c r="K14" s="34" t="s">
        <v>65</v>
      </c>
      <c r="L14" s="77">
        <v>14</v>
      </c>
      <c r="M14" s="77"/>
      <c r="N14" s="72"/>
      <c r="O14" s="79" t="s">
        <v>176</v>
      </c>
      <c r="P14" s="81">
        <v>43783.807962962965</v>
      </c>
      <c r="Q14" s="79" t="s">
        <v>284</v>
      </c>
      <c r="R14" s="83" t="s">
        <v>363</v>
      </c>
      <c r="S14" s="79" t="s">
        <v>420</v>
      </c>
      <c r="T14" s="79" t="s">
        <v>440</v>
      </c>
      <c r="U14" s="79"/>
      <c r="V14" s="83" t="s">
        <v>541</v>
      </c>
      <c r="W14" s="81">
        <v>43783.807962962965</v>
      </c>
      <c r="X14" s="85">
        <v>43783</v>
      </c>
      <c r="Y14" s="87" t="s">
        <v>584</v>
      </c>
      <c r="Z14" s="83" t="s">
        <v>681</v>
      </c>
      <c r="AA14" s="79"/>
      <c r="AB14" s="79"/>
      <c r="AC14" s="87" t="s">
        <v>778</v>
      </c>
      <c r="AD14" s="79"/>
      <c r="AE14" s="79" t="b">
        <v>0</v>
      </c>
      <c r="AF14" s="79">
        <v>0</v>
      </c>
      <c r="AG14" s="87" t="s">
        <v>867</v>
      </c>
      <c r="AH14" s="79" t="b">
        <v>0</v>
      </c>
      <c r="AI14" s="79" t="s">
        <v>872</v>
      </c>
      <c r="AJ14" s="79"/>
      <c r="AK14" s="87" t="s">
        <v>867</v>
      </c>
      <c r="AL14" s="79" t="b">
        <v>0</v>
      </c>
      <c r="AM14" s="79">
        <v>0</v>
      </c>
      <c r="AN14" s="87" t="s">
        <v>867</v>
      </c>
      <c r="AO14" s="79" t="s">
        <v>885</v>
      </c>
      <c r="AP14" s="79" t="b">
        <v>0</v>
      </c>
      <c r="AQ14" s="87" t="s">
        <v>778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21</v>
      </c>
      <c r="BM14" s="49">
        <v>100</v>
      </c>
      <c r="BN14" s="48">
        <v>21</v>
      </c>
    </row>
    <row r="15" spans="1:66" ht="15">
      <c r="A15" s="64" t="s">
        <v>225</v>
      </c>
      <c r="B15" s="64" t="s">
        <v>225</v>
      </c>
      <c r="C15" s="65" t="s">
        <v>2139</v>
      </c>
      <c r="D15" s="66">
        <v>4.75</v>
      </c>
      <c r="E15" s="67" t="s">
        <v>136</v>
      </c>
      <c r="F15" s="68">
        <v>28.75</v>
      </c>
      <c r="G15" s="65"/>
      <c r="H15" s="69"/>
      <c r="I15" s="70"/>
      <c r="J15" s="70"/>
      <c r="K15" s="34" t="s">
        <v>65</v>
      </c>
      <c r="L15" s="77">
        <v>15</v>
      </c>
      <c r="M15" s="77"/>
      <c r="N15" s="72"/>
      <c r="O15" s="79" t="s">
        <v>176</v>
      </c>
      <c r="P15" s="81">
        <v>43783.02732638889</v>
      </c>
      <c r="Q15" s="79" t="s">
        <v>278</v>
      </c>
      <c r="R15" s="79"/>
      <c r="S15" s="79"/>
      <c r="T15" s="79" t="s">
        <v>441</v>
      </c>
      <c r="U15" s="79"/>
      <c r="V15" s="83" t="s">
        <v>542</v>
      </c>
      <c r="W15" s="81">
        <v>43783.02732638889</v>
      </c>
      <c r="X15" s="85">
        <v>43783</v>
      </c>
      <c r="Y15" s="87" t="s">
        <v>585</v>
      </c>
      <c r="Z15" s="83" t="s">
        <v>682</v>
      </c>
      <c r="AA15" s="79"/>
      <c r="AB15" s="79"/>
      <c r="AC15" s="87" t="s">
        <v>779</v>
      </c>
      <c r="AD15" s="79"/>
      <c r="AE15" s="79" t="b">
        <v>0</v>
      </c>
      <c r="AF15" s="79">
        <v>0</v>
      </c>
      <c r="AG15" s="87" t="s">
        <v>867</v>
      </c>
      <c r="AH15" s="79" t="b">
        <v>0</v>
      </c>
      <c r="AI15" s="79" t="s">
        <v>870</v>
      </c>
      <c r="AJ15" s="79"/>
      <c r="AK15" s="87" t="s">
        <v>867</v>
      </c>
      <c r="AL15" s="79" t="b">
        <v>0</v>
      </c>
      <c r="AM15" s="79">
        <v>1</v>
      </c>
      <c r="AN15" s="87" t="s">
        <v>867</v>
      </c>
      <c r="AO15" s="79" t="s">
        <v>887</v>
      </c>
      <c r="AP15" s="79" t="b">
        <v>0</v>
      </c>
      <c r="AQ15" s="87" t="s">
        <v>779</v>
      </c>
      <c r="AR15" s="79" t="s">
        <v>176</v>
      </c>
      <c r="AS15" s="79">
        <v>0</v>
      </c>
      <c r="AT15" s="79">
        <v>0</v>
      </c>
      <c r="AU15" s="79"/>
      <c r="AV15" s="79"/>
      <c r="AW15" s="79"/>
      <c r="AX15" s="79"/>
      <c r="AY15" s="79"/>
      <c r="AZ15" s="79"/>
      <c r="BA15" s="79"/>
      <c r="BB15" s="79"/>
      <c r="BC15">
        <v>2</v>
      </c>
      <c r="BD15" s="78" t="str">
        <f>REPLACE(INDEX(GroupVertices[Group],MATCH(Edges[[#This Row],[Vertex 1]],GroupVertices[Vertex],0)),1,1,"")</f>
        <v>15</v>
      </c>
      <c r="BE15" s="78" t="str">
        <f>REPLACE(INDEX(GroupVertices[Group],MATCH(Edges[[#This Row],[Vertex 2]],GroupVertices[Vertex],0)),1,1,"")</f>
        <v>15</v>
      </c>
      <c r="BF15" s="48">
        <v>1</v>
      </c>
      <c r="BG15" s="49">
        <v>4.545454545454546</v>
      </c>
      <c r="BH15" s="48">
        <v>0</v>
      </c>
      <c r="BI15" s="49">
        <v>0</v>
      </c>
      <c r="BJ15" s="48">
        <v>0</v>
      </c>
      <c r="BK15" s="49">
        <v>0</v>
      </c>
      <c r="BL15" s="48">
        <v>21</v>
      </c>
      <c r="BM15" s="49">
        <v>95.45454545454545</v>
      </c>
      <c r="BN15" s="48">
        <v>22</v>
      </c>
    </row>
    <row r="16" spans="1:66" ht="15">
      <c r="A16" s="64" t="s">
        <v>225</v>
      </c>
      <c r="B16" s="64" t="s">
        <v>225</v>
      </c>
      <c r="C16" s="65" t="s">
        <v>2139</v>
      </c>
      <c r="D16" s="66">
        <v>4.75</v>
      </c>
      <c r="E16" s="67" t="s">
        <v>136</v>
      </c>
      <c r="F16" s="68">
        <v>28.75</v>
      </c>
      <c r="G16" s="65"/>
      <c r="H16" s="69"/>
      <c r="I16" s="70"/>
      <c r="J16" s="70"/>
      <c r="K16" s="34" t="s">
        <v>65</v>
      </c>
      <c r="L16" s="77">
        <v>16</v>
      </c>
      <c r="M16" s="77"/>
      <c r="N16" s="72"/>
      <c r="O16" s="79" t="s">
        <v>176</v>
      </c>
      <c r="P16" s="81">
        <v>43783.88799768518</v>
      </c>
      <c r="Q16" s="79" t="s">
        <v>285</v>
      </c>
      <c r="R16" s="79"/>
      <c r="S16" s="79"/>
      <c r="T16" s="79" t="s">
        <v>442</v>
      </c>
      <c r="U16" s="79"/>
      <c r="V16" s="83" t="s">
        <v>542</v>
      </c>
      <c r="W16" s="81">
        <v>43783.88799768518</v>
      </c>
      <c r="X16" s="85">
        <v>43783</v>
      </c>
      <c r="Y16" s="87" t="s">
        <v>586</v>
      </c>
      <c r="Z16" s="83" t="s">
        <v>683</v>
      </c>
      <c r="AA16" s="79"/>
      <c r="AB16" s="79"/>
      <c r="AC16" s="87" t="s">
        <v>780</v>
      </c>
      <c r="AD16" s="79"/>
      <c r="AE16" s="79" t="b">
        <v>0</v>
      </c>
      <c r="AF16" s="79">
        <v>0</v>
      </c>
      <c r="AG16" s="87" t="s">
        <v>867</v>
      </c>
      <c r="AH16" s="79" t="b">
        <v>0</v>
      </c>
      <c r="AI16" s="79" t="s">
        <v>870</v>
      </c>
      <c r="AJ16" s="79"/>
      <c r="AK16" s="87" t="s">
        <v>867</v>
      </c>
      <c r="AL16" s="79" t="b">
        <v>0</v>
      </c>
      <c r="AM16" s="79">
        <v>0</v>
      </c>
      <c r="AN16" s="87" t="s">
        <v>867</v>
      </c>
      <c r="AO16" s="79" t="s">
        <v>887</v>
      </c>
      <c r="AP16" s="79" t="b">
        <v>0</v>
      </c>
      <c r="AQ16" s="87" t="s">
        <v>780</v>
      </c>
      <c r="AR16" s="79" t="s">
        <v>176</v>
      </c>
      <c r="AS16" s="79">
        <v>0</v>
      </c>
      <c r="AT16" s="79">
        <v>0</v>
      </c>
      <c r="AU16" s="79"/>
      <c r="AV16" s="79"/>
      <c r="AW16" s="79"/>
      <c r="AX16" s="79"/>
      <c r="AY16" s="79"/>
      <c r="AZ16" s="79"/>
      <c r="BA16" s="79"/>
      <c r="BB16" s="79"/>
      <c r="BC16">
        <v>2</v>
      </c>
      <c r="BD16" s="78" t="str">
        <f>REPLACE(INDEX(GroupVertices[Group],MATCH(Edges[[#This Row],[Vertex 1]],GroupVertices[Vertex],0)),1,1,"")</f>
        <v>15</v>
      </c>
      <c r="BE16" s="78" t="str">
        <f>REPLACE(INDEX(GroupVertices[Group],MATCH(Edges[[#This Row],[Vertex 2]],GroupVertices[Vertex],0)),1,1,"")</f>
        <v>15</v>
      </c>
      <c r="BF16" s="48">
        <v>2</v>
      </c>
      <c r="BG16" s="49">
        <v>9.523809523809524</v>
      </c>
      <c r="BH16" s="48">
        <v>0</v>
      </c>
      <c r="BI16" s="49">
        <v>0</v>
      </c>
      <c r="BJ16" s="48">
        <v>0</v>
      </c>
      <c r="BK16" s="49">
        <v>0</v>
      </c>
      <c r="BL16" s="48">
        <v>19</v>
      </c>
      <c r="BM16" s="49">
        <v>90.47619047619048</v>
      </c>
      <c r="BN16" s="48">
        <v>21</v>
      </c>
    </row>
    <row r="17" spans="1:66" ht="15">
      <c r="A17" s="64" t="s">
        <v>226</v>
      </c>
      <c r="B17" s="64" t="s">
        <v>261</v>
      </c>
      <c r="C17" s="65" t="s">
        <v>2138</v>
      </c>
      <c r="D17" s="66">
        <v>3</v>
      </c>
      <c r="E17" s="67" t="s">
        <v>132</v>
      </c>
      <c r="F17" s="68">
        <v>32</v>
      </c>
      <c r="G17" s="65"/>
      <c r="H17" s="69"/>
      <c r="I17" s="70"/>
      <c r="J17" s="70"/>
      <c r="K17" s="34" t="s">
        <v>65</v>
      </c>
      <c r="L17" s="77">
        <v>17</v>
      </c>
      <c r="M17" s="77"/>
      <c r="N17" s="72"/>
      <c r="O17" s="79" t="s">
        <v>273</v>
      </c>
      <c r="P17" s="81">
        <v>43783.93454861111</v>
      </c>
      <c r="Q17" s="79" t="s">
        <v>281</v>
      </c>
      <c r="R17" s="83" t="s">
        <v>360</v>
      </c>
      <c r="S17" s="79" t="s">
        <v>422</v>
      </c>
      <c r="T17" s="79" t="s">
        <v>437</v>
      </c>
      <c r="U17" s="79"/>
      <c r="V17" s="83" t="s">
        <v>543</v>
      </c>
      <c r="W17" s="81">
        <v>43783.93454861111</v>
      </c>
      <c r="X17" s="85">
        <v>43783</v>
      </c>
      <c r="Y17" s="87" t="s">
        <v>587</v>
      </c>
      <c r="Z17" s="83" t="s">
        <v>684</v>
      </c>
      <c r="AA17" s="79"/>
      <c r="AB17" s="79"/>
      <c r="AC17" s="87" t="s">
        <v>781</v>
      </c>
      <c r="AD17" s="79"/>
      <c r="AE17" s="79" t="b">
        <v>0</v>
      </c>
      <c r="AF17" s="79">
        <v>0</v>
      </c>
      <c r="AG17" s="87" t="s">
        <v>867</v>
      </c>
      <c r="AH17" s="79" t="b">
        <v>0</v>
      </c>
      <c r="AI17" s="79" t="s">
        <v>870</v>
      </c>
      <c r="AJ17" s="79"/>
      <c r="AK17" s="87" t="s">
        <v>867</v>
      </c>
      <c r="AL17" s="79" t="b">
        <v>0</v>
      </c>
      <c r="AM17" s="79">
        <v>3</v>
      </c>
      <c r="AN17" s="87" t="s">
        <v>859</v>
      </c>
      <c r="AO17" s="79" t="s">
        <v>883</v>
      </c>
      <c r="AP17" s="79" t="b">
        <v>0</v>
      </c>
      <c r="AQ17" s="87" t="s">
        <v>859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226</v>
      </c>
      <c r="B18" s="64" t="s">
        <v>264</v>
      </c>
      <c r="C18" s="65" t="s">
        <v>2138</v>
      </c>
      <c r="D18" s="66">
        <v>3</v>
      </c>
      <c r="E18" s="67" t="s">
        <v>132</v>
      </c>
      <c r="F18" s="68">
        <v>32</v>
      </c>
      <c r="G18" s="65"/>
      <c r="H18" s="69"/>
      <c r="I18" s="70"/>
      <c r="J18" s="70"/>
      <c r="K18" s="34" t="s">
        <v>65</v>
      </c>
      <c r="L18" s="77">
        <v>18</v>
      </c>
      <c r="M18" s="77"/>
      <c r="N18" s="72"/>
      <c r="O18" s="79" t="s">
        <v>274</v>
      </c>
      <c r="P18" s="81">
        <v>43783.93454861111</v>
      </c>
      <c r="Q18" s="79" t="s">
        <v>281</v>
      </c>
      <c r="R18" s="83" t="s">
        <v>360</v>
      </c>
      <c r="S18" s="79" t="s">
        <v>422</v>
      </c>
      <c r="T18" s="79" t="s">
        <v>437</v>
      </c>
      <c r="U18" s="79"/>
      <c r="V18" s="83" t="s">
        <v>543</v>
      </c>
      <c r="W18" s="81">
        <v>43783.93454861111</v>
      </c>
      <c r="X18" s="85">
        <v>43783</v>
      </c>
      <c r="Y18" s="87" t="s">
        <v>587</v>
      </c>
      <c r="Z18" s="83" t="s">
        <v>684</v>
      </c>
      <c r="AA18" s="79"/>
      <c r="AB18" s="79"/>
      <c r="AC18" s="87" t="s">
        <v>781</v>
      </c>
      <c r="AD18" s="79"/>
      <c r="AE18" s="79" t="b">
        <v>0</v>
      </c>
      <c r="AF18" s="79">
        <v>0</v>
      </c>
      <c r="AG18" s="87" t="s">
        <v>867</v>
      </c>
      <c r="AH18" s="79" t="b">
        <v>0</v>
      </c>
      <c r="AI18" s="79" t="s">
        <v>870</v>
      </c>
      <c r="AJ18" s="79"/>
      <c r="AK18" s="87" t="s">
        <v>867</v>
      </c>
      <c r="AL18" s="79" t="b">
        <v>0</v>
      </c>
      <c r="AM18" s="79">
        <v>3</v>
      </c>
      <c r="AN18" s="87" t="s">
        <v>859</v>
      </c>
      <c r="AO18" s="79" t="s">
        <v>883</v>
      </c>
      <c r="AP18" s="79" t="b">
        <v>0</v>
      </c>
      <c r="AQ18" s="87" t="s">
        <v>859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0</v>
      </c>
      <c r="BI18" s="49">
        <v>0</v>
      </c>
      <c r="BJ18" s="48">
        <v>0</v>
      </c>
      <c r="BK18" s="49">
        <v>0</v>
      </c>
      <c r="BL18" s="48">
        <v>15</v>
      </c>
      <c r="BM18" s="49">
        <v>100</v>
      </c>
      <c r="BN18" s="48">
        <v>15</v>
      </c>
    </row>
    <row r="19" spans="1:66" ht="15">
      <c r="A19" s="64" t="s">
        <v>227</v>
      </c>
      <c r="B19" s="64" t="s">
        <v>266</v>
      </c>
      <c r="C19" s="65" t="s">
        <v>2138</v>
      </c>
      <c r="D19" s="66">
        <v>3</v>
      </c>
      <c r="E19" s="67" t="s">
        <v>132</v>
      </c>
      <c r="F19" s="68">
        <v>32</v>
      </c>
      <c r="G19" s="65"/>
      <c r="H19" s="69"/>
      <c r="I19" s="70"/>
      <c r="J19" s="70"/>
      <c r="K19" s="34" t="s">
        <v>65</v>
      </c>
      <c r="L19" s="77">
        <v>19</v>
      </c>
      <c r="M19" s="77"/>
      <c r="N19" s="72"/>
      <c r="O19" s="79" t="s">
        <v>274</v>
      </c>
      <c r="P19" s="81">
        <v>43783.96046296296</v>
      </c>
      <c r="Q19" s="79" t="s">
        <v>286</v>
      </c>
      <c r="R19" s="83" t="s">
        <v>364</v>
      </c>
      <c r="S19" s="79" t="s">
        <v>420</v>
      </c>
      <c r="T19" s="79" t="s">
        <v>443</v>
      </c>
      <c r="U19" s="79"/>
      <c r="V19" s="83" t="s">
        <v>544</v>
      </c>
      <c r="W19" s="81">
        <v>43783.96046296296</v>
      </c>
      <c r="X19" s="85">
        <v>43783</v>
      </c>
      <c r="Y19" s="87" t="s">
        <v>588</v>
      </c>
      <c r="Z19" s="83" t="s">
        <v>685</v>
      </c>
      <c r="AA19" s="79">
        <v>42.3269799</v>
      </c>
      <c r="AB19" s="79">
        <v>-83.13219684</v>
      </c>
      <c r="AC19" s="87" t="s">
        <v>782</v>
      </c>
      <c r="AD19" s="79"/>
      <c r="AE19" s="79" t="b">
        <v>0</v>
      </c>
      <c r="AF19" s="79">
        <v>0</v>
      </c>
      <c r="AG19" s="87" t="s">
        <v>867</v>
      </c>
      <c r="AH19" s="79" t="b">
        <v>0</v>
      </c>
      <c r="AI19" s="79" t="s">
        <v>870</v>
      </c>
      <c r="AJ19" s="79"/>
      <c r="AK19" s="87" t="s">
        <v>867</v>
      </c>
      <c r="AL19" s="79" t="b">
        <v>0</v>
      </c>
      <c r="AM19" s="79">
        <v>0</v>
      </c>
      <c r="AN19" s="87" t="s">
        <v>867</v>
      </c>
      <c r="AO19" s="79" t="s">
        <v>885</v>
      </c>
      <c r="AP19" s="79" t="b">
        <v>0</v>
      </c>
      <c r="AQ19" s="87" t="s">
        <v>782</v>
      </c>
      <c r="AR19" s="79" t="s">
        <v>176</v>
      </c>
      <c r="AS19" s="79">
        <v>0</v>
      </c>
      <c r="AT19" s="79">
        <v>0</v>
      </c>
      <c r="AU19" s="79" t="s">
        <v>896</v>
      </c>
      <c r="AV19" s="79" t="s">
        <v>901</v>
      </c>
      <c r="AW19" s="79" t="s">
        <v>904</v>
      </c>
      <c r="AX19" s="79" t="s">
        <v>907</v>
      </c>
      <c r="AY19" s="79" t="s">
        <v>912</v>
      </c>
      <c r="AZ19" s="79" t="s">
        <v>917</v>
      </c>
      <c r="BA19" s="79" t="s">
        <v>922</v>
      </c>
      <c r="BB19" s="83" t="s">
        <v>923</v>
      </c>
      <c r="BC19">
        <v>1</v>
      </c>
      <c r="BD19" s="78" t="str">
        <f>REPLACE(INDEX(GroupVertices[Group],MATCH(Edges[[#This Row],[Vertex 1]],GroupVertices[Vertex],0)),1,1,"")</f>
        <v>12</v>
      </c>
      <c r="BE19" s="78" t="str">
        <f>REPLACE(INDEX(GroupVertices[Group],MATCH(Edges[[#This Row],[Vertex 2]],GroupVertices[Vertex],0)),1,1,"")</f>
        <v>12</v>
      </c>
      <c r="BF19" s="48">
        <v>0</v>
      </c>
      <c r="BG19" s="49">
        <v>0</v>
      </c>
      <c r="BH19" s="48">
        <v>0</v>
      </c>
      <c r="BI19" s="49">
        <v>0</v>
      </c>
      <c r="BJ19" s="48">
        <v>0</v>
      </c>
      <c r="BK19" s="49">
        <v>0</v>
      </c>
      <c r="BL19" s="48">
        <v>21</v>
      </c>
      <c r="BM19" s="49">
        <v>100</v>
      </c>
      <c r="BN19" s="48">
        <v>21</v>
      </c>
    </row>
    <row r="20" spans="1:66" ht="15">
      <c r="A20" s="64" t="s">
        <v>228</v>
      </c>
      <c r="B20" s="64" t="s">
        <v>228</v>
      </c>
      <c r="C20" s="65" t="s">
        <v>2139</v>
      </c>
      <c r="D20" s="66">
        <v>4.75</v>
      </c>
      <c r="E20" s="67" t="s">
        <v>136</v>
      </c>
      <c r="F20" s="68">
        <v>28.75</v>
      </c>
      <c r="G20" s="65"/>
      <c r="H20" s="69"/>
      <c r="I20" s="70"/>
      <c r="J20" s="70"/>
      <c r="K20" s="34" t="s">
        <v>65</v>
      </c>
      <c r="L20" s="77">
        <v>20</v>
      </c>
      <c r="M20" s="77"/>
      <c r="N20" s="72"/>
      <c r="O20" s="79" t="s">
        <v>176</v>
      </c>
      <c r="P20" s="81">
        <v>43782.80081018519</v>
      </c>
      <c r="Q20" s="79" t="s">
        <v>287</v>
      </c>
      <c r="R20" s="83" t="s">
        <v>365</v>
      </c>
      <c r="S20" s="79" t="s">
        <v>420</v>
      </c>
      <c r="T20" s="79" t="s">
        <v>444</v>
      </c>
      <c r="U20" s="79"/>
      <c r="V20" s="83" t="s">
        <v>545</v>
      </c>
      <c r="W20" s="81">
        <v>43782.80081018519</v>
      </c>
      <c r="X20" s="85">
        <v>43782</v>
      </c>
      <c r="Y20" s="87" t="s">
        <v>589</v>
      </c>
      <c r="Z20" s="83" t="s">
        <v>686</v>
      </c>
      <c r="AA20" s="79"/>
      <c r="AB20" s="79"/>
      <c r="AC20" s="87" t="s">
        <v>783</v>
      </c>
      <c r="AD20" s="79"/>
      <c r="AE20" s="79" t="b">
        <v>0</v>
      </c>
      <c r="AF20" s="79">
        <v>1</v>
      </c>
      <c r="AG20" s="87" t="s">
        <v>867</v>
      </c>
      <c r="AH20" s="79" t="b">
        <v>0</v>
      </c>
      <c r="AI20" s="79" t="s">
        <v>870</v>
      </c>
      <c r="AJ20" s="79"/>
      <c r="AK20" s="87" t="s">
        <v>867</v>
      </c>
      <c r="AL20" s="79" t="b">
        <v>0</v>
      </c>
      <c r="AM20" s="79">
        <v>0</v>
      </c>
      <c r="AN20" s="87" t="s">
        <v>867</v>
      </c>
      <c r="AO20" s="79" t="s">
        <v>885</v>
      </c>
      <c r="AP20" s="79" t="b">
        <v>0</v>
      </c>
      <c r="AQ20" s="87" t="s">
        <v>783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v>1</v>
      </c>
      <c r="BG20" s="49">
        <v>5</v>
      </c>
      <c r="BH20" s="48">
        <v>0</v>
      </c>
      <c r="BI20" s="49">
        <v>0</v>
      </c>
      <c r="BJ20" s="48">
        <v>0</v>
      </c>
      <c r="BK20" s="49">
        <v>0</v>
      </c>
      <c r="BL20" s="48">
        <v>19</v>
      </c>
      <c r="BM20" s="49">
        <v>95</v>
      </c>
      <c r="BN20" s="48">
        <v>20</v>
      </c>
    </row>
    <row r="21" spans="1:66" ht="15">
      <c r="A21" s="64" t="s">
        <v>228</v>
      </c>
      <c r="B21" s="64" t="s">
        <v>228</v>
      </c>
      <c r="C21" s="65" t="s">
        <v>2139</v>
      </c>
      <c r="D21" s="66">
        <v>4.75</v>
      </c>
      <c r="E21" s="67" t="s">
        <v>136</v>
      </c>
      <c r="F21" s="68">
        <v>28.75</v>
      </c>
      <c r="G21" s="65"/>
      <c r="H21" s="69"/>
      <c r="I21" s="70"/>
      <c r="J21" s="70"/>
      <c r="K21" s="34" t="s">
        <v>65</v>
      </c>
      <c r="L21" s="77">
        <v>21</v>
      </c>
      <c r="M21" s="77"/>
      <c r="N21" s="72"/>
      <c r="O21" s="79" t="s">
        <v>176</v>
      </c>
      <c r="P21" s="81">
        <v>43783.99288194445</v>
      </c>
      <c r="Q21" s="79" t="s">
        <v>288</v>
      </c>
      <c r="R21" s="83" t="s">
        <v>366</v>
      </c>
      <c r="S21" s="79" t="s">
        <v>420</v>
      </c>
      <c r="T21" s="79" t="s">
        <v>445</v>
      </c>
      <c r="U21" s="79"/>
      <c r="V21" s="83" t="s">
        <v>545</v>
      </c>
      <c r="W21" s="81">
        <v>43783.99288194445</v>
      </c>
      <c r="X21" s="85">
        <v>43783</v>
      </c>
      <c r="Y21" s="87" t="s">
        <v>590</v>
      </c>
      <c r="Z21" s="83" t="s">
        <v>687</v>
      </c>
      <c r="AA21" s="79"/>
      <c r="AB21" s="79"/>
      <c r="AC21" s="87" t="s">
        <v>784</v>
      </c>
      <c r="AD21" s="79"/>
      <c r="AE21" s="79" t="b">
        <v>0</v>
      </c>
      <c r="AF21" s="79">
        <v>1</v>
      </c>
      <c r="AG21" s="87" t="s">
        <v>867</v>
      </c>
      <c r="AH21" s="79" t="b">
        <v>0</v>
      </c>
      <c r="AI21" s="79" t="s">
        <v>870</v>
      </c>
      <c r="AJ21" s="79"/>
      <c r="AK21" s="87" t="s">
        <v>867</v>
      </c>
      <c r="AL21" s="79" t="b">
        <v>0</v>
      </c>
      <c r="AM21" s="79">
        <v>0</v>
      </c>
      <c r="AN21" s="87" t="s">
        <v>867</v>
      </c>
      <c r="AO21" s="79" t="s">
        <v>885</v>
      </c>
      <c r="AP21" s="79" t="b">
        <v>0</v>
      </c>
      <c r="AQ21" s="87" t="s">
        <v>784</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23</v>
      </c>
      <c r="BM21" s="49">
        <v>100</v>
      </c>
      <c r="BN21" s="48">
        <v>23</v>
      </c>
    </row>
    <row r="22" spans="1:66" ht="15">
      <c r="A22" s="64" t="s">
        <v>229</v>
      </c>
      <c r="B22" s="64" t="s">
        <v>240</v>
      </c>
      <c r="C22" s="65" t="s">
        <v>2138</v>
      </c>
      <c r="D22" s="66">
        <v>3</v>
      </c>
      <c r="E22" s="67" t="s">
        <v>132</v>
      </c>
      <c r="F22" s="68">
        <v>32</v>
      </c>
      <c r="G22" s="65"/>
      <c r="H22" s="69"/>
      <c r="I22" s="70"/>
      <c r="J22" s="70"/>
      <c r="K22" s="34" t="s">
        <v>65</v>
      </c>
      <c r="L22" s="77">
        <v>22</v>
      </c>
      <c r="M22" s="77"/>
      <c r="N22" s="72"/>
      <c r="O22" s="79" t="s">
        <v>273</v>
      </c>
      <c r="P22" s="81">
        <v>43784.6171412037</v>
      </c>
      <c r="Q22" s="79" t="s">
        <v>289</v>
      </c>
      <c r="R22" s="83" t="s">
        <v>367</v>
      </c>
      <c r="S22" s="79" t="s">
        <v>423</v>
      </c>
      <c r="T22" s="79" t="s">
        <v>446</v>
      </c>
      <c r="U22" s="79"/>
      <c r="V22" s="83" t="s">
        <v>546</v>
      </c>
      <c r="W22" s="81">
        <v>43784.6171412037</v>
      </c>
      <c r="X22" s="85">
        <v>43784</v>
      </c>
      <c r="Y22" s="87" t="s">
        <v>591</v>
      </c>
      <c r="Z22" s="83" t="s">
        <v>688</v>
      </c>
      <c r="AA22" s="79"/>
      <c r="AB22" s="79"/>
      <c r="AC22" s="87" t="s">
        <v>785</v>
      </c>
      <c r="AD22" s="79"/>
      <c r="AE22" s="79" t="b">
        <v>0</v>
      </c>
      <c r="AF22" s="79">
        <v>0</v>
      </c>
      <c r="AG22" s="87" t="s">
        <v>867</v>
      </c>
      <c r="AH22" s="79" t="b">
        <v>0</v>
      </c>
      <c r="AI22" s="79" t="s">
        <v>870</v>
      </c>
      <c r="AJ22" s="79"/>
      <c r="AK22" s="87" t="s">
        <v>867</v>
      </c>
      <c r="AL22" s="79" t="b">
        <v>0</v>
      </c>
      <c r="AM22" s="79">
        <v>1</v>
      </c>
      <c r="AN22" s="87" t="s">
        <v>802</v>
      </c>
      <c r="AO22" s="79" t="s">
        <v>888</v>
      </c>
      <c r="AP22" s="79" t="b">
        <v>0</v>
      </c>
      <c r="AQ22" s="87" t="s">
        <v>802</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8">
        <v>1</v>
      </c>
      <c r="BG22" s="49">
        <v>6.666666666666667</v>
      </c>
      <c r="BH22" s="48">
        <v>0</v>
      </c>
      <c r="BI22" s="49">
        <v>0</v>
      </c>
      <c r="BJ22" s="48">
        <v>0</v>
      </c>
      <c r="BK22" s="49">
        <v>0</v>
      </c>
      <c r="BL22" s="48">
        <v>14</v>
      </c>
      <c r="BM22" s="49">
        <v>93.33333333333333</v>
      </c>
      <c r="BN22" s="48">
        <v>15</v>
      </c>
    </row>
    <row r="23" spans="1:66" ht="15">
      <c r="A23" s="64" t="s">
        <v>230</v>
      </c>
      <c r="B23" s="64" t="s">
        <v>230</v>
      </c>
      <c r="C23" s="65" t="s">
        <v>2138</v>
      </c>
      <c r="D23" s="66">
        <v>3</v>
      </c>
      <c r="E23" s="67" t="s">
        <v>132</v>
      </c>
      <c r="F23" s="68">
        <v>32</v>
      </c>
      <c r="G23" s="65"/>
      <c r="H23" s="69"/>
      <c r="I23" s="70"/>
      <c r="J23" s="70"/>
      <c r="K23" s="34" t="s">
        <v>65</v>
      </c>
      <c r="L23" s="77">
        <v>23</v>
      </c>
      <c r="M23" s="77"/>
      <c r="N23" s="72"/>
      <c r="O23" s="79" t="s">
        <v>176</v>
      </c>
      <c r="P23" s="81">
        <v>43785.000706018516</v>
      </c>
      <c r="Q23" s="79" t="s">
        <v>290</v>
      </c>
      <c r="R23" s="83" t="s">
        <v>368</v>
      </c>
      <c r="S23" s="79" t="s">
        <v>424</v>
      </c>
      <c r="T23" s="79" t="s">
        <v>447</v>
      </c>
      <c r="U23" s="83" t="s">
        <v>510</v>
      </c>
      <c r="V23" s="83" t="s">
        <v>510</v>
      </c>
      <c r="W23" s="81">
        <v>43785.000706018516</v>
      </c>
      <c r="X23" s="85">
        <v>43785</v>
      </c>
      <c r="Y23" s="87" t="s">
        <v>592</v>
      </c>
      <c r="Z23" s="83" t="s">
        <v>689</v>
      </c>
      <c r="AA23" s="79"/>
      <c r="AB23" s="79"/>
      <c r="AC23" s="87" t="s">
        <v>786</v>
      </c>
      <c r="AD23" s="79"/>
      <c r="AE23" s="79" t="b">
        <v>0</v>
      </c>
      <c r="AF23" s="79">
        <v>0</v>
      </c>
      <c r="AG23" s="87" t="s">
        <v>867</v>
      </c>
      <c r="AH23" s="79" t="b">
        <v>0</v>
      </c>
      <c r="AI23" s="79" t="s">
        <v>870</v>
      </c>
      <c r="AJ23" s="79"/>
      <c r="AK23" s="87" t="s">
        <v>867</v>
      </c>
      <c r="AL23" s="79" t="b">
        <v>0</v>
      </c>
      <c r="AM23" s="79">
        <v>0</v>
      </c>
      <c r="AN23" s="87" t="s">
        <v>867</v>
      </c>
      <c r="AO23" s="79" t="s">
        <v>889</v>
      </c>
      <c r="AP23" s="79" t="b">
        <v>0</v>
      </c>
      <c r="AQ23" s="87" t="s">
        <v>786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2</v>
      </c>
      <c r="BG23" s="49">
        <v>5.555555555555555</v>
      </c>
      <c r="BH23" s="48">
        <v>0</v>
      </c>
      <c r="BI23" s="49">
        <v>0</v>
      </c>
      <c r="BJ23" s="48">
        <v>0</v>
      </c>
      <c r="BK23" s="49">
        <v>0</v>
      </c>
      <c r="BL23" s="48">
        <v>34</v>
      </c>
      <c r="BM23" s="49">
        <v>94.44444444444444</v>
      </c>
      <c r="BN23" s="48">
        <v>36</v>
      </c>
    </row>
    <row r="24" spans="1:66" ht="15">
      <c r="A24" s="64" t="s">
        <v>231</v>
      </c>
      <c r="B24" s="64" t="s">
        <v>231</v>
      </c>
      <c r="C24" s="65" t="s">
        <v>2138</v>
      </c>
      <c r="D24" s="66">
        <v>3</v>
      </c>
      <c r="E24" s="67" t="s">
        <v>132</v>
      </c>
      <c r="F24" s="68">
        <v>32</v>
      </c>
      <c r="G24" s="65"/>
      <c r="H24" s="69"/>
      <c r="I24" s="70"/>
      <c r="J24" s="70"/>
      <c r="K24" s="34" t="s">
        <v>65</v>
      </c>
      <c r="L24" s="77">
        <v>24</v>
      </c>
      <c r="M24" s="77"/>
      <c r="N24" s="72"/>
      <c r="O24" s="79" t="s">
        <v>176</v>
      </c>
      <c r="P24" s="81">
        <v>43785.022523148145</v>
      </c>
      <c r="Q24" s="79" t="s">
        <v>291</v>
      </c>
      <c r="R24" s="83" t="s">
        <v>369</v>
      </c>
      <c r="S24" s="79" t="s">
        <v>425</v>
      </c>
      <c r="T24" s="79" t="s">
        <v>448</v>
      </c>
      <c r="U24" s="83" t="s">
        <v>511</v>
      </c>
      <c r="V24" s="83" t="s">
        <v>511</v>
      </c>
      <c r="W24" s="81">
        <v>43785.022523148145</v>
      </c>
      <c r="X24" s="85">
        <v>43785</v>
      </c>
      <c r="Y24" s="87" t="s">
        <v>593</v>
      </c>
      <c r="Z24" s="83" t="s">
        <v>690</v>
      </c>
      <c r="AA24" s="79"/>
      <c r="AB24" s="79"/>
      <c r="AC24" s="87" t="s">
        <v>787</v>
      </c>
      <c r="AD24" s="79"/>
      <c r="AE24" s="79" t="b">
        <v>0</v>
      </c>
      <c r="AF24" s="79">
        <v>0</v>
      </c>
      <c r="AG24" s="87" t="s">
        <v>867</v>
      </c>
      <c r="AH24" s="79" t="b">
        <v>0</v>
      </c>
      <c r="AI24" s="79" t="s">
        <v>870</v>
      </c>
      <c r="AJ24" s="79"/>
      <c r="AK24" s="87" t="s">
        <v>867</v>
      </c>
      <c r="AL24" s="79" t="b">
        <v>0</v>
      </c>
      <c r="AM24" s="79">
        <v>0</v>
      </c>
      <c r="AN24" s="87" t="s">
        <v>867</v>
      </c>
      <c r="AO24" s="79" t="s">
        <v>884</v>
      </c>
      <c r="AP24" s="79" t="b">
        <v>0</v>
      </c>
      <c r="AQ24" s="87" t="s">
        <v>787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14</v>
      </c>
      <c r="BM24" s="49">
        <v>100</v>
      </c>
      <c r="BN24" s="48">
        <v>14</v>
      </c>
    </row>
    <row r="25" spans="1:66" ht="15">
      <c r="A25" s="64" t="s">
        <v>232</v>
      </c>
      <c r="B25" s="64" t="s">
        <v>232</v>
      </c>
      <c r="C25" s="65" t="s">
        <v>2138</v>
      </c>
      <c r="D25" s="66">
        <v>3</v>
      </c>
      <c r="E25" s="67" t="s">
        <v>132</v>
      </c>
      <c r="F25" s="68">
        <v>32</v>
      </c>
      <c r="G25" s="65"/>
      <c r="H25" s="69"/>
      <c r="I25" s="70"/>
      <c r="J25" s="70"/>
      <c r="K25" s="34" t="s">
        <v>65</v>
      </c>
      <c r="L25" s="77">
        <v>25</v>
      </c>
      <c r="M25" s="77"/>
      <c r="N25" s="72"/>
      <c r="O25" s="79" t="s">
        <v>176</v>
      </c>
      <c r="P25" s="81">
        <v>43785.48226851852</v>
      </c>
      <c r="Q25" s="79" t="s">
        <v>292</v>
      </c>
      <c r="R25" s="83" t="s">
        <v>370</v>
      </c>
      <c r="S25" s="79" t="s">
        <v>426</v>
      </c>
      <c r="T25" s="79" t="s">
        <v>449</v>
      </c>
      <c r="U25" s="79"/>
      <c r="V25" s="83" t="s">
        <v>547</v>
      </c>
      <c r="W25" s="81">
        <v>43785.48226851852</v>
      </c>
      <c r="X25" s="85">
        <v>43785</v>
      </c>
      <c r="Y25" s="87" t="s">
        <v>594</v>
      </c>
      <c r="Z25" s="83" t="s">
        <v>691</v>
      </c>
      <c r="AA25" s="79"/>
      <c r="AB25" s="79"/>
      <c r="AC25" s="87" t="s">
        <v>788</v>
      </c>
      <c r="AD25" s="79"/>
      <c r="AE25" s="79" t="b">
        <v>0</v>
      </c>
      <c r="AF25" s="79">
        <v>0</v>
      </c>
      <c r="AG25" s="87" t="s">
        <v>867</v>
      </c>
      <c r="AH25" s="79" t="b">
        <v>0</v>
      </c>
      <c r="AI25" s="79" t="s">
        <v>871</v>
      </c>
      <c r="AJ25" s="79"/>
      <c r="AK25" s="87" t="s">
        <v>867</v>
      </c>
      <c r="AL25" s="79" t="b">
        <v>0</v>
      </c>
      <c r="AM25" s="79">
        <v>0</v>
      </c>
      <c r="AN25" s="87" t="s">
        <v>867</v>
      </c>
      <c r="AO25" s="79" t="s">
        <v>884</v>
      </c>
      <c r="AP25" s="79" t="b">
        <v>0</v>
      </c>
      <c r="AQ25" s="87" t="s">
        <v>788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17</v>
      </c>
      <c r="BM25" s="49">
        <v>100</v>
      </c>
      <c r="BN25" s="48">
        <v>17</v>
      </c>
    </row>
    <row r="26" spans="1:66" ht="15">
      <c r="A26" s="64" t="s">
        <v>233</v>
      </c>
      <c r="B26" s="64" t="s">
        <v>249</v>
      </c>
      <c r="C26" s="65" t="s">
        <v>2138</v>
      </c>
      <c r="D26" s="66">
        <v>3</v>
      </c>
      <c r="E26" s="67" t="s">
        <v>132</v>
      </c>
      <c r="F26" s="68">
        <v>32</v>
      </c>
      <c r="G26" s="65"/>
      <c r="H26" s="69"/>
      <c r="I26" s="70"/>
      <c r="J26" s="70"/>
      <c r="K26" s="34" t="s">
        <v>65</v>
      </c>
      <c r="L26" s="77">
        <v>26</v>
      </c>
      <c r="M26" s="77"/>
      <c r="N26" s="72"/>
      <c r="O26" s="79" t="s">
        <v>273</v>
      </c>
      <c r="P26" s="81">
        <v>43785.01238425926</v>
      </c>
      <c r="Q26" s="79" t="s">
        <v>293</v>
      </c>
      <c r="R26" s="79"/>
      <c r="S26" s="79"/>
      <c r="T26" s="79" t="s">
        <v>450</v>
      </c>
      <c r="U26" s="79"/>
      <c r="V26" s="83" t="s">
        <v>548</v>
      </c>
      <c r="W26" s="81">
        <v>43785.01238425926</v>
      </c>
      <c r="X26" s="85">
        <v>43785</v>
      </c>
      <c r="Y26" s="87" t="s">
        <v>595</v>
      </c>
      <c r="Z26" s="83" t="s">
        <v>692</v>
      </c>
      <c r="AA26" s="79"/>
      <c r="AB26" s="79"/>
      <c r="AC26" s="87" t="s">
        <v>789</v>
      </c>
      <c r="AD26" s="79"/>
      <c r="AE26" s="79" t="b">
        <v>0</v>
      </c>
      <c r="AF26" s="79">
        <v>0</v>
      </c>
      <c r="AG26" s="87" t="s">
        <v>867</v>
      </c>
      <c r="AH26" s="79" t="b">
        <v>0</v>
      </c>
      <c r="AI26" s="79" t="s">
        <v>871</v>
      </c>
      <c r="AJ26" s="79"/>
      <c r="AK26" s="87" t="s">
        <v>867</v>
      </c>
      <c r="AL26" s="79" t="b">
        <v>0</v>
      </c>
      <c r="AM26" s="79">
        <v>1</v>
      </c>
      <c r="AN26" s="87" t="s">
        <v>819</v>
      </c>
      <c r="AO26" s="79" t="s">
        <v>890</v>
      </c>
      <c r="AP26" s="79" t="b">
        <v>0</v>
      </c>
      <c r="AQ26" s="87" t="s">
        <v>819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0</v>
      </c>
      <c r="BG26" s="49">
        <v>0</v>
      </c>
      <c r="BH26" s="48">
        <v>0</v>
      </c>
      <c r="BI26" s="49">
        <v>0</v>
      </c>
      <c r="BJ26" s="48">
        <v>0</v>
      </c>
      <c r="BK26" s="49">
        <v>0</v>
      </c>
      <c r="BL26" s="48">
        <v>16</v>
      </c>
      <c r="BM26" s="49">
        <v>100</v>
      </c>
      <c r="BN26" s="48">
        <v>16</v>
      </c>
    </row>
    <row r="27" spans="1:66" ht="15">
      <c r="A27" s="64" t="s">
        <v>233</v>
      </c>
      <c r="B27" s="64" t="s">
        <v>234</v>
      </c>
      <c r="C27" s="65" t="s">
        <v>2138</v>
      </c>
      <c r="D27" s="66">
        <v>3</v>
      </c>
      <c r="E27" s="67" t="s">
        <v>132</v>
      </c>
      <c r="F27" s="68">
        <v>32</v>
      </c>
      <c r="G27" s="65"/>
      <c r="H27" s="69"/>
      <c r="I27" s="70"/>
      <c r="J27" s="70"/>
      <c r="K27" s="34" t="s">
        <v>65</v>
      </c>
      <c r="L27" s="77">
        <v>27</v>
      </c>
      <c r="M27" s="77"/>
      <c r="N27" s="72"/>
      <c r="O27" s="79" t="s">
        <v>273</v>
      </c>
      <c r="P27" s="81">
        <v>43785.63741898148</v>
      </c>
      <c r="Q27" s="79" t="s">
        <v>294</v>
      </c>
      <c r="R27" s="79"/>
      <c r="S27" s="79"/>
      <c r="T27" s="79" t="s">
        <v>451</v>
      </c>
      <c r="U27" s="79"/>
      <c r="V27" s="83" t="s">
        <v>548</v>
      </c>
      <c r="W27" s="81">
        <v>43785.63741898148</v>
      </c>
      <c r="X27" s="85">
        <v>43785</v>
      </c>
      <c r="Y27" s="87" t="s">
        <v>596</v>
      </c>
      <c r="Z27" s="83" t="s">
        <v>693</v>
      </c>
      <c r="AA27" s="79"/>
      <c r="AB27" s="79"/>
      <c r="AC27" s="87" t="s">
        <v>790</v>
      </c>
      <c r="AD27" s="79"/>
      <c r="AE27" s="79" t="b">
        <v>0</v>
      </c>
      <c r="AF27" s="79">
        <v>0</v>
      </c>
      <c r="AG27" s="87" t="s">
        <v>867</v>
      </c>
      <c r="AH27" s="79" t="b">
        <v>0</v>
      </c>
      <c r="AI27" s="79" t="s">
        <v>870</v>
      </c>
      <c r="AJ27" s="79"/>
      <c r="AK27" s="87" t="s">
        <v>867</v>
      </c>
      <c r="AL27" s="79" t="b">
        <v>0</v>
      </c>
      <c r="AM27" s="79">
        <v>2</v>
      </c>
      <c r="AN27" s="87" t="s">
        <v>791</v>
      </c>
      <c r="AO27" s="79" t="s">
        <v>890</v>
      </c>
      <c r="AP27" s="79" t="b">
        <v>0</v>
      </c>
      <c r="AQ27" s="87" t="s">
        <v>791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233</v>
      </c>
      <c r="B28" s="64" t="s">
        <v>267</v>
      </c>
      <c r="C28" s="65" t="s">
        <v>2138</v>
      </c>
      <c r="D28" s="66">
        <v>3</v>
      </c>
      <c r="E28" s="67" t="s">
        <v>132</v>
      </c>
      <c r="F28" s="68">
        <v>32</v>
      </c>
      <c r="G28" s="65"/>
      <c r="H28" s="69"/>
      <c r="I28" s="70"/>
      <c r="J28" s="70"/>
      <c r="K28" s="34" t="s">
        <v>65</v>
      </c>
      <c r="L28" s="77">
        <v>28</v>
      </c>
      <c r="M28" s="77"/>
      <c r="N28" s="72"/>
      <c r="O28" s="79" t="s">
        <v>274</v>
      </c>
      <c r="P28" s="81">
        <v>43785.63741898148</v>
      </c>
      <c r="Q28" s="79" t="s">
        <v>294</v>
      </c>
      <c r="R28" s="79"/>
      <c r="S28" s="79"/>
      <c r="T28" s="79" t="s">
        <v>451</v>
      </c>
      <c r="U28" s="79"/>
      <c r="V28" s="83" t="s">
        <v>548</v>
      </c>
      <c r="W28" s="81">
        <v>43785.63741898148</v>
      </c>
      <c r="X28" s="85">
        <v>43785</v>
      </c>
      <c r="Y28" s="87" t="s">
        <v>596</v>
      </c>
      <c r="Z28" s="83" t="s">
        <v>693</v>
      </c>
      <c r="AA28" s="79"/>
      <c r="AB28" s="79"/>
      <c r="AC28" s="87" t="s">
        <v>790</v>
      </c>
      <c r="AD28" s="79"/>
      <c r="AE28" s="79" t="b">
        <v>0</v>
      </c>
      <c r="AF28" s="79">
        <v>0</v>
      </c>
      <c r="AG28" s="87" t="s">
        <v>867</v>
      </c>
      <c r="AH28" s="79" t="b">
        <v>0</v>
      </c>
      <c r="AI28" s="79" t="s">
        <v>870</v>
      </c>
      <c r="AJ28" s="79"/>
      <c r="AK28" s="87" t="s">
        <v>867</v>
      </c>
      <c r="AL28" s="79" t="b">
        <v>0</v>
      </c>
      <c r="AM28" s="79">
        <v>2</v>
      </c>
      <c r="AN28" s="87" t="s">
        <v>791</v>
      </c>
      <c r="AO28" s="79" t="s">
        <v>890</v>
      </c>
      <c r="AP28" s="79" t="b">
        <v>0</v>
      </c>
      <c r="AQ28" s="87" t="s">
        <v>791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4.761904761904762</v>
      </c>
      <c r="BH28" s="48">
        <v>0</v>
      </c>
      <c r="BI28" s="49">
        <v>0</v>
      </c>
      <c r="BJ28" s="48">
        <v>0</v>
      </c>
      <c r="BK28" s="49">
        <v>0</v>
      </c>
      <c r="BL28" s="48">
        <v>20</v>
      </c>
      <c r="BM28" s="49">
        <v>95.23809523809524</v>
      </c>
      <c r="BN28" s="48">
        <v>21</v>
      </c>
    </row>
    <row r="29" spans="1:66" ht="15">
      <c r="A29" s="64" t="s">
        <v>233</v>
      </c>
      <c r="B29" s="64" t="s">
        <v>234</v>
      </c>
      <c r="C29" s="65" t="s">
        <v>2138</v>
      </c>
      <c r="D29" s="66">
        <v>3</v>
      </c>
      <c r="E29" s="67" t="s">
        <v>132</v>
      </c>
      <c r="F29" s="68">
        <v>32</v>
      </c>
      <c r="G29" s="65"/>
      <c r="H29" s="69"/>
      <c r="I29" s="70"/>
      <c r="J29" s="70"/>
      <c r="K29" s="34" t="s">
        <v>65</v>
      </c>
      <c r="L29" s="77">
        <v>29</v>
      </c>
      <c r="M29" s="77"/>
      <c r="N29" s="72"/>
      <c r="O29" s="79" t="s">
        <v>274</v>
      </c>
      <c r="P29" s="81">
        <v>43785.63741898148</v>
      </c>
      <c r="Q29" s="79" t="s">
        <v>294</v>
      </c>
      <c r="R29" s="79"/>
      <c r="S29" s="79"/>
      <c r="T29" s="79" t="s">
        <v>451</v>
      </c>
      <c r="U29" s="79"/>
      <c r="V29" s="83" t="s">
        <v>548</v>
      </c>
      <c r="W29" s="81">
        <v>43785.63741898148</v>
      </c>
      <c r="X29" s="85">
        <v>43785</v>
      </c>
      <c r="Y29" s="87" t="s">
        <v>596</v>
      </c>
      <c r="Z29" s="83" t="s">
        <v>693</v>
      </c>
      <c r="AA29" s="79"/>
      <c r="AB29" s="79"/>
      <c r="AC29" s="87" t="s">
        <v>790</v>
      </c>
      <c r="AD29" s="79"/>
      <c r="AE29" s="79" t="b">
        <v>0</v>
      </c>
      <c r="AF29" s="79">
        <v>0</v>
      </c>
      <c r="AG29" s="87" t="s">
        <v>867</v>
      </c>
      <c r="AH29" s="79" t="b">
        <v>0</v>
      </c>
      <c r="AI29" s="79" t="s">
        <v>870</v>
      </c>
      <c r="AJ29" s="79"/>
      <c r="AK29" s="87" t="s">
        <v>867</v>
      </c>
      <c r="AL29" s="79" t="b">
        <v>0</v>
      </c>
      <c r="AM29" s="79">
        <v>2</v>
      </c>
      <c r="AN29" s="87" t="s">
        <v>791</v>
      </c>
      <c r="AO29" s="79" t="s">
        <v>890</v>
      </c>
      <c r="AP29" s="79" t="b">
        <v>0</v>
      </c>
      <c r="AQ29" s="87" t="s">
        <v>791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234</v>
      </c>
      <c r="B30" s="64" t="s">
        <v>267</v>
      </c>
      <c r="C30" s="65" t="s">
        <v>2138</v>
      </c>
      <c r="D30" s="66">
        <v>3</v>
      </c>
      <c r="E30" s="67" t="s">
        <v>132</v>
      </c>
      <c r="F30" s="68">
        <v>32</v>
      </c>
      <c r="G30" s="65"/>
      <c r="H30" s="69"/>
      <c r="I30" s="70"/>
      <c r="J30" s="70"/>
      <c r="K30" s="34" t="s">
        <v>65</v>
      </c>
      <c r="L30" s="77">
        <v>30</v>
      </c>
      <c r="M30" s="77"/>
      <c r="N30" s="72"/>
      <c r="O30" s="79" t="s">
        <v>274</v>
      </c>
      <c r="P30" s="81">
        <v>43785.63681712963</v>
      </c>
      <c r="Q30" s="79" t="s">
        <v>294</v>
      </c>
      <c r="R30" s="83" t="s">
        <v>371</v>
      </c>
      <c r="S30" s="79" t="s">
        <v>420</v>
      </c>
      <c r="T30" s="79" t="s">
        <v>452</v>
      </c>
      <c r="U30" s="79"/>
      <c r="V30" s="83" t="s">
        <v>549</v>
      </c>
      <c r="W30" s="81">
        <v>43785.63681712963</v>
      </c>
      <c r="X30" s="85">
        <v>43785</v>
      </c>
      <c r="Y30" s="87" t="s">
        <v>597</v>
      </c>
      <c r="Z30" s="83" t="s">
        <v>694</v>
      </c>
      <c r="AA30" s="79"/>
      <c r="AB30" s="79"/>
      <c r="AC30" s="87" t="s">
        <v>791</v>
      </c>
      <c r="AD30" s="79"/>
      <c r="AE30" s="79" t="b">
        <v>0</v>
      </c>
      <c r="AF30" s="79">
        <v>0</v>
      </c>
      <c r="AG30" s="87" t="s">
        <v>867</v>
      </c>
      <c r="AH30" s="79" t="b">
        <v>0</v>
      </c>
      <c r="AI30" s="79" t="s">
        <v>870</v>
      </c>
      <c r="AJ30" s="79"/>
      <c r="AK30" s="87" t="s">
        <v>867</v>
      </c>
      <c r="AL30" s="79" t="b">
        <v>0</v>
      </c>
      <c r="AM30" s="79">
        <v>2</v>
      </c>
      <c r="AN30" s="87" t="s">
        <v>867</v>
      </c>
      <c r="AO30" s="79" t="s">
        <v>885</v>
      </c>
      <c r="AP30" s="79" t="b">
        <v>0</v>
      </c>
      <c r="AQ30" s="87" t="s">
        <v>791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1</v>
      </c>
      <c r="BG30" s="49">
        <v>4.761904761904762</v>
      </c>
      <c r="BH30" s="48">
        <v>0</v>
      </c>
      <c r="BI30" s="49">
        <v>0</v>
      </c>
      <c r="BJ30" s="48">
        <v>0</v>
      </c>
      <c r="BK30" s="49">
        <v>0</v>
      </c>
      <c r="BL30" s="48">
        <v>20</v>
      </c>
      <c r="BM30" s="49">
        <v>95.23809523809524</v>
      </c>
      <c r="BN30" s="48">
        <v>21</v>
      </c>
    </row>
    <row r="31" spans="1:66" ht="15">
      <c r="A31" s="64" t="s">
        <v>235</v>
      </c>
      <c r="B31" s="64" t="s">
        <v>267</v>
      </c>
      <c r="C31" s="65" t="s">
        <v>2138</v>
      </c>
      <c r="D31" s="66">
        <v>3</v>
      </c>
      <c r="E31" s="67" t="s">
        <v>132</v>
      </c>
      <c r="F31" s="68">
        <v>32</v>
      </c>
      <c r="G31" s="65"/>
      <c r="H31" s="69"/>
      <c r="I31" s="70"/>
      <c r="J31" s="70"/>
      <c r="K31" s="34" t="s">
        <v>65</v>
      </c>
      <c r="L31" s="77">
        <v>31</v>
      </c>
      <c r="M31" s="77"/>
      <c r="N31" s="72"/>
      <c r="O31" s="79" t="s">
        <v>274</v>
      </c>
      <c r="P31" s="81">
        <v>43785.63949074074</v>
      </c>
      <c r="Q31" s="79" t="s">
        <v>294</v>
      </c>
      <c r="R31" s="79"/>
      <c r="S31" s="79"/>
      <c r="T31" s="79" t="s">
        <v>451</v>
      </c>
      <c r="U31" s="79"/>
      <c r="V31" s="83" t="s">
        <v>550</v>
      </c>
      <c r="W31" s="81">
        <v>43785.63949074074</v>
      </c>
      <c r="X31" s="85">
        <v>43785</v>
      </c>
      <c r="Y31" s="87" t="s">
        <v>598</v>
      </c>
      <c r="Z31" s="83" t="s">
        <v>695</v>
      </c>
      <c r="AA31" s="79"/>
      <c r="AB31" s="79"/>
      <c r="AC31" s="87" t="s">
        <v>792</v>
      </c>
      <c r="AD31" s="79"/>
      <c r="AE31" s="79" t="b">
        <v>0</v>
      </c>
      <c r="AF31" s="79">
        <v>0</v>
      </c>
      <c r="AG31" s="87" t="s">
        <v>867</v>
      </c>
      <c r="AH31" s="79" t="b">
        <v>0</v>
      </c>
      <c r="AI31" s="79" t="s">
        <v>870</v>
      </c>
      <c r="AJ31" s="79"/>
      <c r="AK31" s="87" t="s">
        <v>867</v>
      </c>
      <c r="AL31" s="79" t="b">
        <v>0</v>
      </c>
      <c r="AM31" s="79">
        <v>2</v>
      </c>
      <c r="AN31" s="87" t="s">
        <v>791</v>
      </c>
      <c r="AO31" s="79" t="s">
        <v>891</v>
      </c>
      <c r="AP31" s="79" t="b">
        <v>0</v>
      </c>
      <c r="AQ31" s="87" t="s">
        <v>791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235</v>
      </c>
      <c r="B32" s="64" t="s">
        <v>234</v>
      </c>
      <c r="C32" s="65" t="s">
        <v>2138</v>
      </c>
      <c r="D32" s="66">
        <v>3</v>
      </c>
      <c r="E32" s="67" t="s">
        <v>132</v>
      </c>
      <c r="F32" s="68">
        <v>32</v>
      </c>
      <c r="G32" s="65"/>
      <c r="H32" s="69"/>
      <c r="I32" s="70"/>
      <c r="J32" s="70"/>
      <c r="K32" s="34" t="s">
        <v>65</v>
      </c>
      <c r="L32" s="77">
        <v>32</v>
      </c>
      <c r="M32" s="77"/>
      <c r="N32" s="72"/>
      <c r="O32" s="79" t="s">
        <v>273</v>
      </c>
      <c r="P32" s="81">
        <v>43785.63949074074</v>
      </c>
      <c r="Q32" s="79" t="s">
        <v>294</v>
      </c>
      <c r="R32" s="79"/>
      <c r="S32" s="79"/>
      <c r="T32" s="79" t="s">
        <v>451</v>
      </c>
      <c r="U32" s="79"/>
      <c r="V32" s="83" t="s">
        <v>550</v>
      </c>
      <c r="W32" s="81">
        <v>43785.63949074074</v>
      </c>
      <c r="X32" s="85">
        <v>43785</v>
      </c>
      <c r="Y32" s="87" t="s">
        <v>598</v>
      </c>
      <c r="Z32" s="83" t="s">
        <v>695</v>
      </c>
      <c r="AA32" s="79"/>
      <c r="AB32" s="79"/>
      <c r="AC32" s="87" t="s">
        <v>792</v>
      </c>
      <c r="AD32" s="79"/>
      <c r="AE32" s="79" t="b">
        <v>0</v>
      </c>
      <c r="AF32" s="79">
        <v>0</v>
      </c>
      <c r="AG32" s="87" t="s">
        <v>867</v>
      </c>
      <c r="AH32" s="79" t="b">
        <v>0</v>
      </c>
      <c r="AI32" s="79" t="s">
        <v>870</v>
      </c>
      <c r="AJ32" s="79"/>
      <c r="AK32" s="87" t="s">
        <v>867</v>
      </c>
      <c r="AL32" s="79" t="b">
        <v>0</v>
      </c>
      <c r="AM32" s="79">
        <v>2</v>
      </c>
      <c r="AN32" s="87" t="s">
        <v>791</v>
      </c>
      <c r="AO32" s="79" t="s">
        <v>891</v>
      </c>
      <c r="AP32" s="79" t="b">
        <v>0</v>
      </c>
      <c r="AQ32" s="87" t="s">
        <v>791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235</v>
      </c>
      <c r="B33" s="64" t="s">
        <v>234</v>
      </c>
      <c r="C33" s="65" t="s">
        <v>2138</v>
      </c>
      <c r="D33" s="66">
        <v>3</v>
      </c>
      <c r="E33" s="67" t="s">
        <v>132</v>
      </c>
      <c r="F33" s="68">
        <v>32</v>
      </c>
      <c r="G33" s="65"/>
      <c r="H33" s="69"/>
      <c r="I33" s="70"/>
      <c r="J33" s="70"/>
      <c r="K33" s="34" t="s">
        <v>65</v>
      </c>
      <c r="L33" s="77">
        <v>33</v>
      </c>
      <c r="M33" s="77"/>
      <c r="N33" s="72"/>
      <c r="O33" s="79" t="s">
        <v>274</v>
      </c>
      <c r="P33" s="81">
        <v>43785.63949074074</v>
      </c>
      <c r="Q33" s="79" t="s">
        <v>294</v>
      </c>
      <c r="R33" s="79"/>
      <c r="S33" s="79"/>
      <c r="T33" s="79" t="s">
        <v>451</v>
      </c>
      <c r="U33" s="79"/>
      <c r="V33" s="83" t="s">
        <v>550</v>
      </c>
      <c r="W33" s="81">
        <v>43785.63949074074</v>
      </c>
      <c r="X33" s="85">
        <v>43785</v>
      </c>
      <c r="Y33" s="87" t="s">
        <v>598</v>
      </c>
      <c r="Z33" s="83" t="s">
        <v>695</v>
      </c>
      <c r="AA33" s="79"/>
      <c r="AB33" s="79"/>
      <c r="AC33" s="87" t="s">
        <v>792</v>
      </c>
      <c r="AD33" s="79"/>
      <c r="AE33" s="79" t="b">
        <v>0</v>
      </c>
      <c r="AF33" s="79">
        <v>0</v>
      </c>
      <c r="AG33" s="87" t="s">
        <v>867</v>
      </c>
      <c r="AH33" s="79" t="b">
        <v>0</v>
      </c>
      <c r="AI33" s="79" t="s">
        <v>870</v>
      </c>
      <c r="AJ33" s="79"/>
      <c r="AK33" s="87" t="s">
        <v>867</v>
      </c>
      <c r="AL33" s="79" t="b">
        <v>0</v>
      </c>
      <c r="AM33" s="79">
        <v>2</v>
      </c>
      <c r="AN33" s="87" t="s">
        <v>791</v>
      </c>
      <c r="AO33" s="79" t="s">
        <v>891</v>
      </c>
      <c r="AP33" s="79" t="b">
        <v>0</v>
      </c>
      <c r="AQ33" s="87" t="s">
        <v>791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1</v>
      </c>
      <c r="BG33" s="49">
        <v>4.761904761904762</v>
      </c>
      <c r="BH33" s="48">
        <v>0</v>
      </c>
      <c r="BI33" s="49">
        <v>0</v>
      </c>
      <c r="BJ33" s="48">
        <v>0</v>
      </c>
      <c r="BK33" s="49">
        <v>0</v>
      </c>
      <c r="BL33" s="48">
        <v>20</v>
      </c>
      <c r="BM33" s="49">
        <v>95.23809523809524</v>
      </c>
      <c r="BN33" s="48">
        <v>21</v>
      </c>
    </row>
    <row r="34" spans="1:66" ht="15">
      <c r="A34" s="64" t="s">
        <v>236</v>
      </c>
      <c r="B34" s="64" t="s">
        <v>236</v>
      </c>
      <c r="C34" s="65" t="s">
        <v>2138</v>
      </c>
      <c r="D34" s="66">
        <v>3</v>
      </c>
      <c r="E34" s="67" t="s">
        <v>132</v>
      </c>
      <c r="F34" s="68">
        <v>32</v>
      </c>
      <c r="G34" s="65"/>
      <c r="H34" s="69"/>
      <c r="I34" s="70"/>
      <c r="J34" s="70"/>
      <c r="K34" s="34" t="s">
        <v>65</v>
      </c>
      <c r="L34" s="77">
        <v>34</v>
      </c>
      <c r="M34" s="77"/>
      <c r="N34" s="72"/>
      <c r="O34" s="79" t="s">
        <v>176</v>
      </c>
      <c r="P34" s="81">
        <v>43785.6675</v>
      </c>
      <c r="Q34" s="79" t="s">
        <v>295</v>
      </c>
      <c r="R34" s="83" t="s">
        <v>372</v>
      </c>
      <c r="S34" s="79" t="s">
        <v>427</v>
      </c>
      <c r="T34" s="79" t="s">
        <v>453</v>
      </c>
      <c r="U34" s="83" t="s">
        <v>512</v>
      </c>
      <c r="V34" s="83" t="s">
        <v>512</v>
      </c>
      <c r="W34" s="81">
        <v>43785.6675</v>
      </c>
      <c r="X34" s="85">
        <v>43785</v>
      </c>
      <c r="Y34" s="87" t="s">
        <v>599</v>
      </c>
      <c r="Z34" s="83" t="s">
        <v>696</v>
      </c>
      <c r="AA34" s="79"/>
      <c r="AB34" s="79"/>
      <c r="AC34" s="87" t="s">
        <v>793</v>
      </c>
      <c r="AD34" s="79"/>
      <c r="AE34" s="79" t="b">
        <v>0</v>
      </c>
      <c r="AF34" s="79">
        <v>3</v>
      </c>
      <c r="AG34" s="87" t="s">
        <v>867</v>
      </c>
      <c r="AH34" s="79" t="b">
        <v>0</v>
      </c>
      <c r="AI34" s="79" t="s">
        <v>870</v>
      </c>
      <c r="AJ34" s="79"/>
      <c r="AK34" s="87" t="s">
        <v>867</v>
      </c>
      <c r="AL34" s="79" t="b">
        <v>0</v>
      </c>
      <c r="AM34" s="79">
        <v>0</v>
      </c>
      <c r="AN34" s="87" t="s">
        <v>867</v>
      </c>
      <c r="AO34" s="79" t="s">
        <v>887</v>
      </c>
      <c r="AP34" s="79" t="b">
        <v>0</v>
      </c>
      <c r="AQ34" s="87" t="s">
        <v>793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2</v>
      </c>
      <c r="BI34" s="49">
        <v>10.526315789473685</v>
      </c>
      <c r="BJ34" s="48">
        <v>0</v>
      </c>
      <c r="BK34" s="49">
        <v>0</v>
      </c>
      <c r="BL34" s="48">
        <v>17</v>
      </c>
      <c r="BM34" s="49">
        <v>89.47368421052632</v>
      </c>
      <c r="BN34" s="48">
        <v>19</v>
      </c>
    </row>
    <row r="35" spans="1:66" ht="15">
      <c r="A35" s="64" t="s">
        <v>237</v>
      </c>
      <c r="B35" s="64" t="s">
        <v>237</v>
      </c>
      <c r="C35" s="65" t="s">
        <v>2138</v>
      </c>
      <c r="D35" s="66">
        <v>3</v>
      </c>
      <c r="E35" s="67" t="s">
        <v>132</v>
      </c>
      <c r="F35" s="68">
        <v>32</v>
      </c>
      <c r="G35" s="65"/>
      <c r="H35" s="69"/>
      <c r="I35" s="70"/>
      <c r="J35" s="70"/>
      <c r="K35" s="34" t="s">
        <v>65</v>
      </c>
      <c r="L35" s="77">
        <v>35</v>
      </c>
      <c r="M35" s="77"/>
      <c r="N35" s="72"/>
      <c r="O35" s="79" t="s">
        <v>176</v>
      </c>
      <c r="P35" s="81">
        <v>43781.55616898148</v>
      </c>
      <c r="Q35" s="79" t="s">
        <v>296</v>
      </c>
      <c r="R35" s="83" t="s">
        <v>373</v>
      </c>
      <c r="S35" s="79" t="s">
        <v>421</v>
      </c>
      <c r="T35" s="79" t="s">
        <v>454</v>
      </c>
      <c r="U35" s="79"/>
      <c r="V35" s="83" t="s">
        <v>551</v>
      </c>
      <c r="W35" s="81">
        <v>43781.55616898148</v>
      </c>
      <c r="X35" s="85">
        <v>43781</v>
      </c>
      <c r="Y35" s="87" t="s">
        <v>600</v>
      </c>
      <c r="Z35" s="83" t="s">
        <v>697</v>
      </c>
      <c r="AA35" s="79"/>
      <c r="AB35" s="79"/>
      <c r="AC35" s="87" t="s">
        <v>794</v>
      </c>
      <c r="AD35" s="79"/>
      <c r="AE35" s="79" t="b">
        <v>0</v>
      </c>
      <c r="AF35" s="79">
        <v>1</v>
      </c>
      <c r="AG35" s="87" t="s">
        <v>867</v>
      </c>
      <c r="AH35" s="79" t="b">
        <v>1</v>
      </c>
      <c r="AI35" s="79" t="s">
        <v>871</v>
      </c>
      <c r="AJ35" s="79"/>
      <c r="AK35" s="87" t="s">
        <v>882</v>
      </c>
      <c r="AL35" s="79" t="b">
        <v>0</v>
      </c>
      <c r="AM35" s="79">
        <v>1</v>
      </c>
      <c r="AN35" s="87" t="s">
        <v>867</v>
      </c>
      <c r="AO35" s="79" t="s">
        <v>884</v>
      </c>
      <c r="AP35" s="79" t="b">
        <v>0</v>
      </c>
      <c r="AQ35" s="87" t="s">
        <v>794</v>
      </c>
      <c r="AR35" s="79" t="s">
        <v>273</v>
      </c>
      <c r="AS35" s="79">
        <v>0</v>
      </c>
      <c r="AT35" s="79">
        <v>0</v>
      </c>
      <c r="AU35" s="79" t="s">
        <v>897</v>
      </c>
      <c r="AV35" s="79" t="s">
        <v>901</v>
      </c>
      <c r="AW35" s="79" t="s">
        <v>904</v>
      </c>
      <c r="AX35" s="79" t="s">
        <v>908</v>
      </c>
      <c r="AY35" s="79" t="s">
        <v>913</v>
      </c>
      <c r="AZ35" s="79" t="s">
        <v>918</v>
      </c>
      <c r="BA35" s="79" t="s">
        <v>922</v>
      </c>
      <c r="BB35" s="83" t="s">
        <v>924</v>
      </c>
      <c r="BC35">
        <v>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19</v>
      </c>
      <c r="BM35" s="49">
        <v>100</v>
      </c>
      <c r="BN35" s="48">
        <v>19</v>
      </c>
    </row>
    <row r="36" spans="1:66" ht="15">
      <c r="A36" s="64" t="s">
        <v>237</v>
      </c>
      <c r="B36" s="64" t="s">
        <v>237</v>
      </c>
      <c r="C36" s="65" t="s">
        <v>2138</v>
      </c>
      <c r="D36" s="66">
        <v>3</v>
      </c>
      <c r="E36" s="67" t="s">
        <v>132</v>
      </c>
      <c r="F36" s="68">
        <v>32</v>
      </c>
      <c r="G36" s="65"/>
      <c r="H36" s="69"/>
      <c r="I36" s="70"/>
      <c r="J36" s="70"/>
      <c r="K36" s="34" t="s">
        <v>65</v>
      </c>
      <c r="L36" s="77">
        <v>36</v>
      </c>
      <c r="M36" s="77"/>
      <c r="N36" s="72"/>
      <c r="O36" s="79" t="s">
        <v>273</v>
      </c>
      <c r="P36" s="81">
        <v>43785.78068287037</v>
      </c>
      <c r="Q36" s="79" t="s">
        <v>296</v>
      </c>
      <c r="R36" s="79"/>
      <c r="S36" s="79"/>
      <c r="T36" s="79" t="s">
        <v>455</v>
      </c>
      <c r="U36" s="79"/>
      <c r="V36" s="83" t="s">
        <v>551</v>
      </c>
      <c r="W36" s="81">
        <v>43785.78068287037</v>
      </c>
      <c r="X36" s="85">
        <v>43785</v>
      </c>
      <c r="Y36" s="87" t="s">
        <v>601</v>
      </c>
      <c r="Z36" s="83" t="s">
        <v>698</v>
      </c>
      <c r="AA36" s="79"/>
      <c r="AB36" s="79"/>
      <c r="AC36" s="87" t="s">
        <v>795</v>
      </c>
      <c r="AD36" s="79"/>
      <c r="AE36" s="79" t="b">
        <v>0</v>
      </c>
      <c r="AF36" s="79">
        <v>0</v>
      </c>
      <c r="AG36" s="87" t="s">
        <v>867</v>
      </c>
      <c r="AH36" s="79" t="b">
        <v>1</v>
      </c>
      <c r="AI36" s="79" t="s">
        <v>871</v>
      </c>
      <c r="AJ36" s="79"/>
      <c r="AK36" s="87" t="s">
        <v>882</v>
      </c>
      <c r="AL36" s="79" t="b">
        <v>0</v>
      </c>
      <c r="AM36" s="79">
        <v>1</v>
      </c>
      <c r="AN36" s="87" t="s">
        <v>794</v>
      </c>
      <c r="AO36" s="79" t="s">
        <v>884</v>
      </c>
      <c r="AP36" s="79" t="b">
        <v>0</v>
      </c>
      <c r="AQ36" s="87" t="s">
        <v>794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19</v>
      </c>
      <c r="BM36" s="49">
        <v>100</v>
      </c>
      <c r="BN36" s="48">
        <v>19</v>
      </c>
    </row>
    <row r="37" spans="1:66" ht="15">
      <c r="A37" s="64" t="s">
        <v>238</v>
      </c>
      <c r="B37" s="64" t="s">
        <v>238</v>
      </c>
      <c r="C37" s="65" t="s">
        <v>2138</v>
      </c>
      <c r="D37" s="66">
        <v>3</v>
      </c>
      <c r="E37" s="67" t="s">
        <v>132</v>
      </c>
      <c r="F37" s="68">
        <v>32</v>
      </c>
      <c r="G37" s="65"/>
      <c r="H37" s="69"/>
      <c r="I37" s="70"/>
      <c r="J37" s="70"/>
      <c r="K37" s="34" t="s">
        <v>65</v>
      </c>
      <c r="L37" s="77">
        <v>37</v>
      </c>
      <c r="M37" s="77"/>
      <c r="N37" s="72"/>
      <c r="O37" s="79" t="s">
        <v>176</v>
      </c>
      <c r="P37" s="81">
        <v>43786.085856481484</v>
      </c>
      <c r="Q37" s="79" t="s">
        <v>297</v>
      </c>
      <c r="R37" s="83" t="s">
        <v>374</v>
      </c>
      <c r="S37" s="79" t="s">
        <v>420</v>
      </c>
      <c r="T37" s="79" t="s">
        <v>456</v>
      </c>
      <c r="U37" s="79"/>
      <c r="V37" s="83" t="s">
        <v>552</v>
      </c>
      <c r="W37" s="81">
        <v>43786.085856481484</v>
      </c>
      <c r="X37" s="85">
        <v>43786</v>
      </c>
      <c r="Y37" s="87" t="s">
        <v>602</v>
      </c>
      <c r="Z37" s="83" t="s">
        <v>699</v>
      </c>
      <c r="AA37" s="79"/>
      <c r="AB37" s="79"/>
      <c r="AC37" s="87" t="s">
        <v>796</v>
      </c>
      <c r="AD37" s="79"/>
      <c r="AE37" s="79" t="b">
        <v>0</v>
      </c>
      <c r="AF37" s="79">
        <v>0</v>
      </c>
      <c r="AG37" s="87" t="s">
        <v>867</v>
      </c>
      <c r="AH37" s="79" t="b">
        <v>0</v>
      </c>
      <c r="AI37" s="79" t="s">
        <v>871</v>
      </c>
      <c r="AJ37" s="79"/>
      <c r="AK37" s="87" t="s">
        <v>867</v>
      </c>
      <c r="AL37" s="79" t="b">
        <v>0</v>
      </c>
      <c r="AM37" s="79">
        <v>0</v>
      </c>
      <c r="AN37" s="87" t="s">
        <v>867</v>
      </c>
      <c r="AO37" s="79" t="s">
        <v>885</v>
      </c>
      <c r="AP37" s="79" t="b">
        <v>0</v>
      </c>
      <c r="AQ37" s="87" t="s">
        <v>796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18</v>
      </c>
      <c r="BM37" s="49">
        <v>100</v>
      </c>
      <c r="BN37" s="48">
        <v>18</v>
      </c>
    </row>
    <row r="38" spans="1:66" ht="15">
      <c r="A38" s="64" t="s">
        <v>239</v>
      </c>
      <c r="B38" s="64" t="s">
        <v>239</v>
      </c>
      <c r="C38" s="65" t="s">
        <v>2140</v>
      </c>
      <c r="D38" s="66">
        <v>6.5</v>
      </c>
      <c r="E38" s="67" t="s">
        <v>136</v>
      </c>
      <c r="F38" s="68">
        <v>25.5</v>
      </c>
      <c r="G38" s="65"/>
      <c r="H38" s="69"/>
      <c r="I38" s="70"/>
      <c r="J38" s="70"/>
      <c r="K38" s="34" t="s">
        <v>65</v>
      </c>
      <c r="L38" s="77">
        <v>38</v>
      </c>
      <c r="M38" s="77"/>
      <c r="N38" s="72"/>
      <c r="O38" s="79" t="s">
        <v>176</v>
      </c>
      <c r="P38" s="81">
        <v>43786.598645833335</v>
      </c>
      <c r="Q38" s="79" t="s">
        <v>298</v>
      </c>
      <c r="R38" s="83" t="s">
        <v>375</v>
      </c>
      <c r="S38" s="79" t="s">
        <v>420</v>
      </c>
      <c r="T38" s="79" t="s">
        <v>457</v>
      </c>
      <c r="U38" s="79"/>
      <c r="V38" s="83" t="s">
        <v>553</v>
      </c>
      <c r="W38" s="81">
        <v>43786.598645833335</v>
      </c>
      <c r="X38" s="85">
        <v>43786</v>
      </c>
      <c r="Y38" s="87" t="s">
        <v>603</v>
      </c>
      <c r="Z38" s="83" t="s">
        <v>700</v>
      </c>
      <c r="AA38" s="79"/>
      <c r="AB38" s="79"/>
      <c r="AC38" s="87" t="s">
        <v>797</v>
      </c>
      <c r="AD38" s="79"/>
      <c r="AE38" s="79" t="b">
        <v>0</v>
      </c>
      <c r="AF38" s="79">
        <v>0</v>
      </c>
      <c r="AG38" s="87" t="s">
        <v>867</v>
      </c>
      <c r="AH38" s="79" t="b">
        <v>0</v>
      </c>
      <c r="AI38" s="79" t="s">
        <v>870</v>
      </c>
      <c r="AJ38" s="79"/>
      <c r="AK38" s="87" t="s">
        <v>867</v>
      </c>
      <c r="AL38" s="79" t="b">
        <v>0</v>
      </c>
      <c r="AM38" s="79">
        <v>0</v>
      </c>
      <c r="AN38" s="87" t="s">
        <v>867</v>
      </c>
      <c r="AO38" s="79" t="s">
        <v>885</v>
      </c>
      <c r="AP38" s="79" t="b">
        <v>0</v>
      </c>
      <c r="AQ38" s="87" t="s">
        <v>797</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16</v>
      </c>
      <c r="BM38" s="49">
        <v>100</v>
      </c>
      <c r="BN38" s="48">
        <v>16</v>
      </c>
    </row>
    <row r="39" spans="1:66" ht="15">
      <c r="A39" s="64" t="s">
        <v>239</v>
      </c>
      <c r="B39" s="64" t="s">
        <v>239</v>
      </c>
      <c r="C39" s="65" t="s">
        <v>2140</v>
      </c>
      <c r="D39" s="66">
        <v>6.5</v>
      </c>
      <c r="E39" s="67" t="s">
        <v>136</v>
      </c>
      <c r="F39" s="68">
        <v>25.5</v>
      </c>
      <c r="G39" s="65"/>
      <c r="H39" s="69"/>
      <c r="I39" s="70"/>
      <c r="J39" s="70"/>
      <c r="K39" s="34" t="s">
        <v>65</v>
      </c>
      <c r="L39" s="77">
        <v>39</v>
      </c>
      <c r="M39" s="77"/>
      <c r="N39" s="72"/>
      <c r="O39" s="79" t="s">
        <v>176</v>
      </c>
      <c r="P39" s="81">
        <v>43786.60123842592</v>
      </c>
      <c r="Q39" s="79" t="s">
        <v>299</v>
      </c>
      <c r="R39" s="83" t="s">
        <v>376</v>
      </c>
      <c r="S39" s="79" t="s">
        <v>420</v>
      </c>
      <c r="T39" s="79" t="s">
        <v>457</v>
      </c>
      <c r="U39" s="79"/>
      <c r="V39" s="83" t="s">
        <v>553</v>
      </c>
      <c r="W39" s="81">
        <v>43786.60123842592</v>
      </c>
      <c r="X39" s="85">
        <v>43786</v>
      </c>
      <c r="Y39" s="87" t="s">
        <v>604</v>
      </c>
      <c r="Z39" s="83" t="s">
        <v>701</v>
      </c>
      <c r="AA39" s="79"/>
      <c r="AB39" s="79"/>
      <c r="AC39" s="87" t="s">
        <v>798</v>
      </c>
      <c r="AD39" s="79"/>
      <c r="AE39" s="79" t="b">
        <v>0</v>
      </c>
      <c r="AF39" s="79">
        <v>0</v>
      </c>
      <c r="AG39" s="87" t="s">
        <v>867</v>
      </c>
      <c r="AH39" s="79" t="b">
        <v>0</v>
      </c>
      <c r="AI39" s="79" t="s">
        <v>870</v>
      </c>
      <c r="AJ39" s="79"/>
      <c r="AK39" s="87" t="s">
        <v>867</v>
      </c>
      <c r="AL39" s="79" t="b">
        <v>0</v>
      </c>
      <c r="AM39" s="79">
        <v>0</v>
      </c>
      <c r="AN39" s="87" t="s">
        <v>867</v>
      </c>
      <c r="AO39" s="79" t="s">
        <v>885</v>
      </c>
      <c r="AP39" s="79" t="b">
        <v>0</v>
      </c>
      <c r="AQ39" s="87" t="s">
        <v>798</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16</v>
      </c>
      <c r="BM39" s="49">
        <v>100</v>
      </c>
      <c r="BN39" s="48">
        <v>16</v>
      </c>
    </row>
    <row r="40" spans="1:66" ht="15">
      <c r="A40" s="64" t="s">
        <v>239</v>
      </c>
      <c r="B40" s="64" t="s">
        <v>239</v>
      </c>
      <c r="C40" s="65" t="s">
        <v>2140</v>
      </c>
      <c r="D40" s="66">
        <v>6.5</v>
      </c>
      <c r="E40" s="67" t="s">
        <v>136</v>
      </c>
      <c r="F40" s="68">
        <v>25.5</v>
      </c>
      <c r="G40" s="65"/>
      <c r="H40" s="69"/>
      <c r="I40" s="70"/>
      <c r="J40" s="70"/>
      <c r="K40" s="34" t="s">
        <v>65</v>
      </c>
      <c r="L40" s="77">
        <v>40</v>
      </c>
      <c r="M40" s="77"/>
      <c r="N40" s="72"/>
      <c r="O40" s="79" t="s">
        <v>176</v>
      </c>
      <c r="P40" s="81">
        <v>43786.63078703704</v>
      </c>
      <c r="Q40" s="79" t="s">
        <v>300</v>
      </c>
      <c r="R40" s="83" t="s">
        <v>377</v>
      </c>
      <c r="S40" s="79" t="s">
        <v>420</v>
      </c>
      <c r="T40" s="79" t="s">
        <v>457</v>
      </c>
      <c r="U40" s="79"/>
      <c r="V40" s="83" t="s">
        <v>553</v>
      </c>
      <c r="W40" s="81">
        <v>43786.63078703704</v>
      </c>
      <c r="X40" s="85">
        <v>43786</v>
      </c>
      <c r="Y40" s="87" t="s">
        <v>605</v>
      </c>
      <c r="Z40" s="83" t="s">
        <v>702</v>
      </c>
      <c r="AA40" s="79"/>
      <c r="AB40" s="79"/>
      <c r="AC40" s="87" t="s">
        <v>799</v>
      </c>
      <c r="AD40" s="79"/>
      <c r="AE40" s="79" t="b">
        <v>0</v>
      </c>
      <c r="AF40" s="79">
        <v>0</v>
      </c>
      <c r="AG40" s="87" t="s">
        <v>867</v>
      </c>
      <c r="AH40" s="79" t="b">
        <v>0</v>
      </c>
      <c r="AI40" s="79" t="s">
        <v>870</v>
      </c>
      <c r="AJ40" s="79"/>
      <c r="AK40" s="87" t="s">
        <v>867</v>
      </c>
      <c r="AL40" s="79" t="b">
        <v>0</v>
      </c>
      <c r="AM40" s="79">
        <v>0</v>
      </c>
      <c r="AN40" s="87" t="s">
        <v>867</v>
      </c>
      <c r="AO40" s="79" t="s">
        <v>885</v>
      </c>
      <c r="AP40" s="79" t="b">
        <v>0</v>
      </c>
      <c r="AQ40" s="87" t="s">
        <v>799</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8">
        <v>1</v>
      </c>
      <c r="BG40" s="49">
        <v>6.25</v>
      </c>
      <c r="BH40" s="48">
        <v>1</v>
      </c>
      <c r="BI40" s="49">
        <v>6.25</v>
      </c>
      <c r="BJ40" s="48">
        <v>0</v>
      </c>
      <c r="BK40" s="49">
        <v>0</v>
      </c>
      <c r="BL40" s="48">
        <v>14</v>
      </c>
      <c r="BM40" s="49">
        <v>87.5</v>
      </c>
      <c r="BN40" s="48">
        <v>16</v>
      </c>
    </row>
    <row r="41" spans="1:66" ht="15">
      <c r="A41" s="64" t="s">
        <v>240</v>
      </c>
      <c r="B41" s="64" t="s">
        <v>240</v>
      </c>
      <c r="C41" s="65" t="s">
        <v>2141</v>
      </c>
      <c r="D41" s="66">
        <v>10</v>
      </c>
      <c r="E41" s="67" t="s">
        <v>136</v>
      </c>
      <c r="F41" s="68">
        <v>19</v>
      </c>
      <c r="G41" s="65"/>
      <c r="H41" s="69"/>
      <c r="I41" s="70"/>
      <c r="J41" s="70"/>
      <c r="K41" s="34" t="s">
        <v>65</v>
      </c>
      <c r="L41" s="77">
        <v>41</v>
      </c>
      <c r="M41" s="77"/>
      <c r="N41" s="72"/>
      <c r="O41" s="79" t="s">
        <v>176</v>
      </c>
      <c r="P41" s="81">
        <v>43783.62190972222</v>
      </c>
      <c r="Q41" s="79" t="s">
        <v>301</v>
      </c>
      <c r="R41" s="79"/>
      <c r="S41" s="79"/>
      <c r="T41" s="79" t="s">
        <v>458</v>
      </c>
      <c r="U41" s="83" t="s">
        <v>513</v>
      </c>
      <c r="V41" s="83" t="s">
        <v>513</v>
      </c>
      <c r="W41" s="81">
        <v>43783.62190972222</v>
      </c>
      <c r="X41" s="85">
        <v>43783</v>
      </c>
      <c r="Y41" s="87" t="s">
        <v>606</v>
      </c>
      <c r="Z41" s="83" t="s">
        <v>703</v>
      </c>
      <c r="AA41" s="79"/>
      <c r="AB41" s="79"/>
      <c r="AC41" s="87" t="s">
        <v>800</v>
      </c>
      <c r="AD41" s="79"/>
      <c r="AE41" s="79" t="b">
        <v>0</v>
      </c>
      <c r="AF41" s="79">
        <v>0</v>
      </c>
      <c r="AG41" s="87" t="s">
        <v>867</v>
      </c>
      <c r="AH41" s="79" t="b">
        <v>0</v>
      </c>
      <c r="AI41" s="79" t="s">
        <v>870</v>
      </c>
      <c r="AJ41" s="79"/>
      <c r="AK41" s="87" t="s">
        <v>867</v>
      </c>
      <c r="AL41" s="79" t="b">
        <v>0</v>
      </c>
      <c r="AM41" s="79">
        <v>1</v>
      </c>
      <c r="AN41" s="87" t="s">
        <v>867</v>
      </c>
      <c r="AO41" s="79" t="s">
        <v>883</v>
      </c>
      <c r="AP41" s="79" t="b">
        <v>0</v>
      </c>
      <c r="AQ41" s="87" t="s">
        <v>800</v>
      </c>
      <c r="AR41" s="79" t="s">
        <v>176</v>
      </c>
      <c r="AS41" s="79">
        <v>0</v>
      </c>
      <c r="AT41" s="79">
        <v>0</v>
      </c>
      <c r="AU41" s="79"/>
      <c r="AV41" s="79"/>
      <c r="AW41" s="79"/>
      <c r="AX41" s="79"/>
      <c r="AY41" s="79"/>
      <c r="AZ41" s="79"/>
      <c r="BA41" s="79"/>
      <c r="BB41" s="79"/>
      <c r="BC41">
        <v>5</v>
      </c>
      <c r="BD41" s="78" t="str">
        <f>REPLACE(INDEX(GroupVertices[Group],MATCH(Edges[[#This Row],[Vertex 1]],GroupVertices[Vertex],0)),1,1,"")</f>
        <v>11</v>
      </c>
      <c r="BE41" s="78" t="str">
        <f>REPLACE(INDEX(GroupVertices[Group],MATCH(Edges[[#This Row],[Vertex 2]],GroupVertices[Vertex],0)),1,1,"")</f>
        <v>11</v>
      </c>
      <c r="BF41" s="48">
        <v>0</v>
      </c>
      <c r="BG41" s="49">
        <v>0</v>
      </c>
      <c r="BH41" s="48">
        <v>0</v>
      </c>
      <c r="BI41" s="49">
        <v>0</v>
      </c>
      <c r="BJ41" s="48">
        <v>0</v>
      </c>
      <c r="BK41" s="49">
        <v>0</v>
      </c>
      <c r="BL41" s="48">
        <v>17</v>
      </c>
      <c r="BM41" s="49">
        <v>100</v>
      </c>
      <c r="BN41" s="48">
        <v>17</v>
      </c>
    </row>
    <row r="42" spans="1:66" ht="15">
      <c r="A42" s="64" t="s">
        <v>240</v>
      </c>
      <c r="B42" s="64" t="s">
        <v>240</v>
      </c>
      <c r="C42" s="65" t="s">
        <v>2138</v>
      </c>
      <c r="D42" s="66">
        <v>3</v>
      </c>
      <c r="E42" s="67" t="s">
        <v>132</v>
      </c>
      <c r="F42" s="68">
        <v>32</v>
      </c>
      <c r="G42" s="65"/>
      <c r="H42" s="69"/>
      <c r="I42" s="70"/>
      <c r="J42" s="70"/>
      <c r="K42" s="34" t="s">
        <v>65</v>
      </c>
      <c r="L42" s="77">
        <v>42</v>
      </c>
      <c r="M42" s="77"/>
      <c r="N42" s="72"/>
      <c r="O42" s="79" t="s">
        <v>273</v>
      </c>
      <c r="P42" s="81">
        <v>43783.63327546296</v>
      </c>
      <c r="Q42" s="79" t="s">
        <v>301</v>
      </c>
      <c r="R42" s="79"/>
      <c r="S42" s="79"/>
      <c r="T42" s="79" t="s">
        <v>459</v>
      </c>
      <c r="U42" s="79"/>
      <c r="V42" s="83" t="s">
        <v>554</v>
      </c>
      <c r="W42" s="81">
        <v>43783.63327546296</v>
      </c>
      <c r="X42" s="85">
        <v>43783</v>
      </c>
      <c r="Y42" s="87" t="s">
        <v>607</v>
      </c>
      <c r="Z42" s="83" t="s">
        <v>704</v>
      </c>
      <c r="AA42" s="79"/>
      <c r="AB42" s="79"/>
      <c r="AC42" s="87" t="s">
        <v>801</v>
      </c>
      <c r="AD42" s="79"/>
      <c r="AE42" s="79" t="b">
        <v>0</v>
      </c>
      <c r="AF42" s="79">
        <v>0</v>
      </c>
      <c r="AG42" s="87" t="s">
        <v>867</v>
      </c>
      <c r="AH42" s="79" t="b">
        <v>0</v>
      </c>
      <c r="AI42" s="79" t="s">
        <v>870</v>
      </c>
      <c r="AJ42" s="79"/>
      <c r="AK42" s="87" t="s">
        <v>867</v>
      </c>
      <c r="AL42" s="79" t="b">
        <v>0</v>
      </c>
      <c r="AM42" s="79">
        <v>1</v>
      </c>
      <c r="AN42" s="87" t="s">
        <v>800</v>
      </c>
      <c r="AO42" s="79" t="s">
        <v>883</v>
      </c>
      <c r="AP42" s="79" t="b">
        <v>0</v>
      </c>
      <c r="AQ42" s="87" t="s">
        <v>800</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8">
        <v>0</v>
      </c>
      <c r="BG42" s="49">
        <v>0</v>
      </c>
      <c r="BH42" s="48">
        <v>0</v>
      </c>
      <c r="BI42" s="49">
        <v>0</v>
      </c>
      <c r="BJ42" s="48">
        <v>0</v>
      </c>
      <c r="BK42" s="49">
        <v>0</v>
      </c>
      <c r="BL42" s="48">
        <v>17</v>
      </c>
      <c r="BM42" s="49">
        <v>100</v>
      </c>
      <c r="BN42" s="48">
        <v>17</v>
      </c>
    </row>
    <row r="43" spans="1:66" ht="15">
      <c r="A43" s="64" t="s">
        <v>240</v>
      </c>
      <c r="B43" s="64" t="s">
        <v>240</v>
      </c>
      <c r="C43" s="65" t="s">
        <v>2141</v>
      </c>
      <c r="D43" s="66">
        <v>10</v>
      </c>
      <c r="E43" s="67" t="s">
        <v>136</v>
      </c>
      <c r="F43" s="68">
        <v>19</v>
      </c>
      <c r="G43" s="65"/>
      <c r="H43" s="69"/>
      <c r="I43" s="70"/>
      <c r="J43" s="70"/>
      <c r="K43" s="34" t="s">
        <v>65</v>
      </c>
      <c r="L43" s="77">
        <v>43</v>
      </c>
      <c r="M43" s="77"/>
      <c r="N43" s="72"/>
      <c r="O43" s="79" t="s">
        <v>176</v>
      </c>
      <c r="P43" s="81">
        <v>43784.61554398148</v>
      </c>
      <c r="Q43" s="79" t="s">
        <v>289</v>
      </c>
      <c r="R43" s="83" t="s">
        <v>367</v>
      </c>
      <c r="S43" s="79" t="s">
        <v>423</v>
      </c>
      <c r="T43" s="79" t="s">
        <v>460</v>
      </c>
      <c r="U43" s="83" t="s">
        <v>514</v>
      </c>
      <c r="V43" s="83" t="s">
        <v>514</v>
      </c>
      <c r="W43" s="81">
        <v>43784.61554398148</v>
      </c>
      <c r="X43" s="85">
        <v>43784</v>
      </c>
      <c r="Y43" s="87" t="s">
        <v>608</v>
      </c>
      <c r="Z43" s="83" t="s">
        <v>705</v>
      </c>
      <c r="AA43" s="79"/>
      <c r="AB43" s="79"/>
      <c r="AC43" s="87" t="s">
        <v>802</v>
      </c>
      <c r="AD43" s="79"/>
      <c r="AE43" s="79" t="b">
        <v>0</v>
      </c>
      <c r="AF43" s="79">
        <v>0</v>
      </c>
      <c r="AG43" s="87" t="s">
        <v>867</v>
      </c>
      <c r="AH43" s="79" t="b">
        <v>0</v>
      </c>
      <c r="AI43" s="79" t="s">
        <v>870</v>
      </c>
      <c r="AJ43" s="79"/>
      <c r="AK43" s="87" t="s">
        <v>867</v>
      </c>
      <c r="AL43" s="79" t="b">
        <v>0</v>
      </c>
      <c r="AM43" s="79">
        <v>1</v>
      </c>
      <c r="AN43" s="87" t="s">
        <v>867</v>
      </c>
      <c r="AO43" s="79" t="s">
        <v>887</v>
      </c>
      <c r="AP43" s="79" t="b">
        <v>0</v>
      </c>
      <c r="AQ43" s="87" t="s">
        <v>802</v>
      </c>
      <c r="AR43" s="79" t="s">
        <v>176</v>
      </c>
      <c r="AS43" s="79">
        <v>0</v>
      </c>
      <c r="AT43" s="79">
        <v>0</v>
      </c>
      <c r="AU43" s="79"/>
      <c r="AV43" s="79"/>
      <c r="AW43" s="79"/>
      <c r="AX43" s="79"/>
      <c r="AY43" s="79"/>
      <c r="AZ43" s="79"/>
      <c r="BA43" s="79"/>
      <c r="BB43" s="79"/>
      <c r="BC43">
        <v>5</v>
      </c>
      <c r="BD43" s="78" t="str">
        <f>REPLACE(INDEX(GroupVertices[Group],MATCH(Edges[[#This Row],[Vertex 1]],GroupVertices[Vertex],0)),1,1,"")</f>
        <v>11</v>
      </c>
      <c r="BE43" s="78" t="str">
        <f>REPLACE(INDEX(GroupVertices[Group],MATCH(Edges[[#This Row],[Vertex 2]],GroupVertices[Vertex],0)),1,1,"")</f>
        <v>11</v>
      </c>
      <c r="BF43" s="48">
        <v>1</v>
      </c>
      <c r="BG43" s="49">
        <v>6.666666666666667</v>
      </c>
      <c r="BH43" s="48">
        <v>0</v>
      </c>
      <c r="BI43" s="49">
        <v>0</v>
      </c>
      <c r="BJ43" s="48">
        <v>0</v>
      </c>
      <c r="BK43" s="49">
        <v>0</v>
      </c>
      <c r="BL43" s="48">
        <v>14</v>
      </c>
      <c r="BM43" s="49">
        <v>93.33333333333333</v>
      </c>
      <c r="BN43" s="48">
        <v>15</v>
      </c>
    </row>
    <row r="44" spans="1:66" ht="15">
      <c r="A44" s="64" t="s">
        <v>240</v>
      </c>
      <c r="B44" s="64" t="s">
        <v>240</v>
      </c>
      <c r="C44" s="65" t="s">
        <v>2141</v>
      </c>
      <c r="D44" s="66">
        <v>10</v>
      </c>
      <c r="E44" s="67" t="s">
        <v>136</v>
      </c>
      <c r="F44" s="68">
        <v>19</v>
      </c>
      <c r="G44" s="65"/>
      <c r="H44" s="69"/>
      <c r="I44" s="70"/>
      <c r="J44" s="70"/>
      <c r="K44" s="34" t="s">
        <v>65</v>
      </c>
      <c r="L44" s="77">
        <v>44</v>
      </c>
      <c r="M44" s="77"/>
      <c r="N44" s="72"/>
      <c r="O44" s="79" t="s">
        <v>176</v>
      </c>
      <c r="P44" s="81">
        <v>43784.6875462963</v>
      </c>
      <c r="Q44" s="79" t="s">
        <v>302</v>
      </c>
      <c r="R44" s="79" t="s">
        <v>378</v>
      </c>
      <c r="S44" s="79" t="s">
        <v>428</v>
      </c>
      <c r="T44" s="79" t="s">
        <v>461</v>
      </c>
      <c r="U44" s="83" t="s">
        <v>515</v>
      </c>
      <c r="V44" s="83" t="s">
        <v>515</v>
      </c>
      <c r="W44" s="81">
        <v>43784.6875462963</v>
      </c>
      <c r="X44" s="85">
        <v>43784</v>
      </c>
      <c r="Y44" s="87" t="s">
        <v>609</v>
      </c>
      <c r="Z44" s="83" t="s">
        <v>706</v>
      </c>
      <c r="AA44" s="79"/>
      <c r="AB44" s="79"/>
      <c r="AC44" s="87" t="s">
        <v>803</v>
      </c>
      <c r="AD44" s="79"/>
      <c r="AE44" s="79" t="b">
        <v>0</v>
      </c>
      <c r="AF44" s="79">
        <v>0</v>
      </c>
      <c r="AG44" s="87" t="s">
        <v>867</v>
      </c>
      <c r="AH44" s="79" t="b">
        <v>0</v>
      </c>
      <c r="AI44" s="79" t="s">
        <v>870</v>
      </c>
      <c r="AJ44" s="79"/>
      <c r="AK44" s="87" t="s">
        <v>867</v>
      </c>
      <c r="AL44" s="79" t="b">
        <v>0</v>
      </c>
      <c r="AM44" s="79">
        <v>0</v>
      </c>
      <c r="AN44" s="87" t="s">
        <v>867</v>
      </c>
      <c r="AO44" s="79" t="s">
        <v>887</v>
      </c>
      <c r="AP44" s="79" t="b">
        <v>0</v>
      </c>
      <c r="AQ44" s="87" t="s">
        <v>803</v>
      </c>
      <c r="AR44" s="79" t="s">
        <v>176</v>
      </c>
      <c r="AS44" s="79">
        <v>0</v>
      </c>
      <c r="AT44" s="79">
        <v>0</v>
      </c>
      <c r="AU44" s="79"/>
      <c r="AV44" s="79"/>
      <c r="AW44" s="79"/>
      <c r="AX44" s="79"/>
      <c r="AY44" s="79"/>
      <c r="AZ44" s="79"/>
      <c r="BA44" s="79"/>
      <c r="BB44" s="79"/>
      <c r="BC44">
        <v>5</v>
      </c>
      <c r="BD44" s="78" t="str">
        <f>REPLACE(INDEX(GroupVertices[Group],MATCH(Edges[[#This Row],[Vertex 1]],GroupVertices[Vertex],0)),1,1,"")</f>
        <v>11</v>
      </c>
      <c r="BE44" s="78" t="str">
        <f>REPLACE(INDEX(GroupVertices[Group],MATCH(Edges[[#This Row],[Vertex 2]],GroupVertices[Vertex],0)),1,1,"")</f>
        <v>11</v>
      </c>
      <c r="BF44" s="48">
        <v>1</v>
      </c>
      <c r="BG44" s="49">
        <v>10</v>
      </c>
      <c r="BH44" s="48">
        <v>0</v>
      </c>
      <c r="BI44" s="49">
        <v>0</v>
      </c>
      <c r="BJ44" s="48">
        <v>0</v>
      </c>
      <c r="BK44" s="49">
        <v>0</v>
      </c>
      <c r="BL44" s="48">
        <v>9</v>
      </c>
      <c r="BM44" s="49">
        <v>90</v>
      </c>
      <c r="BN44" s="48">
        <v>10</v>
      </c>
    </row>
    <row r="45" spans="1:66" ht="15">
      <c r="A45" s="64" t="s">
        <v>240</v>
      </c>
      <c r="B45" s="64" t="s">
        <v>240</v>
      </c>
      <c r="C45" s="65" t="s">
        <v>2141</v>
      </c>
      <c r="D45" s="66">
        <v>10</v>
      </c>
      <c r="E45" s="67" t="s">
        <v>136</v>
      </c>
      <c r="F45" s="68">
        <v>19</v>
      </c>
      <c r="G45" s="65"/>
      <c r="H45" s="69"/>
      <c r="I45" s="70"/>
      <c r="J45" s="70"/>
      <c r="K45" s="34" t="s">
        <v>65</v>
      </c>
      <c r="L45" s="77">
        <v>45</v>
      </c>
      <c r="M45" s="77"/>
      <c r="N45" s="72"/>
      <c r="O45" s="79" t="s">
        <v>176</v>
      </c>
      <c r="P45" s="81">
        <v>43785.71625</v>
      </c>
      <c r="Q45" s="79" t="s">
        <v>303</v>
      </c>
      <c r="R45" s="83" t="s">
        <v>379</v>
      </c>
      <c r="S45" s="79" t="s">
        <v>423</v>
      </c>
      <c r="T45" s="79" t="s">
        <v>462</v>
      </c>
      <c r="U45" s="83" t="s">
        <v>516</v>
      </c>
      <c r="V45" s="83" t="s">
        <v>516</v>
      </c>
      <c r="W45" s="81">
        <v>43785.71625</v>
      </c>
      <c r="X45" s="85">
        <v>43785</v>
      </c>
      <c r="Y45" s="87" t="s">
        <v>610</v>
      </c>
      <c r="Z45" s="83" t="s">
        <v>707</v>
      </c>
      <c r="AA45" s="79"/>
      <c r="AB45" s="79"/>
      <c r="AC45" s="87" t="s">
        <v>804</v>
      </c>
      <c r="AD45" s="79"/>
      <c r="AE45" s="79" t="b">
        <v>0</v>
      </c>
      <c r="AF45" s="79">
        <v>0</v>
      </c>
      <c r="AG45" s="87" t="s">
        <v>867</v>
      </c>
      <c r="AH45" s="79" t="b">
        <v>0</v>
      </c>
      <c r="AI45" s="79" t="s">
        <v>870</v>
      </c>
      <c r="AJ45" s="79"/>
      <c r="AK45" s="87" t="s">
        <v>867</v>
      </c>
      <c r="AL45" s="79" t="b">
        <v>0</v>
      </c>
      <c r="AM45" s="79">
        <v>0</v>
      </c>
      <c r="AN45" s="87" t="s">
        <v>867</v>
      </c>
      <c r="AO45" s="79" t="s">
        <v>887</v>
      </c>
      <c r="AP45" s="79" t="b">
        <v>0</v>
      </c>
      <c r="AQ45" s="87" t="s">
        <v>804</v>
      </c>
      <c r="AR45" s="79" t="s">
        <v>176</v>
      </c>
      <c r="AS45" s="79">
        <v>0</v>
      </c>
      <c r="AT45" s="79">
        <v>0</v>
      </c>
      <c r="AU45" s="79"/>
      <c r="AV45" s="79"/>
      <c r="AW45" s="79"/>
      <c r="AX45" s="79"/>
      <c r="AY45" s="79"/>
      <c r="AZ45" s="79"/>
      <c r="BA45" s="79"/>
      <c r="BB45" s="79"/>
      <c r="BC45">
        <v>5</v>
      </c>
      <c r="BD45" s="78" t="str">
        <f>REPLACE(INDEX(GroupVertices[Group],MATCH(Edges[[#This Row],[Vertex 1]],GroupVertices[Vertex],0)),1,1,"")</f>
        <v>11</v>
      </c>
      <c r="BE45" s="78" t="str">
        <f>REPLACE(INDEX(GroupVertices[Group],MATCH(Edges[[#This Row],[Vertex 2]],GroupVertices[Vertex],0)),1,1,"")</f>
        <v>11</v>
      </c>
      <c r="BF45" s="48">
        <v>1</v>
      </c>
      <c r="BG45" s="49">
        <v>5.2631578947368425</v>
      </c>
      <c r="BH45" s="48">
        <v>0</v>
      </c>
      <c r="BI45" s="49">
        <v>0</v>
      </c>
      <c r="BJ45" s="48">
        <v>0</v>
      </c>
      <c r="BK45" s="49">
        <v>0</v>
      </c>
      <c r="BL45" s="48">
        <v>18</v>
      </c>
      <c r="BM45" s="49">
        <v>94.73684210526316</v>
      </c>
      <c r="BN45" s="48">
        <v>19</v>
      </c>
    </row>
    <row r="46" spans="1:66" ht="15">
      <c r="A46" s="64" t="s">
        <v>240</v>
      </c>
      <c r="B46" s="64" t="s">
        <v>240</v>
      </c>
      <c r="C46" s="65" t="s">
        <v>2141</v>
      </c>
      <c r="D46" s="66">
        <v>10</v>
      </c>
      <c r="E46" s="67" t="s">
        <v>136</v>
      </c>
      <c r="F46" s="68">
        <v>19</v>
      </c>
      <c r="G46" s="65"/>
      <c r="H46" s="69"/>
      <c r="I46" s="70"/>
      <c r="J46" s="70"/>
      <c r="K46" s="34" t="s">
        <v>65</v>
      </c>
      <c r="L46" s="77">
        <v>46</v>
      </c>
      <c r="M46" s="77"/>
      <c r="N46" s="72"/>
      <c r="O46" s="79" t="s">
        <v>176</v>
      </c>
      <c r="P46" s="81">
        <v>43786.749085648145</v>
      </c>
      <c r="Q46" s="79" t="s">
        <v>304</v>
      </c>
      <c r="R46" s="79"/>
      <c r="S46" s="79"/>
      <c r="T46" s="79" t="s">
        <v>463</v>
      </c>
      <c r="U46" s="83" t="s">
        <v>517</v>
      </c>
      <c r="V46" s="83" t="s">
        <v>517</v>
      </c>
      <c r="W46" s="81">
        <v>43786.749085648145</v>
      </c>
      <c r="X46" s="85">
        <v>43786</v>
      </c>
      <c r="Y46" s="87" t="s">
        <v>611</v>
      </c>
      <c r="Z46" s="83" t="s">
        <v>708</v>
      </c>
      <c r="AA46" s="79"/>
      <c r="AB46" s="79"/>
      <c r="AC46" s="87" t="s">
        <v>805</v>
      </c>
      <c r="AD46" s="79"/>
      <c r="AE46" s="79" t="b">
        <v>0</v>
      </c>
      <c r="AF46" s="79">
        <v>0</v>
      </c>
      <c r="AG46" s="87" t="s">
        <v>867</v>
      </c>
      <c r="AH46" s="79" t="b">
        <v>0</v>
      </c>
      <c r="AI46" s="79" t="s">
        <v>870</v>
      </c>
      <c r="AJ46" s="79"/>
      <c r="AK46" s="87" t="s">
        <v>867</v>
      </c>
      <c r="AL46" s="79" t="b">
        <v>0</v>
      </c>
      <c r="AM46" s="79">
        <v>0</v>
      </c>
      <c r="AN46" s="87" t="s">
        <v>867</v>
      </c>
      <c r="AO46" s="79" t="s">
        <v>887</v>
      </c>
      <c r="AP46" s="79" t="b">
        <v>0</v>
      </c>
      <c r="AQ46" s="87" t="s">
        <v>805</v>
      </c>
      <c r="AR46" s="79" t="s">
        <v>176</v>
      </c>
      <c r="AS46" s="79">
        <v>0</v>
      </c>
      <c r="AT46" s="79">
        <v>0</v>
      </c>
      <c r="AU46" s="79"/>
      <c r="AV46" s="79"/>
      <c r="AW46" s="79"/>
      <c r="AX46" s="79"/>
      <c r="AY46" s="79"/>
      <c r="AZ46" s="79"/>
      <c r="BA46" s="79"/>
      <c r="BB46" s="79"/>
      <c r="BC46">
        <v>5</v>
      </c>
      <c r="BD46" s="78" t="str">
        <f>REPLACE(INDEX(GroupVertices[Group],MATCH(Edges[[#This Row],[Vertex 1]],GroupVertices[Vertex],0)),1,1,"")</f>
        <v>11</v>
      </c>
      <c r="BE46" s="78" t="str">
        <f>REPLACE(INDEX(GroupVertices[Group],MATCH(Edges[[#This Row],[Vertex 2]],GroupVertices[Vertex],0)),1,1,"")</f>
        <v>11</v>
      </c>
      <c r="BF46" s="48">
        <v>1</v>
      </c>
      <c r="BG46" s="49">
        <v>5.882352941176471</v>
      </c>
      <c r="BH46" s="48">
        <v>0</v>
      </c>
      <c r="BI46" s="49">
        <v>0</v>
      </c>
      <c r="BJ46" s="48">
        <v>0</v>
      </c>
      <c r="BK46" s="49">
        <v>0</v>
      </c>
      <c r="BL46" s="48">
        <v>16</v>
      </c>
      <c r="BM46" s="49">
        <v>94.11764705882354</v>
      </c>
      <c r="BN46" s="48">
        <v>17</v>
      </c>
    </row>
    <row r="47" spans="1:66" ht="15">
      <c r="A47" s="64" t="s">
        <v>241</v>
      </c>
      <c r="B47" s="64" t="s">
        <v>241</v>
      </c>
      <c r="C47" s="65" t="s">
        <v>2138</v>
      </c>
      <c r="D47" s="66">
        <v>3</v>
      </c>
      <c r="E47" s="67" t="s">
        <v>132</v>
      </c>
      <c r="F47" s="68">
        <v>32</v>
      </c>
      <c r="G47" s="65"/>
      <c r="H47" s="69"/>
      <c r="I47" s="70"/>
      <c r="J47" s="70"/>
      <c r="K47" s="34" t="s">
        <v>65</v>
      </c>
      <c r="L47" s="77">
        <v>47</v>
      </c>
      <c r="M47" s="77"/>
      <c r="N47" s="72"/>
      <c r="O47" s="79" t="s">
        <v>176</v>
      </c>
      <c r="P47" s="81">
        <v>43786.71795138889</v>
      </c>
      <c r="Q47" s="79" t="s">
        <v>305</v>
      </c>
      <c r="R47" s="79"/>
      <c r="S47" s="79"/>
      <c r="T47" s="79" t="s">
        <v>464</v>
      </c>
      <c r="U47" s="83" t="s">
        <v>518</v>
      </c>
      <c r="V47" s="83" t="s">
        <v>518</v>
      </c>
      <c r="W47" s="81">
        <v>43786.71795138889</v>
      </c>
      <c r="X47" s="85">
        <v>43786</v>
      </c>
      <c r="Y47" s="87" t="s">
        <v>612</v>
      </c>
      <c r="Z47" s="83" t="s">
        <v>709</v>
      </c>
      <c r="AA47" s="79"/>
      <c r="AB47" s="79"/>
      <c r="AC47" s="87" t="s">
        <v>806</v>
      </c>
      <c r="AD47" s="79"/>
      <c r="AE47" s="79" t="b">
        <v>0</v>
      </c>
      <c r="AF47" s="79">
        <v>7</v>
      </c>
      <c r="AG47" s="87" t="s">
        <v>867</v>
      </c>
      <c r="AH47" s="79" t="b">
        <v>0</v>
      </c>
      <c r="AI47" s="79" t="s">
        <v>871</v>
      </c>
      <c r="AJ47" s="79"/>
      <c r="AK47" s="87" t="s">
        <v>867</v>
      </c>
      <c r="AL47" s="79" t="b">
        <v>0</v>
      </c>
      <c r="AM47" s="79">
        <v>1</v>
      </c>
      <c r="AN47" s="87" t="s">
        <v>867</v>
      </c>
      <c r="AO47" s="79" t="s">
        <v>884</v>
      </c>
      <c r="AP47" s="79" t="b">
        <v>0</v>
      </c>
      <c r="AQ47" s="87" t="s">
        <v>806</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8">
        <v>0</v>
      </c>
      <c r="BG47" s="49">
        <v>0</v>
      </c>
      <c r="BH47" s="48">
        <v>0</v>
      </c>
      <c r="BI47" s="49">
        <v>0</v>
      </c>
      <c r="BJ47" s="48">
        <v>0</v>
      </c>
      <c r="BK47" s="49">
        <v>0</v>
      </c>
      <c r="BL47" s="48">
        <v>23</v>
      </c>
      <c r="BM47" s="49">
        <v>100</v>
      </c>
      <c r="BN47" s="48">
        <v>23</v>
      </c>
    </row>
    <row r="48" spans="1:66" ht="15">
      <c r="A48" s="64" t="s">
        <v>242</v>
      </c>
      <c r="B48" s="64" t="s">
        <v>241</v>
      </c>
      <c r="C48" s="65" t="s">
        <v>2138</v>
      </c>
      <c r="D48" s="66">
        <v>3</v>
      </c>
      <c r="E48" s="67" t="s">
        <v>132</v>
      </c>
      <c r="F48" s="68">
        <v>32</v>
      </c>
      <c r="G48" s="65"/>
      <c r="H48" s="69"/>
      <c r="I48" s="70"/>
      <c r="J48" s="70"/>
      <c r="K48" s="34" t="s">
        <v>65</v>
      </c>
      <c r="L48" s="77">
        <v>48</v>
      </c>
      <c r="M48" s="77"/>
      <c r="N48" s="72"/>
      <c r="O48" s="79" t="s">
        <v>273</v>
      </c>
      <c r="P48" s="81">
        <v>43786.76908564815</v>
      </c>
      <c r="Q48" s="79" t="s">
        <v>305</v>
      </c>
      <c r="R48" s="79"/>
      <c r="S48" s="79"/>
      <c r="T48" s="79" t="s">
        <v>465</v>
      </c>
      <c r="U48" s="79"/>
      <c r="V48" s="83" t="s">
        <v>555</v>
      </c>
      <c r="W48" s="81">
        <v>43786.76908564815</v>
      </c>
      <c r="X48" s="85">
        <v>43786</v>
      </c>
      <c r="Y48" s="87" t="s">
        <v>613</v>
      </c>
      <c r="Z48" s="83" t="s">
        <v>710</v>
      </c>
      <c r="AA48" s="79"/>
      <c r="AB48" s="79"/>
      <c r="AC48" s="87" t="s">
        <v>807</v>
      </c>
      <c r="AD48" s="79"/>
      <c r="AE48" s="79" t="b">
        <v>0</v>
      </c>
      <c r="AF48" s="79">
        <v>0</v>
      </c>
      <c r="AG48" s="87" t="s">
        <v>867</v>
      </c>
      <c r="AH48" s="79" t="b">
        <v>0</v>
      </c>
      <c r="AI48" s="79" t="s">
        <v>871</v>
      </c>
      <c r="AJ48" s="79"/>
      <c r="AK48" s="87" t="s">
        <v>867</v>
      </c>
      <c r="AL48" s="79" t="b">
        <v>0</v>
      </c>
      <c r="AM48" s="79">
        <v>1</v>
      </c>
      <c r="AN48" s="87" t="s">
        <v>806</v>
      </c>
      <c r="AO48" s="79" t="s">
        <v>884</v>
      </c>
      <c r="AP48" s="79" t="b">
        <v>0</v>
      </c>
      <c r="AQ48" s="87" t="s">
        <v>806</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8">
        <v>0</v>
      </c>
      <c r="BG48" s="49">
        <v>0</v>
      </c>
      <c r="BH48" s="48">
        <v>0</v>
      </c>
      <c r="BI48" s="49">
        <v>0</v>
      </c>
      <c r="BJ48" s="48">
        <v>0</v>
      </c>
      <c r="BK48" s="49">
        <v>0</v>
      </c>
      <c r="BL48" s="48">
        <v>23</v>
      </c>
      <c r="BM48" s="49">
        <v>100</v>
      </c>
      <c r="BN48" s="48">
        <v>23</v>
      </c>
    </row>
    <row r="49" spans="1:66" ht="15">
      <c r="A49" s="64" t="s">
        <v>243</v>
      </c>
      <c r="B49" s="64" t="s">
        <v>243</v>
      </c>
      <c r="C49" s="65" t="s">
        <v>2138</v>
      </c>
      <c r="D49" s="66">
        <v>3</v>
      </c>
      <c r="E49" s="67" t="s">
        <v>132</v>
      </c>
      <c r="F49" s="68">
        <v>32</v>
      </c>
      <c r="G49" s="65"/>
      <c r="H49" s="69"/>
      <c r="I49" s="70"/>
      <c r="J49" s="70"/>
      <c r="K49" s="34" t="s">
        <v>65</v>
      </c>
      <c r="L49" s="77">
        <v>49</v>
      </c>
      <c r="M49" s="77"/>
      <c r="N49" s="72"/>
      <c r="O49" s="79" t="s">
        <v>176</v>
      </c>
      <c r="P49" s="81">
        <v>43786.894108796296</v>
      </c>
      <c r="Q49" s="79" t="s">
        <v>306</v>
      </c>
      <c r="R49" s="83" t="s">
        <v>380</v>
      </c>
      <c r="S49" s="79" t="s">
        <v>420</v>
      </c>
      <c r="T49" s="79" t="s">
        <v>466</v>
      </c>
      <c r="U49" s="79"/>
      <c r="V49" s="83" t="s">
        <v>556</v>
      </c>
      <c r="W49" s="81">
        <v>43786.894108796296</v>
      </c>
      <c r="X49" s="85">
        <v>43786</v>
      </c>
      <c r="Y49" s="87" t="s">
        <v>614</v>
      </c>
      <c r="Z49" s="83" t="s">
        <v>711</v>
      </c>
      <c r="AA49" s="79"/>
      <c r="AB49" s="79"/>
      <c r="AC49" s="87" t="s">
        <v>808</v>
      </c>
      <c r="AD49" s="79"/>
      <c r="AE49" s="79" t="b">
        <v>0</v>
      </c>
      <c r="AF49" s="79">
        <v>0</v>
      </c>
      <c r="AG49" s="87" t="s">
        <v>867</v>
      </c>
      <c r="AH49" s="79" t="b">
        <v>0</v>
      </c>
      <c r="AI49" s="79" t="s">
        <v>871</v>
      </c>
      <c r="AJ49" s="79"/>
      <c r="AK49" s="87" t="s">
        <v>867</v>
      </c>
      <c r="AL49" s="79" t="b">
        <v>0</v>
      </c>
      <c r="AM49" s="79">
        <v>0</v>
      </c>
      <c r="AN49" s="87" t="s">
        <v>867</v>
      </c>
      <c r="AO49" s="79" t="s">
        <v>885</v>
      </c>
      <c r="AP49" s="79" t="b">
        <v>0</v>
      </c>
      <c r="AQ49" s="87" t="s">
        <v>808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19</v>
      </c>
      <c r="BM49" s="49">
        <v>100</v>
      </c>
      <c r="BN49" s="48">
        <v>19</v>
      </c>
    </row>
    <row r="50" spans="1:66" ht="15">
      <c r="A50" s="64" t="s">
        <v>244</v>
      </c>
      <c r="B50" s="64" t="s">
        <v>268</v>
      </c>
      <c r="C50" s="65" t="s">
        <v>2138</v>
      </c>
      <c r="D50" s="66">
        <v>3</v>
      </c>
      <c r="E50" s="67" t="s">
        <v>132</v>
      </c>
      <c r="F50" s="68">
        <v>32</v>
      </c>
      <c r="G50" s="65"/>
      <c r="H50" s="69"/>
      <c r="I50" s="70"/>
      <c r="J50" s="70"/>
      <c r="K50" s="34" t="s">
        <v>65</v>
      </c>
      <c r="L50" s="77">
        <v>50</v>
      </c>
      <c r="M50" s="77"/>
      <c r="N50" s="72"/>
      <c r="O50" s="79" t="s">
        <v>274</v>
      </c>
      <c r="P50" s="81">
        <v>43787.76751157407</v>
      </c>
      <c r="Q50" s="79" t="s">
        <v>307</v>
      </c>
      <c r="R50" s="83" t="s">
        <v>381</v>
      </c>
      <c r="S50" s="79" t="s">
        <v>420</v>
      </c>
      <c r="T50" s="79" t="s">
        <v>467</v>
      </c>
      <c r="U50" s="79"/>
      <c r="V50" s="83" t="s">
        <v>557</v>
      </c>
      <c r="W50" s="81">
        <v>43787.76751157407</v>
      </c>
      <c r="X50" s="85">
        <v>43787</v>
      </c>
      <c r="Y50" s="87" t="s">
        <v>615</v>
      </c>
      <c r="Z50" s="83" t="s">
        <v>712</v>
      </c>
      <c r="AA50" s="79">
        <v>6.1691</v>
      </c>
      <c r="AB50" s="79">
        <v>-75.5866</v>
      </c>
      <c r="AC50" s="87" t="s">
        <v>809</v>
      </c>
      <c r="AD50" s="79"/>
      <c r="AE50" s="79" t="b">
        <v>0</v>
      </c>
      <c r="AF50" s="79">
        <v>0</v>
      </c>
      <c r="AG50" s="87" t="s">
        <v>867</v>
      </c>
      <c r="AH50" s="79" t="b">
        <v>0</v>
      </c>
      <c r="AI50" s="79" t="s">
        <v>870</v>
      </c>
      <c r="AJ50" s="79"/>
      <c r="AK50" s="87" t="s">
        <v>867</v>
      </c>
      <c r="AL50" s="79" t="b">
        <v>0</v>
      </c>
      <c r="AM50" s="79">
        <v>0</v>
      </c>
      <c r="AN50" s="87" t="s">
        <v>867</v>
      </c>
      <c r="AO50" s="79" t="s">
        <v>885</v>
      </c>
      <c r="AP50" s="79" t="b">
        <v>0</v>
      </c>
      <c r="AQ50" s="87" t="s">
        <v>809</v>
      </c>
      <c r="AR50" s="79" t="s">
        <v>176</v>
      </c>
      <c r="AS50" s="79">
        <v>0</v>
      </c>
      <c r="AT50" s="79">
        <v>0</v>
      </c>
      <c r="AU50" s="79" t="s">
        <v>898</v>
      </c>
      <c r="AV50" s="79" t="s">
        <v>902</v>
      </c>
      <c r="AW50" s="79" t="s">
        <v>905</v>
      </c>
      <c r="AX50" s="79" t="s">
        <v>909</v>
      </c>
      <c r="AY50" s="79" t="s">
        <v>914</v>
      </c>
      <c r="AZ50" s="79" t="s">
        <v>919</v>
      </c>
      <c r="BA50" s="79" t="s">
        <v>922</v>
      </c>
      <c r="BB50" s="83" t="s">
        <v>925</v>
      </c>
      <c r="BC50">
        <v>1</v>
      </c>
      <c r="BD50" s="78" t="str">
        <f>REPLACE(INDEX(GroupVertices[Group],MATCH(Edges[[#This Row],[Vertex 1]],GroupVertices[Vertex],0)),1,1,"")</f>
        <v>9</v>
      </c>
      <c r="BE50" s="78" t="str">
        <f>REPLACE(INDEX(GroupVertices[Group],MATCH(Edges[[#This Row],[Vertex 2]],GroupVertices[Vertex],0)),1,1,"")</f>
        <v>9</v>
      </c>
      <c r="BF50" s="48">
        <v>0</v>
      </c>
      <c r="BG50" s="49">
        <v>0</v>
      </c>
      <c r="BH50" s="48">
        <v>0</v>
      </c>
      <c r="BI50" s="49">
        <v>0</v>
      </c>
      <c r="BJ50" s="48">
        <v>0</v>
      </c>
      <c r="BK50" s="49">
        <v>0</v>
      </c>
      <c r="BL50" s="48">
        <v>12</v>
      </c>
      <c r="BM50" s="49">
        <v>100</v>
      </c>
      <c r="BN50" s="48">
        <v>12</v>
      </c>
    </row>
    <row r="51" spans="1:66" ht="15">
      <c r="A51" s="64" t="s">
        <v>245</v>
      </c>
      <c r="B51" s="64" t="s">
        <v>245</v>
      </c>
      <c r="C51" s="65" t="s">
        <v>2138</v>
      </c>
      <c r="D51" s="66">
        <v>3</v>
      </c>
      <c r="E51" s="67" t="s">
        <v>132</v>
      </c>
      <c r="F51" s="68">
        <v>32</v>
      </c>
      <c r="G51" s="65"/>
      <c r="H51" s="69"/>
      <c r="I51" s="70"/>
      <c r="J51" s="70"/>
      <c r="K51" s="34" t="s">
        <v>65</v>
      </c>
      <c r="L51" s="77">
        <v>51</v>
      </c>
      <c r="M51" s="77"/>
      <c r="N51" s="72"/>
      <c r="O51" s="79" t="s">
        <v>176</v>
      </c>
      <c r="P51" s="81">
        <v>43788.52726851852</v>
      </c>
      <c r="Q51" s="79" t="s">
        <v>308</v>
      </c>
      <c r="R51" s="79"/>
      <c r="S51" s="79"/>
      <c r="T51" s="79" t="s">
        <v>468</v>
      </c>
      <c r="U51" s="83" t="s">
        <v>519</v>
      </c>
      <c r="V51" s="83" t="s">
        <v>519</v>
      </c>
      <c r="W51" s="81">
        <v>43788.52726851852</v>
      </c>
      <c r="X51" s="85">
        <v>43788</v>
      </c>
      <c r="Y51" s="87" t="s">
        <v>616</v>
      </c>
      <c r="Z51" s="83" t="s">
        <v>713</v>
      </c>
      <c r="AA51" s="79"/>
      <c r="AB51" s="79"/>
      <c r="AC51" s="87" t="s">
        <v>810</v>
      </c>
      <c r="AD51" s="79"/>
      <c r="AE51" s="79" t="b">
        <v>0</v>
      </c>
      <c r="AF51" s="79">
        <v>2</v>
      </c>
      <c r="AG51" s="87" t="s">
        <v>867</v>
      </c>
      <c r="AH51" s="79" t="b">
        <v>0</v>
      </c>
      <c r="AI51" s="79" t="s">
        <v>871</v>
      </c>
      <c r="AJ51" s="79"/>
      <c r="AK51" s="87" t="s">
        <v>867</v>
      </c>
      <c r="AL51" s="79" t="b">
        <v>0</v>
      </c>
      <c r="AM51" s="79">
        <v>1</v>
      </c>
      <c r="AN51" s="87" t="s">
        <v>867</v>
      </c>
      <c r="AO51" s="79" t="s">
        <v>884</v>
      </c>
      <c r="AP51" s="79" t="b">
        <v>0</v>
      </c>
      <c r="AQ51" s="87" t="s">
        <v>810</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8">
        <v>0</v>
      </c>
      <c r="BG51" s="49">
        <v>0</v>
      </c>
      <c r="BH51" s="48">
        <v>0</v>
      </c>
      <c r="BI51" s="49">
        <v>0</v>
      </c>
      <c r="BJ51" s="48">
        <v>0</v>
      </c>
      <c r="BK51" s="49">
        <v>0</v>
      </c>
      <c r="BL51" s="48">
        <v>23</v>
      </c>
      <c r="BM51" s="49">
        <v>100</v>
      </c>
      <c r="BN51" s="48">
        <v>23</v>
      </c>
    </row>
    <row r="52" spans="1:66" ht="15">
      <c r="A52" s="64" t="s">
        <v>246</v>
      </c>
      <c r="B52" s="64" t="s">
        <v>245</v>
      </c>
      <c r="C52" s="65" t="s">
        <v>2138</v>
      </c>
      <c r="D52" s="66">
        <v>3</v>
      </c>
      <c r="E52" s="67" t="s">
        <v>132</v>
      </c>
      <c r="F52" s="68">
        <v>32</v>
      </c>
      <c r="G52" s="65"/>
      <c r="H52" s="69"/>
      <c r="I52" s="70"/>
      <c r="J52" s="70"/>
      <c r="K52" s="34" t="s">
        <v>65</v>
      </c>
      <c r="L52" s="77">
        <v>52</v>
      </c>
      <c r="M52" s="77"/>
      <c r="N52" s="72"/>
      <c r="O52" s="79" t="s">
        <v>273</v>
      </c>
      <c r="P52" s="81">
        <v>43788.531180555554</v>
      </c>
      <c r="Q52" s="79" t="s">
        <v>308</v>
      </c>
      <c r="R52" s="79"/>
      <c r="S52" s="79"/>
      <c r="T52" s="79" t="s">
        <v>469</v>
      </c>
      <c r="U52" s="79"/>
      <c r="V52" s="83" t="s">
        <v>558</v>
      </c>
      <c r="W52" s="81">
        <v>43788.531180555554</v>
      </c>
      <c r="X52" s="85">
        <v>43788</v>
      </c>
      <c r="Y52" s="87" t="s">
        <v>617</v>
      </c>
      <c r="Z52" s="83" t="s">
        <v>714</v>
      </c>
      <c r="AA52" s="79"/>
      <c r="AB52" s="79"/>
      <c r="AC52" s="87" t="s">
        <v>811</v>
      </c>
      <c r="AD52" s="79"/>
      <c r="AE52" s="79" t="b">
        <v>0</v>
      </c>
      <c r="AF52" s="79">
        <v>0</v>
      </c>
      <c r="AG52" s="87" t="s">
        <v>867</v>
      </c>
      <c r="AH52" s="79" t="b">
        <v>0</v>
      </c>
      <c r="AI52" s="79" t="s">
        <v>871</v>
      </c>
      <c r="AJ52" s="79"/>
      <c r="AK52" s="87" t="s">
        <v>867</v>
      </c>
      <c r="AL52" s="79" t="b">
        <v>0</v>
      </c>
      <c r="AM52" s="79">
        <v>1</v>
      </c>
      <c r="AN52" s="87" t="s">
        <v>810</v>
      </c>
      <c r="AO52" s="79" t="s">
        <v>892</v>
      </c>
      <c r="AP52" s="79" t="b">
        <v>0</v>
      </c>
      <c r="AQ52" s="87" t="s">
        <v>810</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8">
        <v>0</v>
      </c>
      <c r="BG52" s="49">
        <v>0</v>
      </c>
      <c r="BH52" s="48">
        <v>0</v>
      </c>
      <c r="BI52" s="49">
        <v>0</v>
      </c>
      <c r="BJ52" s="48">
        <v>0</v>
      </c>
      <c r="BK52" s="49">
        <v>0</v>
      </c>
      <c r="BL52" s="48">
        <v>23</v>
      </c>
      <c r="BM52" s="49">
        <v>100</v>
      </c>
      <c r="BN52" s="48">
        <v>23</v>
      </c>
    </row>
    <row r="53" spans="1:66" ht="15">
      <c r="A53" s="64" t="s">
        <v>247</v>
      </c>
      <c r="B53" s="64" t="s">
        <v>247</v>
      </c>
      <c r="C53" s="65" t="s">
        <v>2142</v>
      </c>
      <c r="D53" s="66">
        <v>8.25</v>
      </c>
      <c r="E53" s="67" t="s">
        <v>136</v>
      </c>
      <c r="F53" s="68">
        <v>22.25</v>
      </c>
      <c r="G53" s="65"/>
      <c r="H53" s="69"/>
      <c r="I53" s="70"/>
      <c r="J53" s="70"/>
      <c r="K53" s="34" t="s">
        <v>65</v>
      </c>
      <c r="L53" s="77">
        <v>53</v>
      </c>
      <c r="M53" s="77"/>
      <c r="N53" s="72"/>
      <c r="O53" s="79" t="s">
        <v>176</v>
      </c>
      <c r="P53" s="81">
        <v>43787.70079861111</v>
      </c>
      <c r="Q53" s="79" t="s">
        <v>309</v>
      </c>
      <c r="R53" s="83" t="s">
        <v>382</v>
      </c>
      <c r="S53" s="79" t="s">
        <v>419</v>
      </c>
      <c r="T53" s="79" t="s">
        <v>470</v>
      </c>
      <c r="U53" s="79"/>
      <c r="V53" s="83" t="s">
        <v>559</v>
      </c>
      <c r="W53" s="81">
        <v>43787.70079861111</v>
      </c>
      <c r="X53" s="85">
        <v>43787</v>
      </c>
      <c r="Y53" s="87" t="s">
        <v>618</v>
      </c>
      <c r="Z53" s="83" t="s">
        <v>715</v>
      </c>
      <c r="AA53" s="79"/>
      <c r="AB53" s="79"/>
      <c r="AC53" s="87" t="s">
        <v>812</v>
      </c>
      <c r="AD53" s="79"/>
      <c r="AE53" s="79" t="b">
        <v>0</v>
      </c>
      <c r="AF53" s="79">
        <v>0</v>
      </c>
      <c r="AG53" s="87" t="s">
        <v>867</v>
      </c>
      <c r="AH53" s="79" t="b">
        <v>0</v>
      </c>
      <c r="AI53" s="79" t="s">
        <v>870</v>
      </c>
      <c r="AJ53" s="79"/>
      <c r="AK53" s="87" t="s">
        <v>867</v>
      </c>
      <c r="AL53" s="79" t="b">
        <v>0</v>
      </c>
      <c r="AM53" s="79">
        <v>0</v>
      </c>
      <c r="AN53" s="87" t="s">
        <v>867</v>
      </c>
      <c r="AO53" s="79" t="s">
        <v>884</v>
      </c>
      <c r="AP53" s="79" t="b">
        <v>0</v>
      </c>
      <c r="AQ53" s="87" t="s">
        <v>812</v>
      </c>
      <c r="AR53" s="79" t="s">
        <v>176</v>
      </c>
      <c r="AS53" s="79">
        <v>0</v>
      </c>
      <c r="AT53" s="79">
        <v>0</v>
      </c>
      <c r="AU53" s="79"/>
      <c r="AV53" s="79"/>
      <c r="AW53" s="79"/>
      <c r="AX53" s="79"/>
      <c r="AY53" s="79"/>
      <c r="AZ53" s="79"/>
      <c r="BA53" s="79"/>
      <c r="BB53" s="79"/>
      <c r="BC53">
        <v>4</v>
      </c>
      <c r="BD53" s="78" t="str">
        <f>REPLACE(INDEX(GroupVertices[Group],MATCH(Edges[[#This Row],[Vertex 1]],GroupVertices[Vertex],0)),1,1,"")</f>
        <v>7</v>
      </c>
      <c r="BE53" s="78" t="str">
        <f>REPLACE(INDEX(GroupVertices[Group],MATCH(Edges[[#This Row],[Vertex 2]],GroupVertices[Vertex],0)),1,1,"")</f>
        <v>7</v>
      </c>
      <c r="BF53" s="48">
        <v>1</v>
      </c>
      <c r="BG53" s="49">
        <v>3.4482758620689653</v>
      </c>
      <c r="BH53" s="48">
        <v>0</v>
      </c>
      <c r="BI53" s="49">
        <v>0</v>
      </c>
      <c r="BJ53" s="48">
        <v>0</v>
      </c>
      <c r="BK53" s="49">
        <v>0</v>
      </c>
      <c r="BL53" s="48">
        <v>28</v>
      </c>
      <c r="BM53" s="49">
        <v>96.55172413793103</v>
      </c>
      <c r="BN53" s="48">
        <v>29</v>
      </c>
    </row>
    <row r="54" spans="1:66" ht="15">
      <c r="A54" s="64" t="s">
        <v>247</v>
      </c>
      <c r="B54" s="64" t="s">
        <v>247</v>
      </c>
      <c r="C54" s="65" t="s">
        <v>2142</v>
      </c>
      <c r="D54" s="66">
        <v>8.25</v>
      </c>
      <c r="E54" s="67" t="s">
        <v>136</v>
      </c>
      <c r="F54" s="68">
        <v>22.25</v>
      </c>
      <c r="G54" s="65"/>
      <c r="H54" s="69"/>
      <c r="I54" s="70"/>
      <c r="J54" s="70"/>
      <c r="K54" s="34" t="s">
        <v>65</v>
      </c>
      <c r="L54" s="77">
        <v>54</v>
      </c>
      <c r="M54" s="77"/>
      <c r="N54" s="72"/>
      <c r="O54" s="79" t="s">
        <v>176</v>
      </c>
      <c r="P54" s="81">
        <v>43787.937048611115</v>
      </c>
      <c r="Q54" s="79" t="s">
        <v>310</v>
      </c>
      <c r="R54" s="83" t="s">
        <v>383</v>
      </c>
      <c r="S54" s="79" t="s">
        <v>419</v>
      </c>
      <c r="T54" s="79" t="s">
        <v>471</v>
      </c>
      <c r="U54" s="79"/>
      <c r="V54" s="83" t="s">
        <v>559</v>
      </c>
      <c r="W54" s="81">
        <v>43787.937048611115</v>
      </c>
      <c r="X54" s="85">
        <v>43787</v>
      </c>
      <c r="Y54" s="87" t="s">
        <v>619</v>
      </c>
      <c r="Z54" s="83" t="s">
        <v>716</v>
      </c>
      <c r="AA54" s="79"/>
      <c r="AB54" s="79"/>
      <c r="AC54" s="87" t="s">
        <v>813</v>
      </c>
      <c r="AD54" s="79"/>
      <c r="AE54" s="79" t="b">
        <v>0</v>
      </c>
      <c r="AF54" s="79">
        <v>1</v>
      </c>
      <c r="AG54" s="87" t="s">
        <v>867</v>
      </c>
      <c r="AH54" s="79" t="b">
        <v>0</v>
      </c>
      <c r="AI54" s="79" t="s">
        <v>870</v>
      </c>
      <c r="AJ54" s="79"/>
      <c r="AK54" s="87" t="s">
        <v>867</v>
      </c>
      <c r="AL54" s="79" t="b">
        <v>0</v>
      </c>
      <c r="AM54" s="79">
        <v>0</v>
      </c>
      <c r="AN54" s="87" t="s">
        <v>867</v>
      </c>
      <c r="AO54" s="79" t="s">
        <v>884</v>
      </c>
      <c r="AP54" s="79" t="b">
        <v>0</v>
      </c>
      <c r="AQ54" s="87" t="s">
        <v>813</v>
      </c>
      <c r="AR54" s="79" t="s">
        <v>176</v>
      </c>
      <c r="AS54" s="79">
        <v>0</v>
      </c>
      <c r="AT54" s="79">
        <v>0</v>
      </c>
      <c r="AU54" s="79"/>
      <c r="AV54" s="79"/>
      <c r="AW54" s="79"/>
      <c r="AX54" s="79"/>
      <c r="AY54" s="79"/>
      <c r="AZ54" s="79"/>
      <c r="BA54" s="79"/>
      <c r="BB54" s="79"/>
      <c r="BC54">
        <v>4</v>
      </c>
      <c r="BD54" s="78" t="str">
        <f>REPLACE(INDEX(GroupVertices[Group],MATCH(Edges[[#This Row],[Vertex 1]],GroupVertices[Vertex],0)),1,1,"")</f>
        <v>7</v>
      </c>
      <c r="BE54" s="78" t="str">
        <f>REPLACE(INDEX(GroupVertices[Group],MATCH(Edges[[#This Row],[Vertex 2]],GroupVertices[Vertex],0)),1,1,"")</f>
        <v>7</v>
      </c>
      <c r="BF54" s="48">
        <v>0</v>
      </c>
      <c r="BG54" s="49">
        <v>0</v>
      </c>
      <c r="BH54" s="48">
        <v>0</v>
      </c>
      <c r="BI54" s="49">
        <v>0</v>
      </c>
      <c r="BJ54" s="48">
        <v>0</v>
      </c>
      <c r="BK54" s="49">
        <v>0</v>
      </c>
      <c r="BL54" s="48">
        <v>22</v>
      </c>
      <c r="BM54" s="49">
        <v>100</v>
      </c>
      <c r="BN54" s="48">
        <v>22</v>
      </c>
    </row>
    <row r="55" spans="1:66" ht="15">
      <c r="A55" s="64" t="s">
        <v>247</v>
      </c>
      <c r="B55" s="64" t="s">
        <v>247</v>
      </c>
      <c r="C55" s="65" t="s">
        <v>2142</v>
      </c>
      <c r="D55" s="66">
        <v>8.25</v>
      </c>
      <c r="E55" s="67" t="s">
        <v>136</v>
      </c>
      <c r="F55" s="68">
        <v>22.25</v>
      </c>
      <c r="G55" s="65"/>
      <c r="H55" s="69"/>
      <c r="I55" s="70"/>
      <c r="J55" s="70"/>
      <c r="K55" s="34" t="s">
        <v>65</v>
      </c>
      <c r="L55" s="77">
        <v>55</v>
      </c>
      <c r="M55" s="77"/>
      <c r="N55" s="72"/>
      <c r="O55" s="79" t="s">
        <v>176</v>
      </c>
      <c r="P55" s="81">
        <v>43787.938043981485</v>
      </c>
      <c r="Q55" s="79" t="s">
        <v>311</v>
      </c>
      <c r="R55" s="79"/>
      <c r="S55" s="79"/>
      <c r="T55" s="79" t="s">
        <v>472</v>
      </c>
      <c r="U55" s="83" t="s">
        <v>520</v>
      </c>
      <c r="V55" s="83" t="s">
        <v>520</v>
      </c>
      <c r="W55" s="81">
        <v>43787.938043981485</v>
      </c>
      <c r="X55" s="85">
        <v>43787</v>
      </c>
      <c r="Y55" s="87" t="s">
        <v>620</v>
      </c>
      <c r="Z55" s="83" t="s">
        <v>717</v>
      </c>
      <c r="AA55" s="79"/>
      <c r="AB55" s="79"/>
      <c r="AC55" s="87" t="s">
        <v>814</v>
      </c>
      <c r="AD55" s="79"/>
      <c r="AE55" s="79" t="b">
        <v>0</v>
      </c>
      <c r="AF55" s="79">
        <v>4</v>
      </c>
      <c r="AG55" s="87" t="s">
        <v>867</v>
      </c>
      <c r="AH55" s="79" t="b">
        <v>0</v>
      </c>
      <c r="AI55" s="79" t="s">
        <v>871</v>
      </c>
      <c r="AJ55" s="79"/>
      <c r="AK55" s="87" t="s">
        <v>867</v>
      </c>
      <c r="AL55" s="79" t="b">
        <v>0</v>
      </c>
      <c r="AM55" s="79">
        <v>0</v>
      </c>
      <c r="AN55" s="87" t="s">
        <v>867</v>
      </c>
      <c r="AO55" s="79" t="s">
        <v>884</v>
      </c>
      <c r="AP55" s="79" t="b">
        <v>0</v>
      </c>
      <c r="AQ55" s="87" t="s">
        <v>814</v>
      </c>
      <c r="AR55" s="79" t="s">
        <v>176</v>
      </c>
      <c r="AS55" s="79">
        <v>0</v>
      </c>
      <c r="AT55" s="79">
        <v>0</v>
      </c>
      <c r="AU55" s="79"/>
      <c r="AV55" s="79"/>
      <c r="AW55" s="79"/>
      <c r="AX55" s="79"/>
      <c r="AY55" s="79"/>
      <c r="AZ55" s="79"/>
      <c r="BA55" s="79"/>
      <c r="BB55" s="79"/>
      <c r="BC55">
        <v>4</v>
      </c>
      <c r="BD55" s="78" t="str">
        <f>REPLACE(INDEX(GroupVertices[Group],MATCH(Edges[[#This Row],[Vertex 1]],GroupVertices[Vertex],0)),1,1,"")</f>
        <v>7</v>
      </c>
      <c r="BE55" s="78" t="str">
        <f>REPLACE(INDEX(GroupVertices[Group],MATCH(Edges[[#This Row],[Vertex 2]],GroupVertices[Vertex],0)),1,1,"")</f>
        <v>7</v>
      </c>
      <c r="BF55" s="48">
        <v>0</v>
      </c>
      <c r="BG55" s="49">
        <v>0</v>
      </c>
      <c r="BH55" s="48">
        <v>0</v>
      </c>
      <c r="BI55" s="49">
        <v>0</v>
      </c>
      <c r="BJ55" s="48">
        <v>0</v>
      </c>
      <c r="BK55" s="49">
        <v>0</v>
      </c>
      <c r="BL55" s="48">
        <v>23</v>
      </c>
      <c r="BM55" s="49">
        <v>100</v>
      </c>
      <c r="BN55" s="48">
        <v>23</v>
      </c>
    </row>
    <row r="56" spans="1:66" ht="15">
      <c r="A56" s="64" t="s">
        <v>247</v>
      </c>
      <c r="B56" s="64" t="s">
        <v>247</v>
      </c>
      <c r="C56" s="65" t="s">
        <v>2142</v>
      </c>
      <c r="D56" s="66">
        <v>8.25</v>
      </c>
      <c r="E56" s="67" t="s">
        <v>136</v>
      </c>
      <c r="F56" s="68">
        <v>22.25</v>
      </c>
      <c r="G56" s="65"/>
      <c r="H56" s="69"/>
      <c r="I56" s="70"/>
      <c r="J56" s="70"/>
      <c r="K56" s="34" t="s">
        <v>65</v>
      </c>
      <c r="L56" s="77">
        <v>56</v>
      </c>
      <c r="M56" s="77"/>
      <c r="N56" s="72"/>
      <c r="O56" s="79" t="s">
        <v>176</v>
      </c>
      <c r="P56" s="81">
        <v>43788.765752314815</v>
      </c>
      <c r="Q56" s="79" t="s">
        <v>312</v>
      </c>
      <c r="R56" s="79"/>
      <c r="S56" s="79"/>
      <c r="T56" s="79" t="s">
        <v>473</v>
      </c>
      <c r="U56" s="83" t="s">
        <v>521</v>
      </c>
      <c r="V56" s="83" t="s">
        <v>521</v>
      </c>
      <c r="W56" s="81">
        <v>43788.765752314815</v>
      </c>
      <c r="X56" s="85">
        <v>43788</v>
      </c>
      <c r="Y56" s="87" t="s">
        <v>621</v>
      </c>
      <c r="Z56" s="83" t="s">
        <v>718</v>
      </c>
      <c r="AA56" s="79"/>
      <c r="AB56" s="79"/>
      <c r="AC56" s="87" t="s">
        <v>815</v>
      </c>
      <c r="AD56" s="79"/>
      <c r="AE56" s="79" t="b">
        <v>0</v>
      </c>
      <c r="AF56" s="79">
        <v>1</v>
      </c>
      <c r="AG56" s="87" t="s">
        <v>867</v>
      </c>
      <c r="AH56" s="79" t="b">
        <v>0</v>
      </c>
      <c r="AI56" s="79" t="s">
        <v>870</v>
      </c>
      <c r="AJ56" s="79"/>
      <c r="AK56" s="87" t="s">
        <v>867</v>
      </c>
      <c r="AL56" s="79" t="b">
        <v>0</v>
      </c>
      <c r="AM56" s="79">
        <v>1</v>
      </c>
      <c r="AN56" s="87" t="s">
        <v>867</v>
      </c>
      <c r="AO56" s="79" t="s">
        <v>884</v>
      </c>
      <c r="AP56" s="79" t="b">
        <v>0</v>
      </c>
      <c r="AQ56" s="87" t="s">
        <v>815</v>
      </c>
      <c r="AR56" s="79" t="s">
        <v>176</v>
      </c>
      <c r="AS56" s="79">
        <v>0</v>
      </c>
      <c r="AT56" s="79">
        <v>0</v>
      </c>
      <c r="AU56" s="79"/>
      <c r="AV56" s="79"/>
      <c r="AW56" s="79"/>
      <c r="AX56" s="79"/>
      <c r="AY56" s="79"/>
      <c r="AZ56" s="79"/>
      <c r="BA56" s="79"/>
      <c r="BB56" s="79"/>
      <c r="BC56">
        <v>4</v>
      </c>
      <c r="BD56" s="78" t="str">
        <f>REPLACE(INDEX(GroupVertices[Group],MATCH(Edges[[#This Row],[Vertex 1]],GroupVertices[Vertex],0)),1,1,"")</f>
        <v>7</v>
      </c>
      <c r="BE56" s="78" t="str">
        <f>REPLACE(INDEX(GroupVertices[Group],MATCH(Edges[[#This Row],[Vertex 2]],GroupVertices[Vertex],0)),1,1,"")</f>
        <v>7</v>
      </c>
      <c r="BF56" s="48">
        <v>0</v>
      </c>
      <c r="BG56" s="49">
        <v>0</v>
      </c>
      <c r="BH56" s="48">
        <v>0</v>
      </c>
      <c r="BI56" s="49">
        <v>0</v>
      </c>
      <c r="BJ56" s="48">
        <v>0</v>
      </c>
      <c r="BK56" s="49">
        <v>0</v>
      </c>
      <c r="BL56" s="48">
        <v>28</v>
      </c>
      <c r="BM56" s="49">
        <v>100</v>
      </c>
      <c r="BN56" s="48">
        <v>28</v>
      </c>
    </row>
    <row r="57" spans="1:66" ht="15">
      <c r="A57" s="64" t="s">
        <v>248</v>
      </c>
      <c r="B57" s="64" t="s">
        <v>247</v>
      </c>
      <c r="C57" s="65" t="s">
        <v>2138</v>
      </c>
      <c r="D57" s="66">
        <v>3</v>
      </c>
      <c r="E57" s="67" t="s">
        <v>132</v>
      </c>
      <c r="F57" s="68">
        <v>32</v>
      </c>
      <c r="G57" s="65"/>
      <c r="H57" s="69"/>
      <c r="I57" s="70"/>
      <c r="J57" s="70"/>
      <c r="K57" s="34" t="s">
        <v>65</v>
      </c>
      <c r="L57" s="77">
        <v>57</v>
      </c>
      <c r="M57" s="77"/>
      <c r="N57" s="72"/>
      <c r="O57" s="79" t="s">
        <v>273</v>
      </c>
      <c r="P57" s="81">
        <v>43788.782372685186</v>
      </c>
      <c r="Q57" s="79" t="s">
        <v>312</v>
      </c>
      <c r="R57" s="79"/>
      <c r="S57" s="79"/>
      <c r="T57" s="79" t="s">
        <v>474</v>
      </c>
      <c r="U57" s="79"/>
      <c r="V57" s="83" t="s">
        <v>560</v>
      </c>
      <c r="W57" s="81">
        <v>43788.782372685186</v>
      </c>
      <c r="X57" s="85">
        <v>43788</v>
      </c>
      <c r="Y57" s="87" t="s">
        <v>622</v>
      </c>
      <c r="Z57" s="83" t="s">
        <v>719</v>
      </c>
      <c r="AA57" s="79"/>
      <c r="AB57" s="79"/>
      <c r="AC57" s="87" t="s">
        <v>816</v>
      </c>
      <c r="AD57" s="79"/>
      <c r="AE57" s="79" t="b">
        <v>0</v>
      </c>
      <c r="AF57" s="79">
        <v>0</v>
      </c>
      <c r="AG57" s="87" t="s">
        <v>867</v>
      </c>
      <c r="AH57" s="79" t="b">
        <v>0</v>
      </c>
      <c r="AI57" s="79" t="s">
        <v>870</v>
      </c>
      <c r="AJ57" s="79"/>
      <c r="AK57" s="87" t="s">
        <v>867</v>
      </c>
      <c r="AL57" s="79" t="b">
        <v>0</v>
      </c>
      <c r="AM57" s="79">
        <v>1</v>
      </c>
      <c r="AN57" s="87" t="s">
        <v>815</v>
      </c>
      <c r="AO57" s="79" t="s">
        <v>893</v>
      </c>
      <c r="AP57" s="79" t="b">
        <v>0</v>
      </c>
      <c r="AQ57" s="87" t="s">
        <v>815</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8"/>
      <c r="BG57" s="49"/>
      <c r="BH57" s="48"/>
      <c r="BI57" s="49"/>
      <c r="BJ57" s="48"/>
      <c r="BK57" s="49"/>
      <c r="BL57" s="48"/>
      <c r="BM57" s="49"/>
      <c r="BN57" s="48"/>
    </row>
    <row r="58" spans="1:66" ht="15">
      <c r="A58" s="64" t="s">
        <v>248</v>
      </c>
      <c r="B58" s="64" t="s">
        <v>247</v>
      </c>
      <c r="C58" s="65" t="s">
        <v>2138</v>
      </c>
      <c r="D58" s="66">
        <v>3</v>
      </c>
      <c r="E58" s="67" t="s">
        <v>132</v>
      </c>
      <c r="F58" s="68">
        <v>32</v>
      </c>
      <c r="G58" s="65"/>
      <c r="H58" s="69"/>
      <c r="I58" s="70"/>
      <c r="J58" s="70"/>
      <c r="K58" s="34" t="s">
        <v>65</v>
      </c>
      <c r="L58" s="77">
        <v>58</v>
      </c>
      <c r="M58" s="77"/>
      <c r="N58" s="72"/>
      <c r="O58" s="79" t="s">
        <v>274</v>
      </c>
      <c r="P58" s="81">
        <v>43788.782372685186</v>
      </c>
      <c r="Q58" s="79" t="s">
        <v>312</v>
      </c>
      <c r="R58" s="79"/>
      <c r="S58" s="79"/>
      <c r="T58" s="79" t="s">
        <v>474</v>
      </c>
      <c r="U58" s="79"/>
      <c r="V58" s="83" t="s">
        <v>560</v>
      </c>
      <c r="W58" s="81">
        <v>43788.782372685186</v>
      </c>
      <c r="X58" s="85">
        <v>43788</v>
      </c>
      <c r="Y58" s="87" t="s">
        <v>622</v>
      </c>
      <c r="Z58" s="83" t="s">
        <v>719</v>
      </c>
      <c r="AA58" s="79"/>
      <c r="AB58" s="79"/>
      <c r="AC58" s="87" t="s">
        <v>816</v>
      </c>
      <c r="AD58" s="79"/>
      <c r="AE58" s="79" t="b">
        <v>0</v>
      </c>
      <c r="AF58" s="79">
        <v>0</v>
      </c>
      <c r="AG58" s="87" t="s">
        <v>867</v>
      </c>
      <c r="AH58" s="79" t="b">
        <v>0</v>
      </c>
      <c r="AI58" s="79" t="s">
        <v>870</v>
      </c>
      <c r="AJ58" s="79"/>
      <c r="AK58" s="87" t="s">
        <v>867</v>
      </c>
      <c r="AL58" s="79" t="b">
        <v>0</v>
      </c>
      <c r="AM58" s="79">
        <v>1</v>
      </c>
      <c r="AN58" s="87" t="s">
        <v>815</v>
      </c>
      <c r="AO58" s="79" t="s">
        <v>893</v>
      </c>
      <c r="AP58" s="79" t="b">
        <v>0</v>
      </c>
      <c r="AQ58" s="87" t="s">
        <v>815</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8">
        <v>0</v>
      </c>
      <c r="BG58" s="49">
        <v>0</v>
      </c>
      <c r="BH58" s="48">
        <v>0</v>
      </c>
      <c r="BI58" s="49">
        <v>0</v>
      </c>
      <c r="BJ58" s="48">
        <v>0</v>
      </c>
      <c r="BK58" s="49">
        <v>0</v>
      </c>
      <c r="BL58" s="48">
        <v>28</v>
      </c>
      <c r="BM58" s="49">
        <v>100</v>
      </c>
      <c r="BN58" s="48">
        <v>28</v>
      </c>
    </row>
    <row r="59" spans="1:66" ht="15">
      <c r="A59" s="64" t="s">
        <v>249</v>
      </c>
      <c r="B59" s="64" t="s">
        <v>269</v>
      </c>
      <c r="C59" s="65" t="s">
        <v>2138</v>
      </c>
      <c r="D59" s="66">
        <v>3</v>
      </c>
      <c r="E59" s="67" t="s">
        <v>132</v>
      </c>
      <c r="F59" s="68">
        <v>32</v>
      </c>
      <c r="G59" s="65"/>
      <c r="H59" s="69"/>
      <c r="I59" s="70"/>
      <c r="J59" s="70"/>
      <c r="K59" s="34" t="s">
        <v>65</v>
      </c>
      <c r="L59" s="77">
        <v>59</v>
      </c>
      <c r="M59" s="77"/>
      <c r="N59" s="72"/>
      <c r="O59" s="79" t="s">
        <v>275</v>
      </c>
      <c r="P59" s="81">
        <v>43787.62662037037</v>
      </c>
      <c r="Q59" s="79" t="s">
        <v>313</v>
      </c>
      <c r="R59" s="79"/>
      <c r="S59" s="79"/>
      <c r="T59" s="79" t="s">
        <v>475</v>
      </c>
      <c r="U59" s="79"/>
      <c r="V59" s="83" t="s">
        <v>561</v>
      </c>
      <c r="W59" s="81">
        <v>43787.62662037037</v>
      </c>
      <c r="X59" s="85">
        <v>43787</v>
      </c>
      <c r="Y59" s="87" t="s">
        <v>623</v>
      </c>
      <c r="Z59" s="83" t="s">
        <v>720</v>
      </c>
      <c r="AA59" s="79"/>
      <c r="AB59" s="79"/>
      <c r="AC59" s="87" t="s">
        <v>817</v>
      </c>
      <c r="AD59" s="87" t="s">
        <v>865</v>
      </c>
      <c r="AE59" s="79" t="b">
        <v>0</v>
      </c>
      <c r="AF59" s="79">
        <v>0</v>
      </c>
      <c r="AG59" s="87" t="s">
        <v>868</v>
      </c>
      <c r="AH59" s="79" t="b">
        <v>0</v>
      </c>
      <c r="AI59" s="79" t="s">
        <v>871</v>
      </c>
      <c r="AJ59" s="79"/>
      <c r="AK59" s="87" t="s">
        <v>867</v>
      </c>
      <c r="AL59" s="79" t="b">
        <v>0</v>
      </c>
      <c r="AM59" s="79">
        <v>0</v>
      </c>
      <c r="AN59" s="87" t="s">
        <v>867</v>
      </c>
      <c r="AO59" s="79" t="s">
        <v>884</v>
      </c>
      <c r="AP59" s="79" t="b">
        <v>0</v>
      </c>
      <c r="AQ59" s="87" t="s">
        <v>865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0</v>
      </c>
      <c r="BG59" s="49">
        <v>0</v>
      </c>
      <c r="BH59" s="48">
        <v>0</v>
      </c>
      <c r="BI59" s="49">
        <v>0</v>
      </c>
      <c r="BJ59" s="48">
        <v>0</v>
      </c>
      <c r="BK59" s="49">
        <v>0</v>
      </c>
      <c r="BL59" s="48">
        <v>18</v>
      </c>
      <c r="BM59" s="49">
        <v>100</v>
      </c>
      <c r="BN59" s="48">
        <v>18</v>
      </c>
    </row>
    <row r="60" spans="1:66" ht="15">
      <c r="A60" s="64" t="s">
        <v>249</v>
      </c>
      <c r="B60" s="64" t="s">
        <v>249</v>
      </c>
      <c r="C60" s="65" t="s">
        <v>2143</v>
      </c>
      <c r="D60" s="66">
        <v>10</v>
      </c>
      <c r="E60" s="67" t="s">
        <v>136</v>
      </c>
      <c r="F60" s="68">
        <v>15.75</v>
      </c>
      <c r="G60" s="65"/>
      <c r="H60" s="69"/>
      <c r="I60" s="70"/>
      <c r="J60" s="70"/>
      <c r="K60" s="34" t="s">
        <v>65</v>
      </c>
      <c r="L60" s="77">
        <v>60</v>
      </c>
      <c r="M60" s="77"/>
      <c r="N60" s="72"/>
      <c r="O60" s="79" t="s">
        <v>176</v>
      </c>
      <c r="P60" s="81">
        <v>43784.07699074074</v>
      </c>
      <c r="Q60" s="79" t="s">
        <v>314</v>
      </c>
      <c r="R60" s="83" t="s">
        <v>384</v>
      </c>
      <c r="S60" s="79" t="s">
        <v>420</v>
      </c>
      <c r="T60" s="79" t="s">
        <v>476</v>
      </c>
      <c r="U60" s="79"/>
      <c r="V60" s="83" t="s">
        <v>561</v>
      </c>
      <c r="W60" s="81">
        <v>43784.07699074074</v>
      </c>
      <c r="X60" s="85">
        <v>43784</v>
      </c>
      <c r="Y60" s="87" t="s">
        <v>624</v>
      </c>
      <c r="Z60" s="83" t="s">
        <v>721</v>
      </c>
      <c r="AA60" s="79"/>
      <c r="AB60" s="79"/>
      <c r="AC60" s="87" t="s">
        <v>818</v>
      </c>
      <c r="AD60" s="79"/>
      <c r="AE60" s="79" t="b">
        <v>0</v>
      </c>
      <c r="AF60" s="79">
        <v>0</v>
      </c>
      <c r="AG60" s="87" t="s">
        <v>867</v>
      </c>
      <c r="AH60" s="79" t="b">
        <v>0</v>
      </c>
      <c r="AI60" s="79" t="s">
        <v>871</v>
      </c>
      <c r="AJ60" s="79"/>
      <c r="AK60" s="87" t="s">
        <v>867</v>
      </c>
      <c r="AL60" s="79" t="b">
        <v>0</v>
      </c>
      <c r="AM60" s="79">
        <v>0</v>
      </c>
      <c r="AN60" s="87" t="s">
        <v>867</v>
      </c>
      <c r="AO60" s="79" t="s">
        <v>885</v>
      </c>
      <c r="AP60" s="79" t="b">
        <v>0</v>
      </c>
      <c r="AQ60" s="87" t="s">
        <v>818</v>
      </c>
      <c r="AR60" s="79" t="s">
        <v>176</v>
      </c>
      <c r="AS60" s="79">
        <v>0</v>
      </c>
      <c r="AT60" s="79">
        <v>0</v>
      </c>
      <c r="AU60" s="79"/>
      <c r="AV60" s="79"/>
      <c r="AW60" s="79"/>
      <c r="AX60" s="79"/>
      <c r="AY60" s="79"/>
      <c r="AZ60" s="79"/>
      <c r="BA60" s="79"/>
      <c r="BB60" s="79"/>
      <c r="BC60">
        <v>6</v>
      </c>
      <c r="BD60" s="78" t="str">
        <f>REPLACE(INDEX(GroupVertices[Group],MATCH(Edges[[#This Row],[Vertex 1]],GroupVertices[Vertex],0)),1,1,"")</f>
        <v>2</v>
      </c>
      <c r="BE60" s="78" t="str">
        <f>REPLACE(INDEX(GroupVertices[Group],MATCH(Edges[[#This Row],[Vertex 2]],GroupVertices[Vertex],0)),1,1,"")</f>
        <v>2</v>
      </c>
      <c r="BF60" s="48">
        <v>0</v>
      </c>
      <c r="BG60" s="49">
        <v>0</v>
      </c>
      <c r="BH60" s="48">
        <v>0</v>
      </c>
      <c r="BI60" s="49">
        <v>0</v>
      </c>
      <c r="BJ60" s="48">
        <v>0</v>
      </c>
      <c r="BK60" s="49">
        <v>0</v>
      </c>
      <c r="BL60" s="48">
        <v>16</v>
      </c>
      <c r="BM60" s="49">
        <v>100</v>
      </c>
      <c r="BN60" s="48">
        <v>16</v>
      </c>
    </row>
    <row r="61" spans="1:66" ht="15">
      <c r="A61" s="64" t="s">
        <v>249</v>
      </c>
      <c r="B61" s="64" t="s">
        <v>249</v>
      </c>
      <c r="C61" s="65" t="s">
        <v>2143</v>
      </c>
      <c r="D61" s="66">
        <v>10</v>
      </c>
      <c r="E61" s="67" t="s">
        <v>136</v>
      </c>
      <c r="F61" s="68">
        <v>15.75</v>
      </c>
      <c r="G61" s="65"/>
      <c r="H61" s="69"/>
      <c r="I61" s="70"/>
      <c r="J61" s="70"/>
      <c r="K61" s="34" t="s">
        <v>65</v>
      </c>
      <c r="L61" s="77">
        <v>61</v>
      </c>
      <c r="M61" s="77"/>
      <c r="N61" s="72"/>
      <c r="O61" s="79" t="s">
        <v>176</v>
      </c>
      <c r="P61" s="81">
        <v>43785.01188657407</v>
      </c>
      <c r="Q61" s="79" t="s">
        <v>293</v>
      </c>
      <c r="R61" s="83" t="s">
        <v>385</v>
      </c>
      <c r="S61" s="79" t="s">
        <v>420</v>
      </c>
      <c r="T61" s="79" t="s">
        <v>477</v>
      </c>
      <c r="U61" s="79"/>
      <c r="V61" s="83" t="s">
        <v>561</v>
      </c>
      <c r="W61" s="81">
        <v>43785.01188657407</v>
      </c>
      <c r="X61" s="85">
        <v>43785</v>
      </c>
      <c r="Y61" s="87" t="s">
        <v>625</v>
      </c>
      <c r="Z61" s="83" t="s">
        <v>722</v>
      </c>
      <c r="AA61" s="79"/>
      <c r="AB61" s="79"/>
      <c r="AC61" s="87" t="s">
        <v>819</v>
      </c>
      <c r="AD61" s="79"/>
      <c r="AE61" s="79" t="b">
        <v>0</v>
      </c>
      <c r="AF61" s="79">
        <v>0</v>
      </c>
      <c r="AG61" s="87" t="s">
        <v>867</v>
      </c>
      <c r="AH61" s="79" t="b">
        <v>0</v>
      </c>
      <c r="AI61" s="79" t="s">
        <v>871</v>
      </c>
      <c r="AJ61" s="79"/>
      <c r="AK61" s="87" t="s">
        <v>867</v>
      </c>
      <c r="AL61" s="79" t="b">
        <v>0</v>
      </c>
      <c r="AM61" s="79">
        <v>1</v>
      </c>
      <c r="AN61" s="87" t="s">
        <v>867</v>
      </c>
      <c r="AO61" s="79" t="s">
        <v>885</v>
      </c>
      <c r="AP61" s="79" t="b">
        <v>0</v>
      </c>
      <c r="AQ61" s="87" t="s">
        <v>819</v>
      </c>
      <c r="AR61" s="79" t="s">
        <v>176</v>
      </c>
      <c r="AS61" s="79">
        <v>0</v>
      </c>
      <c r="AT61" s="79">
        <v>0</v>
      </c>
      <c r="AU61" s="79"/>
      <c r="AV61" s="79"/>
      <c r="AW61" s="79"/>
      <c r="AX61" s="79"/>
      <c r="AY61" s="79"/>
      <c r="AZ61" s="79"/>
      <c r="BA61" s="79"/>
      <c r="BB61" s="79"/>
      <c r="BC61">
        <v>6</v>
      </c>
      <c r="BD61" s="78" t="str">
        <f>REPLACE(INDEX(GroupVertices[Group],MATCH(Edges[[#This Row],[Vertex 1]],GroupVertices[Vertex],0)),1,1,"")</f>
        <v>2</v>
      </c>
      <c r="BE61" s="78" t="str">
        <f>REPLACE(INDEX(GroupVertices[Group],MATCH(Edges[[#This Row],[Vertex 2]],GroupVertices[Vertex],0)),1,1,"")</f>
        <v>2</v>
      </c>
      <c r="BF61" s="48">
        <v>0</v>
      </c>
      <c r="BG61" s="49">
        <v>0</v>
      </c>
      <c r="BH61" s="48">
        <v>0</v>
      </c>
      <c r="BI61" s="49">
        <v>0</v>
      </c>
      <c r="BJ61" s="48">
        <v>0</v>
      </c>
      <c r="BK61" s="49">
        <v>0</v>
      </c>
      <c r="BL61" s="48">
        <v>16</v>
      </c>
      <c r="BM61" s="49">
        <v>100</v>
      </c>
      <c r="BN61" s="48">
        <v>16</v>
      </c>
    </row>
    <row r="62" spans="1:66" ht="15">
      <c r="A62" s="64" t="s">
        <v>249</v>
      </c>
      <c r="B62" s="64" t="s">
        <v>249</v>
      </c>
      <c r="C62" s="65" t="s">
        <v>2143</v>
      </c>
      <c r="D62" s="66">
        <v>10</v>
      </c>
      <c r="E62" s="67" t="s">
        <v>136</v>
      </c>
      <c r="F62" s="68">
        <v>15.75</v>
      </c>
      <c r="G62" s="65"/>
      <c r="H62" s="69"/>
      <c r="I62" s="70"/>
      <c r="J62" s="70"/>
      <c r="K62" s="34" t="s">
        <v>65</v>
      </c>
      <c r="L62" s="77">
        <v>62</v>
      </c>
      <c r="M62" s="77"/>
      <c r="N62" s="72"/>
      <c r="O62" s="79" t="s">
        <v>176</v>
      </c>
      <c r="P62" s="81">
        <v>43788.0571875</v>
      </c>
      <c r="Q62" s="79" t="s">
        <v>315</v>
      </c>
      <c r="R62" s="83" t="s">
        <v>386</v>
      </c>
      <c r="S62" s="79" t="s">
        <v>420</v>
      </c>
      <c r="T62" s="79" t="s">
        <v>478</v>
      </c>
      <c r="U62" s="79"/>
      <c r="V62" s="83" t="s">
        <v>561</v>
      </c>
      <c r="W62" s="81">
        <v>43788.0571875</v>
      </c>
      <c r="X62" s="85">
        <v>43788</v>
      </c>
      <c r="Y62" s="87" t="s">
        <v>626</v>
      </c>
      <c r="Z62" s="83" t="s">
        <v>723</v>
      </c>
      <c r="AA62" s="79"/>
      <c r="AB62" s="79"/>
      <c r="AC62" s="87" t="s">
        <v>820</v>
      </c>
      <c r="AD62" s="79"/>
      <c r="AE62" s="79" t="b">
        <v>0</v>
      </c>
      <c r="AF62" s="79">
        <v>0</v>
      </c>
      <c r="AG62" s="87" t="s">
        <v>867</v>
      </c>
      <c r="AH62" s="79" t="b">
        <v>0</v>
      </c>
      <c r="AI62" s="79" t="s">
        <v>871</v>
      </c>
      <c r="AJ62" s="79"/>
      <c r="AK62" s="87" t="s">
        <v>867</v>
      </c>
      <c r="AL62" s="79" t="b">
        <v>0</v>
      </c>
      <c r="AM62" s="79">
        <v>0</v>
      </c>
      <c r="AN62" s="87" t="s">
        <v>867</v>
      </c>
      <c r="AO62" s="79" t="s">
        <v>885</v>
      </c>
      <c r="AP62" s="79" t="b">
        <v>0</v>
      </c>
      <c r="AQ62" s="87" t="s">
        <v>820</v>
      </c>
      <c r="AR62" s="79" t="s">
        <v>176</v>
      </c>
      <c r="AS62" s="79">
        <v>0</v>
      </c>
      <c r="AT62" s="79">
        <v>0</v>
      </c>
      <c r="AU62" s="79"/>
      <c r="AV62" s="79"/>
      <c r="AW62" s="79"/>
      <c r="AX62" s="79"/>
      <c r="AY62" s="79"/>
      <c r="AZ62" s="79"/>
      <c r="BA62" s="79"/>
      <c r="BB62" s="79"/>
      <c r="BC62">
        <v>6</v>
      </c>
      <c r="BD62" s="78" t="str">
        <f>REPLACE(INDEX(GroupVertices[Group],MATCH(Edges[[#This Row],[Vertex 1]],GroupVertices[Vertex],0)),1,1,"")</f>
        <v>2</v>
      </c>
      <c r="BE62" s="78" t="str">
        <f>REPLACE(INDEX(GroupVertices[Group],MATCH(Edges[[#This Row],[Vertex 2]],GroupVertices[Vertex],0)),1,1,"")</f>
        <v>2</v>
      </c>
      <c r="BF62" s="48">
        <v>0</v>
      </c>
      <c r="BG62" s="49">
        <v>0</v>
      </c>
      <c r="BH62" s="48">
        <v>0</v>
      </c>
      <c r="BI62" s="49">
        <v>0</v>
      </c>
      <c r="BJ62" s="48">
        <v>0</v>
      </c>
      <c r="BK62" s="49">
        <v>0</v>
      </c>
      <c r="BL62" s="48">
        <v>17</v>
      </c>
      <c r="BM62" s="49">
        <v>100</v>
      </c>
      <c r="BN62" s="48">
        <v>17</v>
      </c>
    </row>
    <row r="63" spans="1:66" ht="15">
      <c r="A63" s="64" t="s">
        <v>249</v>
      </c>
      <c r="B63" s="64" t="s">
        <v>249</v>
      </c>
      <c r="C63" s="65" t="s">
        <v>2143</v>
      </c>
      <c r="D63" s="66">
        <v>10</v>
      </c>
      <c r="E63" s="67" t="s">
        <v>136</v>
      </c>
      <c r="F63" s="68">
        <v>15.75</v>
      </c>
      <c r="G63" s="65"/>
      <c r="H63" s="69"/>
      <c r="I63" s="70"/>
      <c r="J63" s="70"/>
      <c r="K63" s="34" t="s">
        <v>65</v>
      </c>
      <c r="L63" s="77">
        <v>63</v>
      </c>
      <c r="M63" s="77"/>
      <c r="N63" s="72"/>
      <c r="O63" s="79" t="s">
        <v>176</v>
      </c>
      <c r="P63" s="81">
        <v>43788.683969907404</v>
      </c>
      <c r="Q63" s="79" t="s">
        <v>316</v>
      </c>
      <c r="R63" s="83" t="s">
        <v>387</v>
      </c>
      <c r="S63" s="79" t="s">
        <v>420</v>
      </c>
      <c r="T63" s="79" t="s">
        <v>476</v>
      </c>
      <c r="U63" s="79"/>
      <c r="V63" s="83" t="s">
        <v>561</v>
      </c>
      <c r="W63" s="81">
        <v>43788.683969907404</v>
      </c>
      <c r="X63" s="85">
        <v>43788</v>
      </c>
      <c r="Y63" s="87" t="s">
        <v>627</v>
      </c>
      <c r="Z63" s="83" t="s">
        <v>724</v>
      </c>
      <c r="AA63" s="79"/>
      <c r="AB63" s="79"/>
      <c r="AC63" s="87" t="s">
        <v>821</v>
      </c>
      <c r="AD63" s="79"/>
      <c r="AE63" s="79" t="b">
        <v>0</v>
      </c>
      <c r="AF63" s="79">
        <v>1</v>
      </c>
      <c r="AG63" s="87" t="s">
        <v>867</v>
      </c>
      <c r="AH63" s="79" t="b">
        <v>0</v>
      </c>
      <c r="AI63" s="79" t="s">
        <v>871</v>
      </c>
      <c r="AJ63" s="79"/>
      <c r="AK63" s="87" t="s">
        <v>867</v>
      </c>
      <c r="AL63" s="79" t="b">
        <v>0</v>
      </c>
      <c r="AM63" s="79">
        <v>0</v>
      </c>
      <c r="AN63" s="87" t="s">
        <v>867</v>
      </c>
      <c r="AO63" s="79" t="s">
        <v>885</v>
      </c>
      <c r="AP63" s="79" t="b">
        <v>0</v>
      </c>
      <c r="AQ63" s="87" t="s">
        <v>821</v>
      </c>
      <c r="AR63" s="79" t="s">
        <v>176</v>
      </c>
      <c r="AS63" s="79">
        <v>0</v>
      </c>
      <c r="AT63" s="79">
        <v>0</v>
      </c>
      <c r="AU63" s="79"/>
      <c r="AV63" s="79"/>
      <c r="AW63" s="79"/>
      <c r="AX63" s="79"/>
      <c r="AY63" s="79"/>
      <c r="AZ63" s="79"/>
      <c r="BA63" s="79"/>
      <c r="BB63" s="79"/>
      <c r="BC63">
        <v>6</v>
      </c>
      <c r="BD63" s="78" t="str">
        <f>REPLACE(INDEX(GroupVertices[Group],MATCH(Edges[[#This Row],[Vertex 1]],GroupVertices[Vertex],0)),1,1,"")</f>
        <v>2</v>
      </c>
      <c r="BE63" s="78" t="str">
        <f>REPLACE(INDEX(GroupVertices[Group],MATCH(Edges[[#This Row],[Vertex 2]],GroupVertices[Vertex],0)),1,1,"")</f>
        <v>2</v>
      </c>
      <c r="BF63" s="48">
        <v>0</v>
      </c>
      <c r="BG63" s="49">
        <v>0</v>
      </c>
      <c r="BH63" s="48">
        <v>0</v>
      </c>
      <c r="BI63" s="49">
        <v>0</v>
      </c>
      <c r="BJ63" s="48">
        <v>0</v>
      </c>
      <c r="BK63" s="49">
        <v>0</v>
      </c>
      <c r="BL63" s="48">
        <v>16</v>
      </c>
      <c r="BM63" s="49">
        <v>100</v>
      </c>
      <c r="BN63" s="48">
        <v>16</v>
      </c>
    </row>
    <row r="64" spans="1:66" ht="15">
      <c r="A64" s="64" t="s">
        <v>249</v>
      </c>
      <c r="B64" s="64" t="s">
        <v>249</v>
      </c>
      <c r="C64" s="65" t="s">
        <v>2143</v>
      </c>
      <c r="D64" s="66">
        <v>10</v>
      </c>
      <c r="E64" s="67" t="s">
        <v>136</v>
      </c>
      <c r="F64" s="68">
        <v>15.75</v>
      </c>
      <c r="G64" s="65"/>
      <c r="H64" s="69"/>
      <c r="I64" s="70"/>
      <c r="J64" s="70"/>
      <c r="K64" s="34" t="s">
        <v>65</v>
      </c>
      <c r="L64" s="77">
        <v>64</v>
      </c>
      <c r="M64" s="77"/>
      <c r="N64" s="72"/>
      <c r="O64" s="79" t="s">
        <v>176</v>
      </c>
      <c r="P64" s="81">
        <v>43788.685011574074</v>
      </c>
      <c r="Q64" s="79" t="s">
        <v>317</v>
      </c>
      <c r="R64" s="83" t="s">
        <v>388</v>
      </c>
      <c r="S64" s="79" t="s">
        <v>420</v>
      </c>
      <c r="T64" s="79" t="s">
        <v>478</v>
      </c>
      <c r="U64" s="79"/>
      <c r="V64" s="83" t="s">
        <v>561</v>
      </c>
      <c r="W64" s="81">
        <v>43788.685011574074</v>
      </c>
      <c r="X64" s="85">
        <v>43788</v>
      </c>
      <c r="Y64" s="87" t="s">
        <v>628</v>
      </c>
      <c r="Z64" s="83" t="s">
        <v>725</v>
      </c>
      <c r="AA64" s="79"/>
      <c r="AB64" s="79"/>
      <c r="AC64" s="87" t="s">
        <v>822</v>
      </c>
      <c r="AD64" s="79"/>
      <c r="AE64" s="79" t="b">
        <v>0</v>
      </c>
      <c r="AF64" s="79">
        <v>1</v>
      </c>
      <c r="AG64" s="87" t="s">
        <v>867</v>
      </c>
      <c r="AH64" s="79" t="b">
        <v>0</v>
      </c>
      <c r="AI64" s="79" t="s">
        <v>871</v>
      </c>
      <c r="AJ64" s="79"/>
      <c r="AK64" s="87" t="s">
        <v>867</v>
      </c>
      <c r="AL64" s="79" t="b">
        <v>0</v>
      </c>
      <c r="AM64" s="79">
        <v>0</v>
      </c>
      <c r="AN64" s="87" t="s">
        <v>867</v>
      </c>
      <c r="AO64" s="79" t="s">
        <v>885</v>
      </c>
      <c r="AP64" s="79" t="b">
        <v>0</v>
      </c>
      <c r="AQ64" s="87" t="s">
        <v>822</v>
      </c>
      <c r="AR64" s="79" t="s">
        <v>176</v>
      </c>
      <c r="AS64" s="79">
        <v>0</v>
      </c>
      <c r="AT64" s="79">
        <v>0</v>
      </c>
      <c r="AU64" s="79"/>
      <c r="AV64" s="79"/>
      <c r="AW64" s="79"/>
      <c r="AX64" s="79"/>
      <c r="AY64" s="79"/>
      <c r="AZ64" s="79"/>
      <c r="BA64" s="79"/>
      <c r="BB64" s="79"/>
      <c r="BC64">
        <v>6</v>
      </c>
      <c r="BD64" s="78" t="str">
        <f>REPLACE(INDEX(GroupVertices[Group],MATCH(Edges[[#This Row],[Vertex 1]],GroupVertices[Vertex],0)),1,1,"")</f>
        <v>2</v>
      </c>
      <c r="BE64" s="78" t="str">
        <f>REPLACE(INDEX(GroupVertices[Group],MATCH(Edges[[#This Row],[Vertex 2]],GroupVertices[Vertex],0)),1,1,"")</f>
        <v>2</v>
      </c>
      <c r="BF64" s="48">
        <v>0</v>
      </c>
      <c r="BG64" s="49">
        <v>0</v>
      </c>
      <c r="BH64" s="48">
        <v>0</v>
      </c>
      <c r="BI64" s="49">
        <v>0</v>
      </c>
      <c r="BJ64" s="48">
        <v>0</v>
      </c>
      <c r="BK64" s="49">
        <v>0</v>
      </c>
      <c r="BL64" s="48">
        <v>17</v>
      </c>
      <c r="BM64" s="49">
        <v>100</v>
      </c>
      <c r="BN64" s="48">
        <v>17</v>
      </c>
    </row>
    <row r="65" spans="1:66" ht="15">
      <c r="A65" s="64" t="s">
        <v>249</v>
      </c>
      <c r="B65" s="64" t="s">
        <v>249</v>
      </c>
      <c r="C65" s="65" t="s">
        <v>2143</v>
      </c>
      <c r="D65" s="66">
        <v>10</v>
      </c>
      <c r="E65" s="67" t="s">
        <v>136</v>
      </c>
      <c r="F65" s="68">
        <v>15.75</v>
      </c>
      <c r="G65" s="65"/>
      <c r="H65" s="69"/>
      <c r="I65" s="70"/>
      <c r="J65" s="70"/>
      <c r="K65" s="34" t="s">
        <v>65</v>
      </c>
      <c r="L65" s="77">
        <v>65</v>
      </c>
      <c r="M65" s="77"/>
      <c r="N65" s="72"/>
      <c r="O65" s="79" t="s">
        <v>176</v>
      </c>
      <c r="P65" s="81">
        <v>43788.969363425924</v>
      </c>
      <c r="Q65" s="79" t="s">
        <v>318</v>
      </c>
      <c r="R65" s="83" t="s">
        <v>389</v>
      </c>
      <c r="S65" s="79" t="s">
        <v>420</v>
      </c>
      <c r="T65" s="79" t="s">
        <v>479</v>
      </c>
      <c r="U65" s="79"/>
      <c r="V65" s="83" t="s">
        <v>561</v>
      </c>
      <c r="W65" s="81">
        <v>43788.969363425924</v>
      </c>
      <c r="X65" s="85">
        <v>43788</v>
      </c>
      <c r="Y65" s="87" t="s">
        <v>629</v>
      </c>
      <c r="Z65" s="83" t="s">
        <v>726</v>
      </c>
      <c r="AA65" s="79"/>
      <c r="AB65" s="79"/>
      <c r="AC65" s="87" t="s">
        <v>823</v>
      </c>
      <c r="AD65" s="79"/>
      <c r="AE65" s="79" t="b">
        <v>0</v>
      </c>
      <c r="AF65" s="79">
        <v>0</v>
      </c>
      <c r="AG65" s="87" t="s">
        <v>867</v>
      </c>
      <c r="AH65" s="79" t="b">
        <v>0</v>
      </c>
      <c r="AI65" s="79" t="s">
        <v>871</v>
      </c>
      <c r="AJ65" s="79"/>
      <c r="AK65" s="87" t="s">
        <v>867</v>
      </c>
      <c r="AL65" s="79" t="b">
        <v>0</v>
      </c>
      <c r="AM65" s="79">
        <v>0</v>
      </c>
      <c r="AN65" s="87" t="s">
        <v>867</v>
      </c>
      <c r="AO65" s="79" t="s">
        <v>885</v>
      </c>
      <c r="AP65" s="79" t="b">
        <v>0</v>
      </c>
      <c r="AQ65" s="87" t="s">
        <v>823</v>
      </c>
      <c r="AR65" s="79" t="s">
        <v>176</v>
      </c>
      <c r="AS65" s="79">
        <v>0</v>
      </c>
      <c r="AT65" s="79">
        <v>0</v>
      </c>
      <c r="AU65" s="79"/>
      <c r="AV65" s="79"/>
      <c r="AW65" s="79"/>
      <c r="AX65" s="79"/>
      <c r="AY65" s="79"/>
      <c r="AZ65" s="79"/>
      <c r="BA65" s="79"/>
      <c r="BB65" s="79"/>
      <c r="BC65">
        <v>6</v>
      </c>
      <c r="BD65" s="78" t="str">
        <f>REPLACE(INDEX(GroupVertices[Group],MATCH(Edges[[#This Row],[Vertex 1]],GroupVertices[Vertex],0)),1,1,"")</f>
        <v>2</v>
      </c>
      <c r="BE65" s="78" t="str">
        <f>REPLACE(INDEX(GroupVertices[Group],MATCH(Edges[[#This Row],[Vertex 2]],GroupVertices[Vertex],0)),1,1,"")</f>
        <v>2</v>
      </c>
      <c r="BF65" s="48">
        <v>0</v>
      </c>
      <c r="BG65" s="49">
        <v>0</v>
      </c>
      <c r="BH65" s="48">
        <v>1</v>
      </c>
      <c r="BI65" s="49">
        <v>5.555555555555555</v>
      </c>
      <c r="BJ65" s="48">
        <v>0</v>
      </c>
      <c r="BK65" s="49">
        <v>0</v>
      </c>
      <c r="BL65" s="48">
        <v>17</v>
      </c>
      <c r="BM65" s="49">
        <v>94.44444444444444</v>
      </c>
      <c r="BN65" s="48">
        <v>18</v>
      </c>
    </row>
    <row r="66" spans="1:66" ht="15">
      <c r="A66" s="64" t="s">
        <v>250</v>
      </c>
      <c r="B66" s="64" t="s">
        <v>250</v>
      </c>
      <c r="C66" s="65" t="s">
        <v>2140</v>
      </c>
      <c r="D66" s="66">
        <v>6.5</v>
      </c>
      <c r="E66" s="67" t="s">
        <v>136</v>
      </c>
      <c r="F66" s="68">
        <v>25.5</v>
      </c>
      <c r="G66" s="65"/>
      <c r="H66" s="69"/>
      <c r="I66" s="70"/>
      <c r="J66" s="70"/>
      <c r="K66" s="34" t="s">
        <v>65</v>
      </c>
      <c r="L66" s="77">
        <v>66</v>
      </c>
      <c r="M66" s="77"/>
      <c r="N66" s="72"/>
      <c r="O66" s="79" t="s">
        <v>176</v>
      </c>
      <c r="P66" s="81">
        <v>43786.252222222225</v>
      </c>
      <c r="Q66" s="79" t="s">
        <v>319</v>
      </c>
      <c r="R66" s="83" t="s">
        <v>390</v>
      </c>
      <c r="S66" s="79" t="s">
        <v>420</v>
      </c>
      <c r="T66" s="79" t="s">
        <v>480</v>
      </c>
      <c r="U66" s="79"/>
      <c r="V66" s="83" t="s">
        <v>562</v>
      </c>
      <c r="W66" s="81">
        <v>43786.252222222225</v>
      </c>
      <c r="X66" s="85">
        <v>43786</v>
      </c>
      <c r="Y66" s="87" t="s">
        <v>630</v>
      </c>
      <c r="Z66" s="83" t="s">
        <v>727</v>
      </c>
      <c r="AA66" s="79">
        <v>40.73956</v>
      </c>
      <c r="AB66" s="79">
        <v>-73.99409</v>
      </c>
      <c r="AC66" s="87" t="s">
        <v>824</v>
      </c>
      <c r="AD66" s="79"/>
      <c r="AE66" s="79" t="b">
        <v>0</v>
      </c>
      <c r="AF66" s="79">
        <v>1</v>
      </c>
      <c r="AG66" s="87" t="s">
        <v>867</v>
      </c>
      <c r="AH66" s="79" t="b">
        <v>0</v>
      </c>
      <c r="AI66" s="79" t="s">
        <v>870</v>
      </c>
      <c r="AJ66" s="79"/>
      <c r="AK66" s="87" t="s">
        <v>867</v>
      </c>
      <c r="AL66" s="79" t="b">
        <v>0</v>
      </c>
      <c r="AM66" s="79">
        <v>0</v>
      </c>
      <c r="AN66" s="87" t="s">
        <v>867</v>
      </c>
      <c r="AO66" s="79" t="s">
        <v>885</v>
      </c>
      <c r="AP66" s="79" t="b">
        <v>0</v>
      </c>
      <c r="AQ66" s="87" t="s">
        <v>824</v>
      </c>
      <c r="AR66" s="79" t="s">
        <v>176</v>
      </c>
      <c r="AS66" s="79">
        <v>0</v>
      </c>
      <c r="AT66" s="79">
        <v>0</v>
      </c>
      <c r="AU66" s="79" t="s">
        <v>899</v>
      </c>
      <c r="AV66" s="79" t="s">
        <v>901</v>
      </c>
      <c r="AW66" s="79" t="s">
        <v>904</v>
      </c>
      <c r="AX66" s="79" t="s">
        <v>910</v>
      </c>
      <c r="AY66" s="79" t="s">
        <v>915</v>
      </c>
      <c r="AZ66" s="79" t="s">
        <v>920</v>
      </c>
      <c r="BA66" s="79" t="s">
        <v>922</v>
      </c>
      <c r="BB66" s="83" t="s">
        <v>926</v>
      </c>
      <c r="BC66">
        <v>3</v>
      </c>
      <c r="BD66" s="78" t="str">
        <f>REPLACE(INDEX(GroupVertices[Group],MATCH(Edges[[#This Row],[Vertex 1]],GroupVertices[Vertex],0)),1,1,"")</f>
        <v>1</v>
      </c>
      <c r="BE66" s="78" t="str">
        <f>REPLACE(INDEX(GroupVertices[Group],MATCH(Edges[[#This Row],[Vertex 2]],GroupVertices[Vertex],0)),1,1,"")</f>
        <v>1</v>
      </c>
      <c r="BF66" s="48">
        <v>1</v>
      </c>
      <c r="BG66" s="49">
        <v>4.3478260869565215</v>
      </c>
      <c r="BH66" s="48">
        <v>0</v>
      </c>
      <c r="BI66" s="49">
        <v>0</v>
      </c>
      <c r="BJ66" s="48">
        <v>0</v>
      </c>
      <c r="BK66" s="49">
        <v>0</v>
      </c>
      <c r="BL66" s="48">
        <v>22</v>
      </c>
      <c r="BM66" s="49">
        <v>95.65217391304348</v>
      </c>
      <c r="BN66" s="48">
        <v>23</v>
      </c>
    </row>
    <row r="67" spans="1:66" ht="15">
      <c r="A67" s="64" t="s">
        <v>250</v>
      </c>
      <c r="B67" s="64" t="s">
        <v>250</v>
      </c>
      <c r="C67" s="65" t="s">
        <v>2140</v>
      </c>
      <c r="D67" s="66">
        <v>6.5</v>
      </c>
      <c r="E67" s="67" t="s">
        <v>136</v>
      </c>
      <c r="F67" s="68">
        <v>25.5</v>
      </c>
      <c r="G67" s="65"/>
      <c r="H67" s="69"/>
      <c r="I67" s="70"/>
      <c r="J67" s="70"/>
      <c r="K67" s="34" t="s">
        <v>65</v>
      </c>
      <c r="L67" s="77">
        <v>67</v>
      </c>
      <c r="M67" s="77"/>
      <c r="N67" s="72"/>
      <c r="O67" s="79" t="s">
        <v>176</v>
      </c>
      <c r="P67" s="81">
        <v>43786.25545138889</v>
      </c>
      <c r="Q67" s="79" t="s">
        <v>320</v>
      </c>
      <c r="R67" s="83" t="s">
        <v>391</v>
      </c>
      <c r="S67" s="79" t="s">
        <v>420</v>
      </c>
      <c r="T67" s="79" t="s">
        <v>480</v>
      </c>
      <c r="U67" s="79"/>
      <c r="V67" s="83" t="s">
        <v>562</v>
      </c>
      <c r="W67" s="81">
        <v>43786.25545138889</v>
      </c>
      <c r="X67" s="85">
        <v>43786</v>
      </c>
      <c r="Y67" s="87" t="s">
        <v>631</v>
      </c>
      <c r="Z67" s="83" t="s">
        <v>728</v>
      </c>
      <c r="AA67" s="79">
        <v>40.73956</v>
      </c>
      <c r="AB67" s="79">
        <v>-73.99409</v>
      </c>
      <c r="AC67" s="87" t="s">
        <v>825</v>
      </c>
      <c r="AD67" s="79"/>
      <c r="AE67" s="79" t="b">
        <v>0</v>
      </c>
      <c r="AF67" s="79">
        <v>1</v>
      </c>
      <c r="AG67" s="87" t="s">
        <v>867</v>
      </c>
      <c r="AH67" s="79" t="b">
        <v>0</v>
      </c>
      <c r="AI67" s="79" t="s">
        <v>870</v>
      </c>
      <c r="AJ67" s="79"/>
      <c r="AK67" s="87" t="s">
        <v>867</v>
      </c>
      <c r="AL67" s="79" t="b">
        <v>0</v>
      </c>
      <c r="AM67" s="79">
        <v>0</v>
      </c>
      <c r="AN67" s="87" t="s">
        <v>867</v>
      </c>
      <c r="AO67" s="79" t="s">
        <v>885</v>
      </c>
      <c r="AP67" s="79" t="b">
        <v>0</v>
      </c>
      <c r="AQ67" s="87" t="s">
        <v>825</v>
      </c>
      <c r="AR67" s="79" t="s">
        <v>176</v>
      </c>
      <c r="AS67" s="79">
        <v>0</v>
      </c>
      <c r="AT67" s="79">
        <v>0</v>
      </c>
      <c r="AU67" s="79" t="s">
        <v>899</v>
      </c>
      <c r="AV67" s="79" t="s">
        <v>901</v>
      </c>
      <c r="AW67" s="79" t="s">
        <v>904</v>
      </c>
      <c r="AX67" s="79" t="s">
        <v>910</v>
      </c>
      <c r="AY67" s="79" t="s">
        <v>915</v>
      </c>
      <c r="AZ67" s="79" t="s">
        <v>920</v>
      </c>
      <c r="BA67" s="79" t="s">
        <v>922</v>
      </c>
      <c r="BB67" s="83" t="s">
        <v>926</v>
      </c>
      <c r="BC67">
        <v>3</v>
      </c>
      <c r="BD67" s="78" t="str">
        <f>REPLACE(INDEX(GroupVertices[Group],MATCH(Edges[[#This Row],[Vertex 1]],GroupVertices[Vertex],0)),1,1,"")</f>
        <v>1</v>
      </c>
      <c r="BE67" s="78" t="str">
        <f>REPLACE(INDEX(GroupVertices[Group],MATCH(Edges[[#This Row],[Vertex 2]],GroupVertices[Vertex],0)),1,1,"")</f>
        <v>1</v>
      </c>
      <c r="BF67" s="48">
        <v>1</v>
      </c>
      <c r="BG67" s="49">
        <v>4.3478260869565215</v>
      </c>
      <c r="BH67" s="48">
        <v>0</v>
      </c>
      <c r="BI67" s="49">
        <v>0</v>
      </c>
      <c r="BJ67" s="48">
        <v>0</v>
      </c>
      <c r="BK67" s="49">
        <v>0</v>
      </c>
      <c r="BL67" s="48">
        <v>22</v>
      </c>
      <c r="BM67" s="49">
        <v>95.65217391304348</v>
      </c>
      <c r="BN67" s="48">
        <v>23</v>
      </c>
    </row>
    <row r="68" spans="1:66" ht="15">
      <c r="A68" s="64" t="s">
        <v>250</v>
      </c>
      <c r="B68" s="64" t="s">
        <v>250</v>
      </c>
      <c r="C68" s="65" t="s">
        <v>2140</v>
      </c>
      <c r="D68" s="66">
        <v>6.5</v>
      </c>
      <c r="E68" s="67" t="s">
        <v>136</v>
      </c>
      <c r="F68" s="68">
        <v>25.5</v>
      </c>
      <c r="G68" s="65"/>
      <c r="H68" s="69"/>
      <c r="I68" s="70"/>
      <c r="J68" s="70"/>
      <c r="K68" s="34" t="s">
        <v>65</v>
      </c>
      <c r="L68" s="77">
        <v>68</v>
      </c>
      <c r="M68" s="77"/>
      <c r="N68" s="72"/>
      <c r="O68" s="79" t="s">
        <v>176</v>
      </c>
      <c r="P68" s="81">
        <v>43789.03780092593</v>
      </c>
      <c r="Q68" s="79" t="s">
        <v>321</v>
      </c>
      <c r="R68" s="83" t="s">
        <v>392</v>
      </c>
      <c r="S68" s="79" t="s">
        <v>420</v>
      </c>
      <c r="T68" s="79" t="s">
        <v>481</v>
      </c>
      <c r="U68" s="79"/>
      <c r="V68" s="83" t="s">
        <v>562</v>
      </c>
      <c r="W68" s="81">
        <v>43789.03780092593</v>
      </c>
      <c r="X68" s="85">
        <v>43789</v>
      </c>
      <c r="Y68" s="87" t="s">
        <v>632</v>
      </c>
      <c r="Z68" s="83" t="s">
        <v>729</v>
      </c>
      <c r="AA68" s="79"/>
      <c r="AB68" s="79"/>
      <c r="AC68" s="87" t="s">
        <v>826</v>
      </c>
      <c r="AD68" s="79"/>
      <c r="AE68" s="79" t="b">
        <v>0</v>
      </c>
      <c r="AF68" s="79">
        <v>0</v>
      </c>
      <c r="AG68" s="87" t="s">
        <v>867</v>
      </c>
      <c r="AH68" s="79" t="b">
        <v>0</v>
      </c>
      <c r="AI68" s="79" t="s">
        <v>870</v>
      </c>
      <c r="AJ68" s="79"/>
      <c r="AK68" s="87" t="s">
        <v>867</v>
      </c>
      <c r="AL68" s="79" t="b">
        <v>0</v>
      </c>
      <c r="AM68" s="79">
        <v>0</v>
      </c>
      <c r="AN68" s="87" t="s">
        <v>867</v>
      </c>
      <c r="AO68" s="79" t="s">
        <v>885</v>
      </c>
      <c r="AP68" s="79" t="b">
        <v>0</v>
      </c>
      <c r="AQ68" s="87" t="s">
        <v>826</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8">
        <v>3</v>
      </c>
      <c r="BG68" s="49">
        <v>11.538461538461538</v>
      </c>
      <c r="BH68" s="48">
        <v>1</v>
      </c>
      <c r="BI68" s="49">
        <v>3.8461538461538463</v>
      </c>
      <c r="BJ68" s="48">
        <v>0</v>
      </c>
      <c r="BK68" s="49">
        <v>0</v>
      </c>
      <c r="BL68" s="48">
        <v>22</v>
      </c>
      <c r="BM68" s="49">
        <v>84.61538461538461</v>
      </c>
      <c r="BN68" s="48">
        <v>26</v>
      </c>
    </row>
    <row r="69" spans="1:66" ht="15">
      <c r="A69" s="64" t="s">
        <v>251</v>
      </c>
      <c r="B69" s="64" t="s">
        <v>251</v>
      </c>
      <c r="C69" s="65" t="s">
        <v>2138</v>
      </c>
      <c r="D69" s="66">
        <v>3</v>
      </c>
      <c r="E69" s="67" t="s">
        <v>132</v>
      </c>
      <c r="F69" s="68">
        <v>32</v>
      </c>
      <c r="G69" s="65"/>
      <c r="H69" s="69"/>
      <c r="I69" s="70"/>
      <c r="J69" s="70"/>
      <c r="K69" s="34" t="s">
        <v>65</v>
      </c>
      <c r="L69" s="77">
        <v>69</v>
      </c>
      <c r="M69" s="77"/>
      <c r="N69" s="72"/>
      <c r="O69" s="79" t="s">
        <v>176</v>
      </c>
      <c r="P69" s="81">
        <v>43789.294652777775</v>
      </c>
      <c r="Q69" s="79" t="s">
        <v>322</v>
      </c>
      <c r="R69" s="79"/>
      <c r="S69" s="79"/>
      <c r="T69" s="79" t="s">
        <v>482</v>
      </c>
      <c r="U69" s="83" t="s">
        <v>522</v>
      </c>
      <c r="V69" s="83" t="s">
        <v>522</v>
      </c>
      <c r="W69" s="81">
        <v>43789.294652777775</v>
      </c>
      <c r="X69" s="85">
        <v>43789</v>
      </c>
      <c r="Y69" s="87" t="s">
        <v>633</v>
      </c>
      <c r="Z69" s="83" t="s">
        <v>730</v>
      </c>
      <c r="AA69" s="79"/>
      <c r="AB69" s="79"/>
      <c r="AC69" s="87" t="s">
        <v>827</v>
      </c>
      <c r="AD69" s="79"/>
      <c r="AE69" s="79" t="b">
        <v>0</v>
      </c>
      <c r="AF69" s="79">
        <v>8</v>
      </c>
      <c r="AG69" s="87" t="s">
        <v>867</v>
      </c>
      <c r="AH69" s="79" t="b">
        <v>0</v>
      </c>
      <c r="AI69" s="79" t="s">
        <v>873</v>
      </c>
      <c r="AJ69" s="79"/>
      <c r="AK69" s="87" t="s">
        <v>867</v>
      </c>
      <c r="AL69" s="79" t="b">
        <v>0</v>
      </c>
      <c r="AM69" s="79">
        <v>0</v>
      </c>
      <c r="AN69" s="87" t="s">
        <v>867</v>
      </c>
      <c r="AO69" s="79" t="s">
        <v>884</v>
      </c>
      <c r="AP69" s="79" t="b">
        <v>0</v>
      </c>
      <c r="AQ69" s="87" t="s">
        <v>827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4</v>
      </c>
      <c r="BM69" s="49">
        <v>100</v>
      </c>
      <c r="BN69" s="48">
        <v>4</v>
      </c>
    </row>
    <row r="70" spans="1:66" ht="15">
      <c r="A70" s="64" t="s">
        <v>252</v>
      </c>
      <c r="B70" s="64" t="s">
        <v>252</v>
      </c>
      <c r="C70" s="65" t="s">
        <v>2141</v>
      </c>
      <c r="D70" s="66">
        <v>10</v>
      </c>
      <c r="E70" s="67" t="s">
        <v>136</v>
      </c>
      <c r="F70" s="68">
        <v>19</v>
      </c>
      <c r="G70" s="65"/>
      <c r="H70" s="69"/>
      <c r="I70" s="70"/>
      <c r="J70" s="70"/>
      <c r="K70" s="34" t="s">
        <v>65</v>
      </c>
      <c r="L70" s="77">
        <v>70</v>
      </c>
      <c r="M70" s="77"/>
      <c r="N70" s="72"/>
      <c r="O70" s="79" t="s">
        <v>176</v>
      </c>
      <c r="P70" s="81">
        <v>43782.598761574074</v>
      </c>
      <c r="Q70" s="79" t="s">
        <v>323</v>
      </c>
      <c r="R70" s="83" t="s">
        <v>393</v>
      </c>
      <c r="S70" s="79" t="s">
        <v>420</v>
      </c>
      <c r="T70" s="79" t="s">
        <v>483</v>
      </c>
      <c r="U70" s="79"/>
      <c r="V70" s="83" t="s">
        <v>563</v>
      </c>
      <c r="W70" s="81">
        <v>43782.598761574074</v>
      </c>
      <c r="X70" s="85">
        <v>43782</v>
      </c>
      <c r="Y70" s="87" t="s">
        <v>634</v>
      </c>
      <c r="Z70" s="83" t="s">
        <v>731</v>
      </c>
      <c r="AA70" s="79"/>
      <c r="AB70" s="79"/>
      <c r="AC70" s="87" t="s">
        <v>828</v>
      </c>
      <c r="AD70" s="79"/>
      <c r="AE70" s="79" t="b">
        <v>0</v>
      </c>
      <c r="AF70" s="79">
        <v>1</v>
      </c>
      <c r="AG70" s="87" t="s">
        <v>867</v>
      </c>
      <c r="AH70" s="79" t="b">
        <v>0</v>
      </c>
      <c r="AI70" s="79" t="s">
        <v>870</v>
      </c>
      <c r="AJ70" s="79"/>
      <c r="AK70" s="87" t="s">
        <v>867</v>
      </c>
      <c r="AL70" s="79" t="b">
        <v>0</v>
      </c>
      <c r="AM70" s="79">
        <v>0</v>
      </c>
      <c r="AN70" s="87" t="s">
        <v>867</v>
      </c>
      <c r="AO70" s="79" t="s">
        <v>885</v>
      </c>
      <c r="AP70" s="79" t="b">
        <v>0</v>
      </c>
      <c r="AQ70" s="87" t="s">
        <v>828</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22</v>
      </c>
      <c r="BM70" s="49">
        <v>100</v>
      </c>
      <c r="BN70" s="48">
        <v>22</v>
      </c>
    </row>
    <row r="71" spans="1:66" ht="15">
      <c r="A71" s="64" t="s">
        <v>252</v>
      </c>
      <c r="B71" s="64" t="s">
        <v>252</v>
      </c>
      <c r="C71" s="65" t="s">
        <v>2141</v>
      </c>
      <c r="D71" s="66">
        <v>10</v>
      </c>
      <c r="E71" s="67" t="s">
        <v>136</v>
      </c>
      <c r="F71" s="68">
        <v>19</v>
      </c>
      <c r="G71" s="65"/>
      <c r="H71" s="69"/>
      <c r="I71" s="70"/>
      <c r="J71" s="70"/>
      <c r="K71" s="34" t="s">
        <v>65</v>
      </c>
      <c r="L71" s="77">
        <v>71</v>
      </c>
      <c r="M71" s="77"/>
      <c r="N71" s="72"/>
      <c r="O71" s="79" t="s">
        <v>176</v>
      </c>
      <c r="P71" s="81">
        <v>43783.17996527778</v>
      </c>
      <c r="Q71" s="79" t="s">
        <v>324</v>
      </c>
      <c r="R71" s="83" t="s">
        <v>394</v>
      </c>
      <c r="S71" s="79" t="s">
        <v>420</v>
      </c>
      <c r="T71" s="79" t="s">
        <v>483</v>
      </c>
      <c r="U71" s="79"/>
      <c r="V71" s="83" t="s">
        <v>563</v>
      </c>
      <c r="W71" s="81">
        <v>43783.17996527778</v>
      </c>
      <c r="X71" s="85">
        <v>43783</v>
      </c>
      <c r="Y71" s="87" t="s">
        <v>635</v>
      </c>
      <c r="Z71" s="83" t="s">
        <v>732</v>
      </c>
      <c r="AA71" s="79"/>
      <c r="AB71" s="79"/>
      <c r="AC71" s="87" t="s">
        <v>829</v>
      </c>
      <c r="AD71" s="79"/>
      <c r="AE71" s="79" t="b">
        <v>0</v>
      </c>
      <c r="AF71" s="79">
        <v>0</v>
      </c>
      <c r="AG71" s="87" t="s">
        <v>867</v>
      </c>
      <c r="AH71" s="79" t="b">
        <v>0</v>
      </c>
      <c r="AI71" s="79" t="s">
        <v>870</v>
      </c>
      <c r="AJ71" s="79"/>
      <c r="AK71" s="87" t="s">
        <v>867</v>
      </c>
      <c r="AL71" s="79" t="b">
        <v>0</v>
      </c>
      <c r="AM71" s="79">
        <v>0</v>
      </c>
      <c r="AN71" s="87" t="s">
        <v>867</v>
      </c>
      <c r="AO71" s="79" t="s">
        <v>885</v>
      </c>
      <c r="AP71" s="79" t="b">
        <v>0</v>
      </c>
      <c r="AQ71" s="87" t="s">
        <v>829</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22</v>
      </c>
      <c r="BM71" s="49">
        <v>100</v>
      </c>
      <c r="BN71" s="48">
        <v>22</v>
      </c>
    </row>
    <row r="72" spans="1:66" ht="15">
      <c r="A72" s="64" t="s">
        <v>252</v>
      </c>
      <c r="B72" s="64" t="s">
        <v>252</v>
      </c>
      <c r="C72" s="65" t="s">
        <v>2141</v>
      </c>
      <c r="D72" s="66">
        <v>10</v>
      </c>
      <c r="E72" s="67" t="s">
        <v>136</v>
      </c>
      <c r="F72" s="68">
        <v>19</v>
      </c>
      <c r="G72" s="65"/>
      <c r="H72" s="69"/>
      <c r="I72" s="70"/>
      <c r="J72" s="70"/>
      <c r="K72" s="34" t="s">
        <v>65</v>
      </c>
      <c r="L72" s="77">
        <v>72</v>
      </c>
      <c r="M72" s="77"/>
      <c r="N72" s="72"/>
      <c r="O72" s="79" t="s">
        <v>176</v>
      </c>
      <c r="P72" s="81">
        <v>43784.67417824074</v>
      </c>
      <c r="Q72" s="79" t="s">
        <v>325</v>
      </c>
      <c r="R72" s="83" t="s">
        <v>395</v>
      </c>
      <c r="S72" s="79" t="s">
        <v>420</v>
      </c>
      <c r="T72" s="79" t="s">
        <v>484</v>
      </c>
      <c r="U72" s="79"/>
      <c r="V72" s="83" t="s">
        <v>563</v>
      </c>
      <c r="W72" s="81">
        <v>43784.67417824074</v>
      </c>
      <c r="X72" s="85">
        <v>43784</v>
      </c>
      <c r="Y72" s="87" t="s">
        <v>636</v>
      </c>
      <c r="Z72" s="83" t="s">
        <v>733</v>
      </c>
      <c r="AA72" s="79"/>
      <c r="AB72" s="79"/>
      <c r="AC72" s="87" t="s">
        <v>830</v>
      </c>
      <c r="AD72" s="79"/>
      <c r="AE72" s="79" t="b">
        <v>0</v>
      </c>
      <c r="AF72" s="79">
        <v>1</v>
      </c>
      <c r="AG72" s="87" t="s">
        <v>867</v>
      </c>
      <c r="AH72" s="79" t="b">
        <v>0</v>
      </c>
      <c r="AI72" s="79" t="s">
        <v>870</v>
      </c>
      <c r="AJ72" s="79"/>
      <c r="AK72" s="87" t="s">
        <v>867</v>
      </c>
      <c r="AL72" s="79" t="b">
        <v>0</v>
      </c>
      <c r="AM72" s="79">
        <v>0</v>
      </c>
      <c r="AN72" s="87" t="s">
        <v>867</v>
      </c>
      <c r="AO72" s="79" t="s">
        <v>885</v>
      </c>
      <c r="AP72" s="79" t="b">
        <v>0</v>
      </c>
      <c r="AQ72" s="87" t="s">
        <v>830</v>
      </c>
      <c r="AR72" s="79" t="s">
        <v>176</v>
      </c>
      <c r="AS72" s="79">
        <v>0</v>
      </c>
      <c r="AT72" s="79">
        <v>0</v>
      </c>
      <c r="AU72" s="79"/>
      <c r="AV72" s="79"/>
      <c r="AW72" s="79"/>
      <c r="AX72" s="79"/>
      <c r="AY72" s="79"/>
      <c r="AZ72" s="79"/>
      <c r="BA72" s="79"/>
      <c r="BB72" s="79"/>
      <c r="BC72">
        <v>5</v>
      </c>
      <c r="BD72" s="78" t="str">
        <f>REPLACE(INDEX(GroupVertices[Group],MATCH(Edges[[#This Row],[Vertex 1]],GroupVertices[Vertex],0)),1,1,"")</f>
        <v>1</v>
      </c>
      <c r="BE72" s="78" t="str">
        <f>REPLACE(INDEX(GroupVertices[Group],MATCH(Edges[[#This Row],[Vertex 2]],GroupVertices[Vertex],0)),1,1,"")</f>
        <v>1</v>
      </c>
      <c r="BF72" s="48">
        <v>0</v>
      </c>
      <c r="BG72" s="49">
        <v>0</v>
      </c>
      <c r="BH72" s="48">
        <v>1</v>
      </c>
      <c r="BI72" s="49">
        <v>4.3478260869565215</v>
      </c>
      <c r="BJ72" s="48">
        <v>0</v>
      </c>
      <c r="BK72" s="49">
        <v>0</v>
      </c>
      <c r="BL72" s="48">
        <v>22</v>
      </c>
      <c r="BM72" s="49">
        <v>95.65217391304348</v>
      </c>
      <c r="BN72" s="48">
        <v>23</v>
      </c>
    </row>
    <row r="73" spans="1:66" ht="15">
      <c r="A73" s="64" t="s">
        <v>252</v>
      </c>
      <c r="B73" s="64" t="s">
        <v>252</v>
      </c>
      <c r="C73" s="65" t="s">
        <v>2141</v>
      </c>
      <c r="D73" s="66">
        <v>10</v>
      </c>
      <c r="E73" s="67" t="s">
        <v>136</v>
      </c>
      <c r="F73" s="68">
        <v>19</v>
      </c>
      <c r="G73" s="65"/>
      <c r="H73" s="69"/>
      <c r="I73" s="70"/>
      <c r="J73" s="70"/>
      <c r="K73" s="34" t="s">
        <v>65</v>
      </c>
      <c r="L73" s="77">
        <v>73</v>
      </c>
      <c r="M73" s="77"/>
      <c r="N73" s="72"/>
      <c r="O73" s="79" t="s">
        <v>176</v>
      </c>
      <c r="P73" s="81">
        <v>43789.37399305555</v>
      </c>
      <c r="Q73" s="79" t="s">
        <v>326</v>
      </c>
      <c r="R73" s="83" t="s">
        <v>396</v>
      </c>
      <c r="S73" s="79" t="s">
        <v>420</v>
      </c>
      <c r="T73" s="79" t="s">
        <v>485</v>
      </c>
      <c r="U73" s="79"/>
      <c r="V73" s="83" t="s">
        <v>563</v>
      </c>
      <c r="W73" s="81">
        <v>43789.37399305555</v>
      </c>
      <c r="X73" s="85">
        <v>43789</v>
      </c>
      <c r="Y73" s="87" t="s">
        <v>637</v>
      </c>
      <c r="Z73" s="83" t="s">
        <v>734</v>
      </c>
      <c r="AA73" s="79"/>
      <c r="AB73" s="79"/>
      <c r="AC73" s="87" t="s">
        <v>831</v>
      </c>
      <c r="AD73" s="79"/>
      <c r="AE73" s="79" t="b">
        <v>0</v>
      </c>
      <c r="AF73" s="79">
        <v>1</v>
      </c>
      <c r="AG73" s="87" t="s">
        <v>867</v>
      </c>
      <c r="AH73" s="79" t="b">
        <v>0</v>
      </c>
      <c r="AI73" s="79" t="s">
        <v>870</v>
      </c>
      <c r="AJ73" s="79"/>
      <c r="AK73" s="87" t="s">
        <v>867</v>
      </c>
      <c r="AL73" s="79" t="b">
        <v>0</v>
      </c>
      <c r="AM73" s="79">
        <v>0</v>
      </c>
      <c r="AN73" s="87" t="s">
        <v>867</v>
      </c>
      <c r="AO73" s="79" t="s">
        <v>885</v>
      </c>
      <c r="AP73" s="79" t="b">
        <v>0</v>
      </c>
      <c r="AQ73" s="87" t="s">
        <v>831</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1</v>
      </c>
      <c r="BF73" s="48">
        <v>1</v>
      </c>
      <c r="BG73" s="49">
        <v>5</v>
      </c>
      <c r="BH73" s="48">
        <v>0</v>
      </c>
      <c r="BI73" s="49">
        <v>0</v>
      </c>
      <c r="BJ73" s="48">
        <v>0</v>
      </c>
      <c r="BK73" s="49">
        <v>0</v>
      </c>
      <c r="BL73" s="48">
        <v>19</v>
      </c>
      <c r="BM73" s="49">
        <v>95</v>
      </c>
      <c r="BN73" s="48">
        <v>20</v>
      </c>
    </row>
    <row r="74" spans="1:66" ht="15">
      <c r="A74" s="64" t="s">
        <v>252</v>
      </c>
      <c r="B74" s="64" t="s">
        <v>252</v>
      </c>
      <c r="C74" s="65" t="s">
        <v>2141</v>
      </c>
      <c r="D74" s="66">
        <v>10</v>
      </c>
      <c r="E74" s="67" t="s">
        <v>136</v>
      </c>
      <c r="F74" s="68">
        <v>19</v>
      </c>
      <c r="G74" s="65"/>
      <c r="H74" s="69"/>
      <c r="I74" s="70"/>
      <c r="J74" s="70"/>
      <c r="K74" s="34" t="s">
        <v>65</v>
      </c>
      <c r="L74" s="77">
        <v>74</v>
      </c>
      <c r="M74" s="77"/>
      <c r="N74" s="72"/>
      <c r="O74" s="79" t="s">
        <v>176</v>
      </c>
      <c r="P74" s="81">
        <v>43789.37420138889</v>
      </c>
      <c r="Q74" s="79" t="s">
        <v>327</v>
      </c>
      <c r="R74" s="83" t="s">
        <v>397</v>
      </c>
      <c r="S74" s="79" t="s">
        <v>420</v>
      </c>
      <c r="T74" s="79" t="s">
        <v>483</v>
      </c>
      <c r="U74" s="79"/>
      <c r="V74" s="83" t="s">
        <v>563</v>
      </c>
      <c r="W74" s="81">
        <v>43789.37420138889</v>
      </c>
      <c r="X74" s="85">
        <v>43789</v>
      </c>
      <c r="Y74" s="87" t="s">
        <v>638</v>
      </c>
      <c r="Z74" s="83" t="s">
        <v>735</v>
      </c>
      <c r="AA74" s="79"/>
      <c r="AB74" s="79"/>
      <c r="AC74" s="87" t="s">
        <v>832</v>
      </c>
      <c r="AD74" s="79"/>
      <c r="AE74" s="79" t="b">
        <v>0</v>
      </c>
      <c r="AF74" s="79">
        <v>0</v>
      </c>
      <c r="AG74" s="87" t="s">
        <v>867</v>
      </c>
      <c r="AH74" s="79" t="b">
        <v>0</v>
      </c>
      <c r="AI74" s="79" t="s">
        <v>870</v>
      </c>
      <c r="AJ74" s="79"/>
      <c r="AK74" s="87" t="s">
        <v>867</v>
      </c>
      <c r="AL74" s="79" t="b">
        <v>0</v>
      </c>
      <c r="AM74" s="79">
        <v>0</v>
      </c>
      <c r="AN74" s="87" t="s">
        <v>867</v>
      </c>
      <c r="AO74" s="79" t="s">
        <v>885</v>
      </c>
      <c r="AP74" s="79" t="b">
        <v>0</v>
      </c>
      <c r="AQ74" s="87" t="s">
        <v>832</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22</v>
      </c>
      <c r="BM74" s="49">
        <v>100</v>
      </c>
      <c r="BN74" s="48">
        <v>22</v>
      </c>
    </row>
    <row r="75" spans="1:66" ht="15">
      <c r="A75" s="64" t="s">
        <v>253</v>
      </c>
      <c r="B75" s="64" t="s">
        <v>253</v>
      </c>
      <c r="C75" s="65" t="s">
        <v>2141</v>
      </c>
      <c r="D75" s="66">
        <v>10</v>
      </c>
      <c r="E75" s="67" t="s">
        <v>136</v>
      </c>
      <c r="F75" s="68">
        <v>19</v>
      </c>
      <c r="G75" s="65"/>
      <c r="H75" s="69"/>
      <c r="I75" s="70"/>
      <c r="J75" s="70"/>
      <c r="K75" s="34" t="s">
        <v>65</v>
      </c>
      <c r="L75" s="77">
        <v>75</v>
      </c>
      <c r="M75" s="77"/>
      <c r="N75" s="72"/>
      <c r="O75" s="79" t="s">
        <v>176</v>
      </c>
      <c r="P75" s="81">
        <v>43786.390625</v>
      </c>
      <c r="Q75" s="79" t="s">
        <v>328</v>
      </c>
      <c r="R75" s="79"/>
      <c r="S75" s="79"/>
      <c r="T75" s="79" t="s">
        <v>486</v>
      </c>
      <c r="U75" s="83" t="s">
        <v>523</v>
      </c>
      <c r="V75" s="83" t="s">
        <v>523</v>
      </c>
      <c r="W75" s="81">
        <v>43786.390625</v>
      </c>
      <c r="X75" s="85">
        <v>43786</v>
      </c>
      <c r="Y75" s="87" t="s">
        <v>639</v>
      </c>
      <c r="Z75" s="83" t="s">
        <v>736</v>
      </c>
      <c r="AA75" s="79"/>
      <c r="AB75" s="79"/>
      <c r="AC75" s="87" t="s">
        <v>833</v>
      </c>
      <c r="AD75" s="79"/>
      <c r="AE75" s="79" t="b">
        <v>0</v>
      </c>
      <c r="AF75" s="79">
        <v>1</v>
      </c>
      <c r="AG75" s="87" t="s">
        <v>867</v>
      </c>
      <c r="AH75" s="79" t="b">
        <v>0</v>
      </c>
      <c r="AI75" s="79" t="s">
        <v>874</v>
      </c>
      <c r="AJ75" s="79"/>
      <c r="AK75" s="87" t="s">
        <v>867</v>
      </c>
      <c r="AL75" s="79" t="b">
        <v>0</v>
      </c>
      <c r="AM75" s="79">
        <v>0</v>
      </c>
      <c r="AN75" s="87" t="s">
        <v>867</v>
      </c>
      <c r="AO75" s="79" t="s">
        <v>887</v>
      </c>
      <c r="AP75" s="79" t="b">
        <v>0</v>
      </c>
      <c r="AQ75" s="87" t="s">
        <v>833</v>
      </c>
      <c r="AR75" s="79" t="s">
        <v>176</v>
      </c>
      <c r="AS75" s="79">
        <v>0</v>
      </c>
      <c r="AT75" s="79">
        <v>0</v>
      </c>
      <c r="AU75" s="79"/>
      <c r="AV75" s="79"/>
      <c r="AW75" s="79"/>
      <c r="AX75" s="79"/>
      <c r="AY75" s="79"/>
      <c r="AZ75" s="79"/>
      <c r="BA75" s="79"/>
      <c r="BB75" s="79"/>
      <c r="BC75">
        <v>5</v>
      </c>
      <c r="BD75" s="78" t="str">
        <f>REPLACE(INDEX(GroupVertices[Group],MATCH(Edges[[#This Row],[Vertex 1]],GroupVertices[Vertex],0)),1,1,"")</f>
        <v>6</v>
      </c>
      <c r="BE75" s="78" t="str">
        <f>REPLACE(INDEX(GroupVertices[Group],MATCH(Edges[[#This Row],[Vertex 2]],GroupVertices[Vertex],0)),1,1,"")</f>
        <v>6</v>
      </c>
      <c r="BF75" s="48">
        <v>0</v>
      </c>
      <c r="BG75" s="49">
        <v>0</v>
      </c>
      <c r="BH75" s="48">
        <v>0</v>
      </c>
      <c r="BI75" s="49">
        <v>0</v>
      </c>
      <c r="BJ75" s="48">
        <v>0</v>
      </c>
      <c r="BK75" s="49">
        <v>0</v>
      </c>
      <c r="BL75" s="48">
        <v>24</v>
      </c>
      <c r="BM75" s="49">
        <v>100</v>
      </c>
      <c r="BN75" s="48">
        <v>24</v>
      </c>
    </row>
    <row r="76" spans="1:66" ht="15">
      <c r="A76" s="64" t="s">
        <v>253</v>
      </c>
      <c r="B76" s="64" t="s">
        <v>253</v>
      </c>
      <c r="C76" s="65" t="s">
        <v>2141</v>
      </c>
      <c r="D76" s="66">
        <v>10</v>
      </c>
      <c r="E76" s="67" t="s">
        <v>136</v>
      </c>
      <c r="F76" s="68">
        <v>19</v>
      </c>
      <c r="G76" s="65"/>
      <c r="H76" s="69"/>
      <c r="I76" s="70"/>
      <c r="J76" s="70"/>
      <c r="K76" s="34" t="s">
        <v>65</v>
      </c>
      <c r="L76" s="77">
        <v>76</v>
      </c>
      <c r="M76" s="77"/>
      <c r="N76" s="72"/>
      <c r="O76" s="79" t="s">
        <v>176</v>
      </c>
      <c r="P76" s="81">
        <v>43786.583032407405</v>
      </c>
      <c r="Q76" s="79" t="s">
        <v>329</v>
      </c>
      <c r="R76" s="79"/>
      <c r="S76" s="79"/>
      <c r="T76" s="79" t="s">
        <v>487</v>
      </c>
      <c r="U76" s="83" t="s">
        <v>524</v>
      </c>
      <c r="V76" s="83" t="s">
        <v>524</v>
      </c>
      <c r="W76" s="81">
        <v>43786.583032407405</v>
      </c>
      <c r="X76" s="85">
        <v>43786</v>
      </c>
      <c r="Y76" s="87" t="s">
        <v>640</v>
      </c>
      <c r="Z76" s="83" t="s">
        <v>737</v>
      </c>
      <c r="AA76" s="79"/>
      <c r="AB76" s="79"/>
      <c r="AC76" s="87" t="s">
        <v>834</v>
      </c>
      <c r="AD76" s="79"/>
      <c r="AE76" s="79" t="b">
        <v>0</v>
      </c>
      <c r="AF76" s="79">
        <v>1</v>
      </c>
      <c r="AG76" s="87" t="s">
        <v>867</v>
      </c>
      <c r="AH76" s="79" t="b">
        <v>0</v>
      </c>
      <c r="AI76" s="79" t="s">
        <v>874</v>
      </c>
      <c r="AJ76" s="79"/>
      <c r="AK76" s="87" t="s">
        <v>867</v>
      </c>
      <c r="AL76" s="79" t="b">
        <v>0</v>
      </c>
      <c r="AM76" s="79">
        <v>1</v>
      </c>
      <c r="AN76" s="87" t="s">
        <v>867</v>
      </c>
      <c r="AO76" s="79" t="s">
        <v>887</v>
      </c>
      <c r="AP76" s="79" t="b">
        <v>0</v>
      </c>
      <c r="AQ76" s="87" t="s">
        <v>834</v>
      </c>
      <c r="AR76" s="79" t="s">
        <v>176</v>
      </c>
      <c r="AS76" s="79">
        <v>0</v>
      </c>
      <c r="AT76" s="79">
        <v>0</v>
      </c>
      <c r="AU76" s="79"/>
      <c r="AV76" s="79"/>
      <c r="AW76" s="79"/>
      <c r="AX76" s="79"/>
      <c r="AY76" s="79"/>
      <c r="AZ76" s="79"/>
      <c r="BA76" s="79"/>
      <c r="BB76" s="79"/>
      <c r="BC76">
        <v>5</v>
      </c>
      <c r="BD76" s="78" t="str">
        <f>REPLACE(INDEX(GroupVertices[Group],MATCH(Edges[[#This Row],[Vertex 1]],GroupVertices[Vertex],0)),1,1,"")</f>
        <v>6</v>
      </c>
      <c r="BE76" s="78" t="str">
        <f>REPLACE(INDEX(GroupVertices[Group],MATCH(Edges[[#This Row],[Vertex 2]],GroupVertices[Vertex],0)),1,1,"")</f>
        <v>6</v>
      </c>
      <c r="BF76" s="48">
        <v>0</v>
      </c>
      <c r="BG76" s="49">
        <v>0</v>
      </c>
      <c r="BH76" s="48">
        <v>0</v>
      </c>
      <c r="BI76" s="49">
        <v>0</v>
      </c>
      <c r="BJ76" s="48">
        <v>0</v>
      </c>
      <c r="BK76" s="49">
        <v>0</v>
      </c>
      <c r="BL76" s="48">
        <v>22</v>
      </c>
      <c r="BM76" s="49">
        <v>100</v>
      </c>
      <c r="BN76" s="48">
        <v>22</v>
      </c>
    </row>
    <row r="77" spans="1:66" ht="15">
      <c r="A77" s="64" t="s">
        <v>253</v>
      </c>
      <c r="B77" s="64" t="s">
        <v>253</v>
      </c>
      <c r="C77" s="65" t="s">
        <v>2141</v>
      </c>
      <c r="D77" s="66">
        <v>10</v>
      </c>
      <c r="E77" s="67" t="s">
        <v>136</v>
      </c>
      <c r="F77" s="68">
        <v>19</v>
      </c>
      <c r="G77" s="65"/>
      <c r="H77" s="69"/>
      <c r="I77" s="70"/>
      <c r="J77" s="70"/>
      <c r="K77" s="34" t="s">
        <v>65</v>
      </c>
      <c r="L77" s="77">
        <v>77</v>
      </c>
      <c r="M77" s="77"/>
      <c r="N77" s="72"/>
      <c r="O77" s="79" t="s">
        <v>176</v>
      </c>
      <c r="P77" s="81">
        <v>43786.58908564815</v>
      </c>
      <c r="Q77" s="79" t="s">
        <v>330</v>
      </c>
      <c r="R77" s="79"/>
      <c r="S77" s="79"/>
      <c r="T77" s="79" t="s">
        <v>488</v>
      </c>
      <c r="U77" s="83" t="s">
        <v>525</v>
      </c>
      <c r="V77" s="83" t="s">
        <v>525</v>
      </c>
      <c r="W77" s="81">
        <v>43786.58908564815</v>
      </c>
      <c r="X77" s="85">
        <v>43786</v>
      </c>
      <c r="Y77" s="87" t="s">
        <v>641</v>
      </c>
      <c r="Z77" s="83" t="s">
        <v>738</v>
      </c>
      <c r="AA77" s="79"/>
      <c r="AB77" s="79"/>
      <c r="AC77" s="87" t="s">
        <v>835</v>
      </c>
      <c r="AD77" s="79"/>
      <c r="AE77" s="79" t="b">
        <v>0</v>
      </c>
      <c r="AF77" s="79">
        <v>1</v>
      </c>
      <c r="AG77" s="87" t="s">
        <v>867</v>
      </c>
      <c r="AH77" s="79" t="b">
        <v>0</v>
      </c>
      <c r="AI77" s="79" t="s">
        <v>874</v>
      </c>
      <c r="AJ77" s="79"/>
      <c r="AK77" s="87" t="s">
        <v>867</v>
      </c>
      <c r="AL77" s="79" t="b">
        <v>0</v>
      </c>
      <c r="AM77" s="79">
        <v>0</v>
      </c>
      <c r="AN77" s="87" t="s">
        <v>867</v>
      </c>
      <c r="AO77" s="79" t="s">
        <v>887</v>
      </c>
      <c r="AP77" s="79" t="b">
        <v>0</v>
      </c>
      <c r="AQ77" s="87" t="s">
        <v>835</v>
      </c>
      <c r="AR77" s="79" t="s">
        <v>176</v>
      </c>
      <c r="AS77" s="79">
        <v>0</v>
      </c>
      <c r="AT77" s="79">
        <v>0</v>
      </c>
      <c r="AU77" s="79"/>
      <c r="AV77" s="79"/>
      <c r="AW77" s="79"/>
      <c r="AX77" s="79"/>
      <c r="AY77" s="79"/>
      <c r="AZ77" s="79"/>
      <c r="BA77" s="79"/>
      <c r="BB77" s="79"/>
      <c r="BC77">
        <v>5</v>
      </c>
      <c r="BD77" s="78" t="str">
        <f>REPLACE(INDEX(GroupVertices[Group],MATCH(Edges[[#This Row],[Vertex 1]],GroupVertices[Vertex],0)),1,1,"")</f>
        <v>6</v>
      </c>
      <c r="BE77" s="78" t="str">
        <f>REPLACE(INDEX(GroupVertices[Group],MATCH(Edges[[#This Row],[Vertex 2]],GroupVertices[Vertex],0)),1,1,"")</f>
        <v>6</v>
      </c>
      <c r="BF77" s="48">
        <v>0</v>
      </c>
      <c r="BG77" s="49">
        <v>0</v>
      </c>
      <c r="BH77" s="48">
        <v>0</v>
      </c>
      <c r="BI77" s="49">
        <v>0</v>
      </c>
      <c r="BJ77" s="48">
        <v>0</v>
      </c>
      <c r="BK77" s="49">
        <v>0</v>
      </c>
      <c r="BL77" s="48">
        <v>20</v>
      </c>
      <c r="BM77" s="49">
        <v>100</v>
      </c>
      <c r="BN77" s="48">
        <v>20</v>
      </c>
    </row>
    <row r="78" spans="1:66" ht="15">
      <c r="A78" s="64" t="s">
        <v>253</v>
      </c>
      <c r="B78" s="64" t="s">
        <v>253</v>
      </c>
      <c r="C78" s="65" t="s">
        <v>2141</v>
      </c>
      <c r="D78" s="66">
        <v>10</v>
      </c>
      <c r="E78" s="67" t="s">
        <v>136</v>
      </c>
      <c r="F78" s="68">
        <v>19</v>
      </c>
      <c r="G78" s="65"/>
      <c r="H78" s="69"/>
      <c r="I78" s="70"/>
      <c r="J78" s="70"/>
      <c r="K78" s="34" t="s">
        <v>65</v>
      </c>
      <c r="L78" s="77">
        <v>78</v>
      </c>
      <c r="M78" s="77"/>
      <c r="N78" s="72"/>
      <c r="O78" s="79" t="s">
        <v>176</v>
      </c>
      <c r="P78" s="81">
        <v>43786.59563657407</v>
      </c>
      <c r="Q78" s="79" t="s">
        <v>331</v>
      </c>
      <c r="R78" s="79"/>
      <c r="S78" s="79"/>
      <c r="T78" s="79" t="s">
        <v>489</v>
      </c>
      <c r="U78" s="83" t="s">
        <v>526</v>
      </c>
      <c r="V78" s="83" t="s">
        <v>526</v>
      </c>
      <c r="W78" s="81">
        <v>43786.59563657407</v>
      </c>
      <c r="X78" s="85">
        <v>43786</v>
      </c>
      <c r="Y78" s="87" t="s">
        <v>642</v>
      </c>
      <c r="Z78" s="83" t="s">
        <v>739</v>
      </c>
      <c r="AA78" s="79"/>
      <c r="AB78" s="79"/>
      <c r="AC78" s="87" t="s">
        <v>836</v>
      </c>
      <c r="AD78" s="79"/>
      <c r="AE78" s="79" t="b">
        <v>0</v>
      </c>
      <c r="AF78" s="79">
        <v>1</v>
      </c>
      <c r="AG78" s="87" t="s">
        <v>867</v>
      </c>
      <c r="AH78" s="79" t="b">
        <v>0</v>
      </c>
      <c r="AI78" s="79" t="s">
        <v>874</v>
      </c>
      <c r="AJ78" s="79"/>
      <c r="AK78" s="87" t="s">
        <v>867</v>
      </c>
      <c r="AL78" s="79" t="b">
        <v>0</v>
      </c>
      <c r="AM78" s="79">
        <v>0</v>
      </c>
      <c r="AN78" s="87" t="s">
        <v>867</v>
      </c>
      <c r="AO78" s="79" t="s">
        <v>887</v>
      </c>
      <c r="AP78" s="79" t="b">
        <v>0</v>
      </c>
      <c r="AQ78" s="87" t="s">
        <v>836</v>
      </c>
      <c r="AR78" s="79" t="s">
        <v>176</v>
      </c>
      <c r="AS78" s="79">
        <v>0</v>
      </c>
      <c r="AT78" s="79">
        <v>0</v>
      </c>
      <c r="AU78" s="79"/>
      <c r="AV78" s="79"/>
      <c r="AW78" s="79"/>
      <c r="AX78" s="79"/>
      <c r="AY78" s="79"/>
      <c r="AZ78" s="79"/>
      <c r="BA78" s="79"/>
      <c r="BB78" s="79"/>
      <c r="BC78">
        <v>5</v>
      </c>
      <c r="BD78" s="78" t="str">
        <f>REPLACE(INDEX(GroupVertices[Group],MATCH(Edges[[#This Row],[Vertex 1]],GroupVertices[Vertex],0)),1,1,"")</f>
        <v>6</v>
      </c>
      <c r="BE78" s="78" t="str">
        <f>REPLACE(INDEX(GroupVertices[Group],MATCH(Edges[[#This Row],[Vertex 2]],GroupVertices[Vertex],0)),1,1,"")</f>
        <v>6</v>
      </c>
      <c r="BF78" s="48">
        <v>0</v>
      </c>
      <c r="BG78" s="49">
        <v>0</v>
      </c>
      <c r="BH78" s="48">
        <v>1</v>
      </c>
      <c r="BI78" s="49">
        <v>5.555555555555555</v>
      </c>
      <c r="BJ78" s="48">
        <v>0</v>
      </c>
      <c r="BK78" s="49">
        <v>0</v>
      </c>
      <c r="BL78" s="48">
        <v>17</v>
      </c>
      <c r="BM78" s="49">
        <v>94.44444444444444</v>
      </c>
      <c r="BN78" s="48">
        <v>18</v>
      </c>
    </row>
    <row r="79" spans="1:66" ht="15">
      <c r="A79" s="64" t="s">
        <v>253</v>
      </c>
      <c r="B79" s="64" t="s">
        <v>253</v>
      </c>
      <c r="C79" s="65" t="s">
        <v>2141</v>
      </c>
      <c r="D79" s="66">
        <v>10</v>
      </c>
      <c r="E79" s="67" t="s">
        <v>136</v>
      </c>
      <c r="F79" s="68">
        <v>19</v>
      </c>
      <c r="G79" s="65"/>
      <c r="H79" s="69"/>
      <c r="I79" s="70"/>
      <c r="J79" s="70"/>
      <c r="K79" s="34" t="s">
        <v>65</v>
      </c>
      <c r="L79" s="77">
        <v>79</v>
      </c>
      <c r="M79" s="77"/>
      <c r="N79" s="72"/>
      <c r="O79" s="79" t="s">
        <v>176</v>
      </c>
      <c r="P79" s="81">
        <v>43786.602314814816</v>
      </c>
      <c r="Q79" s="79" t="s">
        <v>332</v>
      </c>
      <c r="R79" s="79"/>
      <c r="S79" s="79"/>
      <c r="T79" s="79" t="s">
        <v>490</v>
      </c>
      <c r="U79" s="83" t="s">
        <v>527</v>
      </c>
      <c r="V79" s="83" t="s">
        <v>527</v>
      </c>
      <c r="W79" s="81">
        <v>43786.602314814816</v>
      </c>
      <c r="X79" s="85">
        <v>43786</v>
      </c>
      <c r="Y79" s="87" t="s">
        <v>643</v>
      </c>
      <c r="Z79" s="83" t="s">
        <v>740</v>
      </c>
      <c r="AA79" s="79"/>
      <c r="AB79" s="79"/>
      <c r="AC79" s="87" t="s">
        <v>837</v>
      </c>
      <c r="AD79" s="79"/>
      <c r="AE79" s="79" t="b">
        <v>0</v>
      </c>
      <c r="AF79" s="79">
        <v>3</v>
      </c>
      <c r="AG79" s="87" t="s">
        <v>867</v>
      </c>
      <c r="AH79" s="79" t="b">
        <v>0</v>
      </c>
      <c r="AI79" s="79" t="s">
        <v>874</v>
      </c>
      <c r="AJ79" s="79"/>
      <c r="AK79" s="87" t="s">
        <v>867</v>
      </c>
      <c r="AL79" s="79" t="b">
        <v>0</v>
      </c>
      <c r="AM79" s="79">
        <v>2</v>
      </c>
      <c r="AN79" s="87" t="s">
        <v>867</v>
      </c>
      <c r="AO79" s="79" t="s">
        <v>887</v>
      </c>
      <c r="AP79" s="79" t="b">
        <v>0</v>
      </c>
      <c r="AQ79" s="87" t="s">
        <v>837</v>
      </c>
      <c r="AR79" s="79" t="s">
        <v>176</v>
      </c>
      <c r="AS79" s="79">
        <v>0</v>
      </c>
      <c r="AT79" s="79">
        <v>0</v>
      </c>
      <c r="AU79" s="79"/>
      <c r="AV79" s="79"/>
      <c r="AW79" s="79"/>
      <c r="AX79" s="79"/>
      <c r="AY79" s="79"/>
      <c r="AZ79" s="79"/>
      <c r="BA79" s="79"/>
      <c r="BB79" s="79"/>
      <c r="BC79">
        <v>5</v>
      </c>
      <c r="BD79" s="78" t="str">
        <f>REPLACE(INDEX(GroupVertices[Group],MATCH(Edges[[#This Row],[Vertex 1]],GroupVertices[Vertex],0)),1,1,"")</f>
        <v>6</v>
      </c>
      <c r="BE79" s="78" t="str">
        <f>REPLACE(INDEX(GroupVertices[Group],MATCH(Edges[[#This Row],[Vertex 2]],GroupVertices[Vertex],0)),1,1,"")</f>
        <v>6</v>
      </c>
      <c r="BF79" s="48">
        <v>0</v>
      </c>
      <c r="BG79" s="49">
        <v>0</v>
      </c>
      <c r="BH79" s="48">
        <v>0</v>
      </c>
      <c r="BI79" s="49">
        <v>0</v>
      </c>
      <c r="BJ79" s="48">
        <v>0</v>
      </c>
      <c r="BK79" s="49">
        <v>0</v>
      </c>
      <c r="BL79" s="48">
        <v>19</v>
      </c>
      <c r="BM79" s="49">
        <v>100</v>
      </c>
      <c r="BN79" s="48">
        <v>19</v>
      </c>
    </row>
    <row r="80" spans="1:66" ht="15">
      <c r="A80" s="64" t="s">
        <v>254</v>
      </c>
      <c r="B80" s="64" t="s">
        <v>253</v>
      </c>
      <c r="C80" s="65" t="s">
        <v>2139</v>
      </c>
      <c r="D80" s="66">
        <v>4.75</v>
      </c>
      <c r="E80" s="67" t="s">
        <v>136</v>
      </c>
      <c r="F80" s="68">
        <v>28.75</v>
      </c>
      <c r="G80" s="65"/>
      <c r="H80" s="69"/>
      <c r="I80" s="70"/>
      <c r="J80" s="70"/>
      <c r="K80" s="34" t="s">
        <v>65</v>
      </c>
      <c r="L80" s="77">
        <v>80</v>
      </c>
      <c r="M80" s="77"/>
      <c r="N80" s="72"/>
      <c r="O80" s="79" t="s">
        <v>273</v>
      </c>
      <c r="P80" s="81">
        <v>43786.87179398148</v>
      </c>
      <c r="Q80" s="79" t="s">
        <v>332</v>
      </c>
      <c r="R80" s="79"/>
      <c r="S80" s="79"/>
      <c r="T80" s="79"/>
      <c r="U80" s="79"/>
      <c r="V80" s="83" t="s">
        <v>564</v>
      </c>
      <c r="W80" s="81">
        <v>43786.87179398148</v>
      </c>
      <c r="X80" s="85">
        <v>43786</v>
      </c>
      <c r="Y80" s="87" t="s">
        <v>644</v>
      </c>
      <c r="Z80" s="83" t="s">
        <v>741</v>
      </c>
      <c r="AA80" s="79"/>
      <c r="AB80" s="79"/>
      <c r="AC80" s="87" t="s">
        <v>838</v>
      </c>
      <c r="AD80" s="79"/>
      <c r="AE80" s="79" t="b">
        <v>0</v>
      </c>
      <c r="AF80" s="79">
        <v>0</v>
      </c>
      <c r="AG80" s="87" t="s">
        <v>867</v>
      </c>
      <c r="AH80" s="79" t="b">
        <v>0</v>
      </c>
      <c r="AI80" s="79" t="s">
        <v>874</v>
      </c>
      <c r="AJ80" s="79"/>
      <c r="AK80" s="87" t="s">
        <v>867</v>
      </c>
      <c r="AL80" s="79" t="b">
        <v>0</v>
      </c>
      <c r="AM80" s="79">
        <v>2</v>
      </c>
      <c r="AN80" s="87" t="s">
        <v>837</v>
      </c>
      <c r="AO80" s="79" t="s">
        <v>883</v>
      </c>
      <c r="AP80" s="79" t="b">
        <v>0</v>
      </c>
      <c r="AQ80" s="87" t="s">
        <v>837</v>
      </c>
      <c r="AR80" s="79" t="s">
        <v>176</v>
      </c>
      <c r="AS80" s="79">
        <v>0</v>
      </c>
      <c r="AT80" s="79">
        <v>0</v>
      </c>
      <c r="AU80" s="79"/>
      <c r="AV80" s="79"/>
      <c r="AW80" s="79"/>
      <c r="AX80" s="79"/>
      <c r="AY80" s="79"/>
      <c r="AZ80" s="79"/>
      <c r="BA80" s="79"/>
      <c r="BB80" s="79"/>
      <c r="BC80">
        <v>2</v>
      </c>
      <c r="BD80" s="78" t="str">
        <f>REPLACE(INDEX(GroupVertices[Group],MATCH(Edges[[#This Row],[Vertex 1]],GroupVertices[Vertex],0)),1,1,"")</f>
        <v>6</v>
      </c>
      <c r="BE80" s="78" t="str">
        <f>REPLACE(INDEX(GroupVertices[Group],MATCH(Edges[[#This Row],[Vertex 2]],GroupVertices[Vertex],0)),1,1,"")</f>
        <v>6</v>
      </c>
      <c r="BF80" s="48"/>
      <c r="BG80" s="49"/>
      <c r="BH80" s="48"/>
      <c r="BI80" s="49"/>
      <c r="BJ80" s="48"/>
      <c r="BK80" s="49"/>
      <c r="BL80" s="48"/>
      <c r="BM80" s="49"/>
      <c r="BN80" s="48"/>
    </row>
    <row r="81" spans="1:66" ht="15">
      <c r="A81" s="64" t="s">
        <v>254</v>
      </c>
      <c r="B81" s="64" t="s">
        <v>253</v>
      </c>
      <c r="C81" s="65" t="s">
        <v>2139</v>
      </c>
      <c r="D81" s="66">
        <v>4.75</v>
      </c>
      <c r="E81" s="67" t="s">
        <v>136</v>
      </c>
      <c r="F81" s="68">
        <v>28.75</v>
      </c>
      <c r="G81" s="65"/>
      <c r="H81" s="69"/>
      <c r="I81" s="70"/>
      <c r="J81" s="70"/>
      <c r="K81" s="34" t="s">
        <v>65</v>
      </c>
      <c r="L81" s="77">
        <v>81</v>
      </c>
      <c r="M81" s="77"/>
      <c r="N81" s="72"/>
      <c r="O81" s="79" t="s">
        <v>274</v>
      </c>
      <c r="P81" s="81">
        <v>43786.87179398148</v>
      </c>
      <c r="Q81" s="79" t="s">
        <v>332</v>
      </c>
      <c r="R81" s="79"/>
      <c r="S81" s="79"/>
      <c r="T81" s="79"/>
      <c r="U81" s="79"/>
      <c r="V81" s="83" t="s">
        <v>564</v>
      </c>
      <c r="W81" s="81">
        <v>43786.87179398148</v>
      </c>
      <c r="X81" s="85">
        <v>43786</v>
      </c>
      <c r="Y81" s="87" t="s">
        <v>644</v>
      </c>
      <c r="Z81" s="83" t="s">
        <v>741</v>
      </c>
      <c r="AA81" s="79"/>
      <c r="AB81" s="79"/>
      <c r="AC81" s="87" t="s">
        <v>838</v>
      </c>
      <c r="AD81" s="79"/>
      <c r="AE81" s="79" t="b">
        <v>0</v>
      </c>
      <c r="AF81" s="79">
        <v>0</v>
      </c>
      <c r="AG81" s="87" t="s">
        <v>867</v>
      </c>
      <c r="AH81" s="79" t="b">
        <v>0</v>
      </c>
      <c r="AI81" s="79" t="s">
        <v>874</v>
      </c>
      <c r="AJ81" s="79"/>
      <c r="AK81" s="87" t="s">
        <v>867</v>
      </c>
      <c r="AL81" s="79" t="b">
        <v>0</v>
      </c>
      <c r="AM81" s="79">
        <v>2</v>
      </c>
      <c r="AN81" s="87" t="s">
        <v>837</v>
      </c>
      <c r="AO81" s="79" t="s">
        <v>883</v>
      </c>
      <c r="AP81" s="79" t="b">
        <v>0</v>
      </c>
      <c r="AQ81" s="87" t="s">
        <v>837</v>
      </c>
      <c r="AR81" s="79" t="s">
        <v>176</v>
      </c>
      <c r="AS81" s="79">
        <v>0</v>
      </c>
      <c r="AT81" s="79">
        <v>0</v>
      </c>
      <c r="AU81" s="79"/>
      <c r="AV81" s="79"/>
      <c r="AW81" s="79"/>
      <c r="AX81" s="79"/>
      <c r="AY81" s="79"/>
      <c r="AZ81" s="79"/>
      <c r="BA81" s="79"/>
      <c r="BB81" s="79"/>
      <c r="BC81">
        <v>2</v>
      </c>
      <c r="BD81" s="78" t="str">
        <f>REPLACE(INDEX(GroupVertices[Group],MATCH(Edges[[#This Row],[Vertex 1]],GroupVertices[Vertex],0)),1,1,"")</f>
        <v>6</v>
      </c>
      <c r="BE81" s="78" t="str">
        <f>REPLACE(INDEX(GroupVertices[Group],MATCH(Edges[[#This Row],[Vertex 2]],GroupVertices[Vertex],0)),1,1,"")</f>
        <v>6</v>
      </c>
      <c r="BF81" s="48">
        <v>0</v>
      </c>
      <c r="BG81" s="49">
        <v>0</v>
      </c>
      <c r="BH81" s="48">
        <v>0</v>
      </c>
      <c r="BI81" s="49">
        <v>0</v>
      </c>
      <c r="BJ81" s="48">
        <v>0</v>
      </c>
      <c r="BK81" s="49">
        <v>0</v>
      </c>
      <c r="BL81" s="48">
        <v>19</v>
      </c>
      <c r="BM81" s="49">
        <v>100</v>
      </c>
      <c r="BN81" s="48">
        <v>19</v>
      </c>
    </row>
    <row r="82" spans="1:66" ht="15">
      <c r="A82" s="64" t="s">
        <v>254</v>
      </c>
      <c r="B82" s="64" t="s">
        <v>253</v>
      </c>
      <c r="C82" s="65" t="s">
        <v>2139</v>
      </c>
      <c r="D82" s="66">
        <v>4.75</v>
      </c>
      <c r="E82" s="67" t="s">
        <v>136</v>
      </c>
      <c r="F82" s="68">
        <v>28.75</v>
      </c>
      <c r="G82" s="65"/>
      <c r="H82" s="69"/>
      <c r="I82" s="70"/>
      <c r="J82" s="70"/>
      <c r="K82" s="34" t="s">
        <v>65</v>
      </c>
      <c r="L82" s="77">
        <v>82</v>
      </c>
      <c r="M82" s="77"/>
      <c r="N82" s="72"/>
      <c r="O82" s="79" t="s">
        <v>273</v>
      </c>
      <c r="P82" s="81">
        <v>43789.450625</v>
      </c>
      <c r="Q82" s="79" t="s">
        <v>329</v>
      </c>
      <c r="R82" s="79"/>
      <c r="S82" s="79"/>
      <c r="T82" s="79"/>
      <c r="U82" s="79"/>
      <c r="V82" s="83" t="s">
        <v>564</v>
      </c>
      <c r="W82" s="81">
        <v>43789.450625</v>
      </c>
      <c r="X82" s="85">
        <v>43789</v>
      </c>
      <c r="Y82" s="87" t="s">
        <v>645</v>
      </c>
      <c r="Z82" s="83" t="s">
        <v>742</v>
      </c>
      <c r="AA82" s="79"/>
      <c r="AB82" s="79"/>
      <c r="AC82" s="87" t="s">
        <v>839</v>
      </c>
      <c r="AD82" s="79"/>
      <c r="AE82" s="79" t="b">
        <v>0</v>
      </c>
      <c r="AF82" s="79">
        <v>0</v>
      </c>
      <c r="AG82" s="87" t="s">
        <v>867</v>
      </c>
      <c r="AH82" s="79" t="b">
        <v>0</v>
      </c>
      <c r="AI82" s="79" t="s">
        <v>874</v>
      </c>
      <c r="AJ82" s="79"/>
      <c r="AK82" s="87" t="s">
        <v>867</v>
      </c>
      <c r="AL82" s="79" t="b">
        <v>0</v>
      </c>
      <c r="AM82" s="79">
        <v>1</v>
      </c>
      <c r="AN82" s="87" t="s">
        <v>834</v>
      </c>
      <c r="AO82" s="79" t="s">
        <v>883</v>
      </c>
      <c r="AP82" s="79" t="b">
        <v>0</v>
      </c>
      <c r="AQ82" s="87" t="s">
        <v>834</v>
      </c>
      <c r="AR82" s="79" t="s">
        <v>176</v>
      </c>
      <c r="AS82" s="79">
        <v>0</v>
      </c>
      <c r="AT82" s="79">
        <v>0</v>
      </c>
      <c r="AU82" s="79"/>
      <c r="AV82" s="79"/>
      <c r="AW82" s="79"/>
      <c r="AX82" s="79"/>
      <c r="AY82" s="79"/>
      <c r="AZ82" s="79"/>
      <c r="BA82" s="79"/>
      <c r="BB82" s="79"/>
      <c r="BC82">
        <v>2</v>
      </c>
      <c r="BD82" s="78" t="str">
        <f>REPLACE(INDEX(GroupVertices[Group],MATCH(Edges[[#This Row],[Vertex 1]],GroupVertices[Vertex],0)),1,1,"")</f>
        <v>6</v>
      </c>
      <c r="BE82" s="78" t="str">
        <f>REPLACE(INDEX(GroupVertices[Group],MATCH(Edges[[#This Row],[Vertex 2]],GroupVertices[Vertex],0)),1,1,"")</f>
        <v>6</v>
      </c>
      <c r="BF82" s="48"/>
      <c r="BG82" s="49"/>
      <c r="BH82" s="48"/>
      <c r="BI82" s="49"/>
      <c r="BJ82" s="48"/>
      <c r="BK82" s="49"/>
      <c r="BL82" s="48"/>
      <c r="BM82" s="49"/>
      <c r="BN82" s="48"/>
    </row>
    <row r="83" spans="1:66" ht="15">
      <c r="A83" s="64" t="s">
        <v>254</v>
      </c>
      <c r="B83" s="64" t="s">
        <v>253</v>
      </c>
      <c r="C83" s="65" t="s">
        <v>2139</v>
      </c>
      <c r="D83" s="66">
        <v>4.75</v>
      </c>
      <c r="E83" s="67" t="s">
        <v>136</v>
      </c>
      <c r="F83" s="68">
        <v>28.75</v>
      </c>
      <c r="G83" s="65"/>
      <c r="H83" s="69"/>
      <c r="I83" s="70"/>
      <c r="J83" s="70"/>
      <c r="K83" s="34" t="s">
        <v>65</v>
      </c>
      <c r="L83" s="77">
        <v>83</v>
      </c>
      <c r="M83" s="77"/>
      <c r="N83" s="72"/>
      <c r="O83" s="79" t="s">
        <v>274</v>
      </c>
      <c r="P83" s="81">
        <v>43789.450625</v>
      </c>
      <c r="Q83" s="79" t="s">
        <v>329</v>
      </c>
      <c r="R83" s="79"/>
      <c r="S83" s="79"/>
      <c r="T83" s="79"/>
      <c r="U83" s="79"/>
      <c r="V83" s="83" t="s">
        <v>564</v>
      </c>
      <c r="W83" s="81">
        <v>43789.450625</v>
      </c>
      <c r="X83" s="85">
        <v>43789</v>
      </c>
      <c r="Y83" s="87" t="s">
        <v>645</v>
      </c>
      <c r="Z83" s="83" t="s">
        <v>742</v>
      </c>
      <c r="AA83" s="79"/>
      <c r="AB83" s="79"/>
      <c r="AC83" s="87" t="s">
        <v>839</v>
      </c>
      <c r="AD83" s="79"/>
      <c r="AE83" s="79" t="b">
        <v>0</v>
      </c>
      <c r="AF83" s="79">
        <v>0</v>
      </c>
      <c r="AG83" s="87" t="s">
        <v>867</v>
      </c>
      <c r="AH83" s="79" t="b">
        <v>0</v>
      </c>
      <c r="AI83" s="79" t="s">
        <v>874</v>
      </c>
      <c r="AJ83" s="79"/>
      <c r="AK83" s="87" t="s">
        <v>867</v>
      </c>
      <c r="AL83" s="79" t="b">
        <v>0</v>
      </c>
      <c r="AM83" s="79">
        <v>1</v>
      </c>
      <c r="AN83" s="87" t="s">
        <v>834</v>
      </c>
      <c r="AO83" s="79" t="s">
        <v>883</v>
      </c>
      <c r="AP83" s="79" t="b">
        <v>0</v>
      </c>
      <c r="AQ83" s="87" t="s">
        <v>834</v>
      </c>
      <c r="AR83" s="79" t="s">
        <v>176</v>
      </c>
      <c r="AS83" s="79">
        <v>0</v>
      </c>
      <c r="AT83" s="79">
        <v>0</v>
      </c>
      <c r="AU83" s="79"/>
      <c r="AV83" s="79"/>
      <c r="AW83" s="79"/>
      <c r="AX83" s="79"/>
      <c r="AY83" s="79"/>
      <c r="AZ83" s="79"/>
      <c r="BA83" s="79"/>
      <c r="BB83" s="79"/>
      <c r="BC83">
        <v>2</v>
      </c>
      <c r="BD83" s="78" t="str">
        <f>REPLACE(INDEX(GroupVertices[Group],MATCH(Edges[[#This Row],[Vertex 1]],GroupVertices[Vertex],0)),1,1,"")</f>
        <v>6</v>
      </c>
      <c r="BE83" s="78" t="str">
        <f>REPLACE(INDEX(GroupVertices[Group],MATCH(Edges[[#This Row],[Vertex 2]],GroupVertices[Vertex],0)),1,1,"")</f>
        <v>6</v>
      </c>
      <c r="BF83" s="48">
        <v>0</v>
      </c>
      <c r="BG83" s="49">
        <v>0</v>
      </c>
      <c r="BH83" s="48">
        <v>0</v>
      </c>
      <c r="BI83" s="49">
        <v>0</v>
      </c>
      <c r="BJ83" s="48">
        <v>0</v>
      </c>
      <c r="BK83" s="49">
        <v>0</v>
      </c>
      <c r="BL83" s="48">
        <v>22</v>
      </c>
      <c r="BM83" s="49">
        <v>100</v>
      </c>
      <c r="BN83" s="48">
        <v>22</v>
      </c>
    </row>
    <row r="84" spans="1:66" ht="15">
      <c r="A84" s="64" t="s">
        <v>255</v>
      </c>
      <c r="B84" s="64" t="s">
        <v>255</v>
      </c>
      <c r="C84" s="65" t="s">
        <v>2144</v>
      </c>
      <c r="D84" s="66">
        <v>10</v>
      </c>
      <c r="E84" s="67" t="s">
        <v>136</v>
      </c>
      <c r="F84" s="68">
        <v>6</v>
      </c>
      <c r="G84" s="65"/>
      <c r="H84" s="69"/>
      <c r="I84" s="70"/>
      <c r="J84" s="70"/>
      <c r="K84" s="34" t="s">
        <v>65</v>
      </c>
      <c r="L84" s="77">
        <v>84</v>
      </c>
      <c r="M84" s="77"/>
      <c r="N84" s="72"/>
      <c r="O84" s="79" t="s">
        <v>176</v>
      </c>
      <c r="P84" s="81">
        <v>43783.020266203705</v>
      </c>
      <c r="Q84" s="79" t="s">
        <v>333</v>
      </c>
      <c r="R84" s="83" t="s">
        <v>398</v>
      </c>
      <c r="S84" s="79" t="s">
        <v>420</v>
      </c>
      <c r="T84" s="79" t="s">
        <v>491</v>
      </c>
      <c r="U84" s="79"/>
      <c r="V84" s="83" t="s">
        <v>565</v>
      </c>
      <c r="W84" s="81">
        <v>43783.020266203705</v>
      </c>
      <c r="X84" s="85">
        <v>43783</v>
      </c>
      <c r="Y84" s="87" t="s">
        <v>646</v>
      </c>
      <c r="Z84" s="83" t="s">
        <v>743</v>
      </c>
      <c r="AA84" s="79"/>
      <c r="AB84" s="79"/>
      <c r="AC84" s="87" t="s">
        <v>840</v>
      </c>
      <c r="AD84" s="79"/>
      <c r="AE84" s="79" t="b">
        <v>0</v>
      </c>
      <c r="AF84" s="79">
        <v>0</v>
      </c>
      <c r="AG84" s="87" t="s">
        <v>867</v>
      </c>
      <c r="AH84" s="79" t="b">
        <v>0</v>
      </c>
      <c r="AI84" s="79" t="s">
        <v>871</v>
      </c>
      <c r="AJ84" s="79"/>
      <c r="AK84" s="87" t="s">
        <v>867</v>
      </c>
      <c r="AL84" s="79" t="b">
        <v>0</v>
      </c>
      <c r="AM84" s="79">
        <v>0</v>
      </c>
      <c r="AN84" s="87" t="s">
        <v>867</v>
      </c>
      <c r="AO84" s="79" t="s">
        <v>885</v>
      </c>
      <c r="AP84" s="79" t="b">
        <v>0</v>
      </c>
      <c r="AQ84" s="87" t="s">
        <v>840</v>
      </c>
      <c r="AR84" s="79" t="s">
        <v>176</v>
      </c>
      <c r="AS84" s="79">
        <v>0</v>
      </c>
      <c r="AT84" s="79">
        <v>0</v>
      </c>
      <c r="AU84" s="79"/>
      <c r="AV84" s="79"/>
      <c r="AW84" s="79"/>
      <c r="AX84" s="79"/>
      <c r="AY84" s="79"/>
      <c r="AZ84" s="79"/>
      <c r="BA84" s="79"/>
      <c r="BB84" s="79"/>
      <c r="BC84">
        <v>9</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17</v>
      </c>
      <c r="BM84" s="49">
        <v>100</v>
      </c>
      <c r="BN84" s="48">
        <v>17</v>
      </c>
    </row>
    <row r="85" spans="1:66" ht="15">
      <c r="A85" s="64" t="s">
        <v>255</v>
      </c>
      <c r="B85" s="64" t="s">
        <v>255</v>
      </c>
      <c r="C85" s="65" t="s">
        <v>2144</v>
      </c>
      <c r="D85" s="66">
        <v>10</v>
      </c>
      <c r="E85" s="67" t="s">
        <v>136</v>
      </c>
      <c r="F85" s="68">
        <v>6</v>
      </c>
      <c r="G85" s="65"/>
      <c r="H85" s="69"/>
      <c r="I85" s="70"/>
      <c r="J85" s="70"/>
      <c r="K85" s="34" t="s">
        <v>65</v>
      </c>
      <c r="L85" s="77">
        <v>85</v>
      </c>
      <c r="M85" s="77"/>
      <c r="N85" s="72"/>
      <c r="O85" s="79" t="s">
        <v>176</v>
      </c>
      <c r="P85" s="81">
        <v>43783.12133101852</v>
      </c>
      <c r="Q85" s="79" t="s">
        <v>334</v>
      </c>
      <c r="R85" s="83" t="s">
        <v>399</v>
      </c>
      <c r="S85" s="79" t="s">
        <v>420</v>
      </c>
      <c r="T85" s="79" t="s">
        <v>491</v>
      </c>
      <c r="U85" s="79"/>
      <c r="V85" s="83" t="s">
        <v>565</v>
      </c>
      <c r="W85" s="81">
        <v>43783.12133101852</v>
      </c>
      <c r="X85" s="85">
        <v>43783</v>
      </c>
      <c r="Y85" s="87" t="s">
        <v>647</v>
      </c>
      <c r="Z85" s="83" t="s">
        <v>744</v>
      </c>
      <c r="AA85" s="79"/>
      <c r="AB85" s="79"/>
      <c r="AC85" s="87" t="s">
        <v>841</v>
      </c>
      <c r="AD85" s="79"/>
      <c r="AE85" s="79" t="b">
        <v>0</v>
      </c>
      <c r="AF85" s="79">
        <v>1</v>
      </c>
      <c r="AG85" s="87" t="s">
        <v>867</v>
      </c>
      <c r="AH85" s="79" t="b">
        <v>0</v>
      </c>
      <c r="AI85" s="79" t="s">
        <v>871</v>
      </c>
      <c r="AJ85" s="79"/>
      <c r="AK85" s="87" t="s">
        <v>867</v>
      </c>
      <c r="AL85" s="79" t="b">
        <v>0</v>
      </c>
      <c r="AM85" s="79">
        <v>0</v>
      </c>
      <c r="AN85" s="87" t="s">
        <v>867</v>
      </c>
      <c r="AO85" s="79" t="s">
        <v>885</v>
      </c>
      <c r="AP85" s="79" t="b">
        <v>0</v>
      </c>
      <c r="AQ85" s="87" t="s">
        <v>841</v>
      </c>
      <c r="AR85" s="79" t="s">
        <v>176</v>
      </c>
      <c r="AS85" s="79">
        <v>0</v>
      </c>
      <c r="AT85" s="79">
        <v>0</v>
      </c>
      <c r="AU85" s="79"/>
      <c r="AV85" s="79"/>
      <c r="AW85" s="79"/>
      <c r="AX85" s="79"/>
      <c r="AY85" s="79"/>
      <c r="AZ85" s="79"/>
      <c r="BA85" s="79"/>
      <c r="BB85" s="79"/>
      <c r="BC85">
        <v>9</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17</v>
      </c>
      <c r="BM85" s="49">
        <v>100</v>
      </c>
      <c r="BN85" s="48">
        <v>17</v>
      </c>
    </row>
    <row r="86" spans="1:66" ht="15">
      <c r="A86" s="64" t="s">
        <v>255</v>
      </c>
      <c r="B86" s="64" t="s">
        <v>255</v>
      </c>
      <c r="C86" s="65" t="s">
        <v>2144</v>
      </c>
      <c r="D86" s="66">
        <v>10</v>
      </c>
      <c r="E86" s="67" t="s">
        <v>136</v>
      </c>
      <c r="F86" s="68">
        <v>6</v>
      </c>
      <c r="G86" s="65"/>
      <c r="H86" s="69"/>
      <c r="I86" s="70"/>
      <c r="J86" s="70"/>
      <c r="K86" s="34" t="s">
        <v>65</v>
      </c>
      <c r="L86" s="77">
        <v>86</v>
      </c>
      <c r="M86" s="77"/>
      <c r="N86" s="72"/>
      <c r="O86" s="79" t="s">
        <v>176</v>
      </c>
      <c r="P86" s="81">
        <v>43783.30726851852</v>
      </c>
      <c r="Q86" s="79" t="s">
        <v>335</v>
      </c>
      <c r="R86" s="83" t="s">
        <v>400</v>
      </c>
      <c r="S86" s="79" t="s">
        <v>420</v>
      </c>
      <c r="T86" s="79" t="s">
        <v>491</v>
      </c>
      <c r="U86" s="79"/>
      <c r="V86" s="83" t="s">
        <v>565</v>
      </c>
      <c r="W86" s="81">
        <v>43783.30726851852</v>
      </c>
      <c r="X86" s="85">
        <v>43783</v>
      </c>
      <c r="Y86" s="87" t="s">
        <v>648</v>
      </c>
      <c r="Z86" s="83" t="s">
        <v>745</v>
      </c>
      <c r="AA86" s="79"/>
      <c r="AB86" s="79"/>
      <c r="AC86" s="87" t="s">
        <v>842</v>
      </c>
      <c r="AD86" s="79"/>
      <c r="AE86" s="79" t="b">
        <v>0</v>
      </c>
      <c r="AF86" s="79">
        <v>1</v>
      </c>
      <c r="AG86" s="87" t="s">
        <v>867</v>
      </c>
      <c r="AH86" s="79" t="b">
        <v>0</v>
      </c>
      <c r="AI86" s="79" t="s">
        <v>871</v>
      </c>
      <c r="AJ86" s="79"/>
      <c r="AK86" s="87" t="s">
        <v>867</v>
      </c>
      <c r="AL86" s="79" t="b">
        <v>0</v>
      </c>
      <c r="AM86" s="79">
        <v>0</v>
      </c>
      <c r="AN86" s="87" t="s">
        <v>867</v>
      </c>
      <c r="AO86" s="79" t="s">
        <v>885</v>
      </c>
      <c r="AP86" s="79" t="b">
        <v>0</v>
      </c>
      <c r="AQ86" s="87" t="s">
        <v>842</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17</v>
      </c>
      <c r="BM86" s="49">
        <v>100</v>
      </c>
      <c r="BN86" s="48">
        <v>17</v>
      </c>
    </row>
    <row r="87" spans="1:66" ht="15">
      <c r="A87" s="64" t="s">
        <v>255</v>
      </c>
      <c r="B87" s="64" t="s">
        <v>255</v>
      </c>
      <c r="C87" s="65" t="s">
        <v>2144</v>
      </c>
      <c r="D87" s="66">
        <v>10</v>
      </c>
      <c r="E87" s="67" t="s">
        <v>136</v>
      </c>
      <c r="F87" s="68">
        <v>6</v>
      </c>
      <c r="G87" s="65"/>
      <c r="H87" s="69"/>
      <c r="I87" s="70"/>
      <c r="J87" s="70"/>
      <c r="K87" s="34" t="s">
        <v>65</v>
      </c>
      <c r="L87" s="77">
        <v>87</v>
      </c>
      <c r="M87" s="77"/>
      <c r="N87" s="72"/>
      <c r="O87" s="79" t="s">
        <v>176</v>
      </c>
      <c r="P87" s="81">
        <v>43784.11651620371</v>
      </c>
      <c r="Q87" s="79" t="s">
        <v>336</v>
      </c>
      <c r="R87" s="79"/>
      <c r="S87" s="79"/>
      <c r="T87" s="79" t="s">
        <v>492</v>
      </c>
      <c r="U87" s="83" t="s">
        <v>528</v>
      </c>
      <c r="V87" s="83" t="s">
        <v>528</v>
      </c>
      <c r="W87" s="81">
        <v>43784.11651620371</v>
      </c>
      <c r="X87" s="85">
        <v>43784</v>
      </c>
      <c r="Y87" s="87" t="s">
        <v>649</v>
      </c>
      <c r="Z87" s="83" t="s">
        <v>746</v>
      </c>
      <c r="AA87" s="79"/>
      <c r="AB87" s="79"/>
      <c r="AC87" s="87" t="s">
        <v>843</v>
      </c>
      <c r="AD87" s="79"/>
      <c r="AE87" s="79" t="b">
        <v>0</v>
      </c>
      <c r="AF87" s="79">
        <v>0</v>
      </c>
      <c r="AG87" s="87" t="s">
        <v>867</v>
      </c>
      <c r="AH87" s="79" t="b">
        <v>0</v>
      </c>
      <c r="AI87" s="79" t="s">
        <v>871</v>
      </c>
      <c r="AJ87" s="79"/>
      <c r="AK87" s="87" t="s">
        <v>867</v>
      </c>
      <c r="AL87" s="79" t="b">
        <v>0</v>
      </c>
      <c r="AM87" s="79">
        <v>0</v>
      </c>
      <c r="AN87" s="87" t="s">
        <v>867</v>
      </c>
      <c r="AO87" s="79" t="s">
        <v>884</v>
      </c>
      <c r="AP87" s="79" t="b">
        <v>0</v>
      </c>
      <c r="AQ87" s="87" t="s">
        <v>843</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21</v>
      </c>
      <c r="BM87" s="49">
        <v>100</v>
      </c>
      <c r="BN87" s="48">
        <v>21</v>
      </c>
    </row>
    <row r="88" spans="1:66" ht="15">
      <c r="A88" s="64" t="s">
        <v>255</v>
      </c>
      <c r="B88" s="64" t="s">
        <v>255</v>
      </c>
      <c r="C88" s="65" t="s">
        <v>2144</v>
      </c>
      <c r="D88" s="66">
        <v>10</v>
      </c>
      <c r="E88" s="67" t="s">
        <v>136</v>
      </c>
      <c r="F88" s="68">
        <v>6</v>
      </c>
      <c r="G88" s="65"/>
      <c r="H88" s="69"/>
      <c r="I88" s="70"/>
      <c r="J88" s="70"/>
      <c r="K88" s="34" t="s">
        <v>65</v>
      </c>
      <c r="L88" s="77">
        <v>88</v>
      </c>
      <c r="M88" s="77"/>
      <c r="N88" s="72"/>
      <c r="O88" s="79" t="s">
        <v>176</v>
      </c>
      <c r="P88" s="81">
        <v>43784.116898148146</v>
      </c>
      <c r="Q88" s="79" t="s">
        <v>337</v>
      </c>
      <c r="R88" s="83" t="s">
        <v>401</v>
      </c>
      <c r="S88" s="79" t="s">
        <v>420</v>
      </c>
      <c r="T88" s="79" t="s">
        <v>491</v>
      </c>
      <c r="U88" s="79"/>
      <c r="V88" s="83" t="s">
        <v>565</v>
      </c>
      <c r="W88" s="81">
        <v>43784.116898148146</v>
      </c>
      <c r="X88" s="85">
        <v>43784</v>
      </c>
      <c r="Y88" s="87" t="s">
        <v>650</v>
      </c>
      <c r="Z88" s="83" t="s">
        <v>747</v>
      </c>
      <c r="AA88" s="79"/>
      <c r="AB88" s="79"/>
      <c r="AC88" s="87" t="s">
        <v>844</v>
      </c>
      <c r="AD88" s="79"/>
      <c r="AE88" s="79" t="b">
        <v>0</v>
      </c>
      <c r="AF88" s="79">
        <v>0</v>
      </c>
      <c r="AG88" s="87" t="s">
        <v>867</v>
      </c>
      <c r="AH88" s="79" t="b">
        <v>0</v>
      </c>
      <c r="AI88" s="79" t="s">
        <v>871</v>
      </c>
      <c r="AJ88" s="79"/>
      <c r="AK88" s="87" t="s">
        <v>867</v>
      </c>
      <c r="AL88" s="79" t="b">
        <v>0</v>
      </c>
      <c r="AM88" s="79">
        <v>0</v>
      </c>
      <c r="AN88" s="87" t="s">
        <v>867</v>
      </c>
      <c r="AO88" s="79" t="s">
        <v>885</v>
      </c>
      <c r="AP88" s="79" t="b">
        <v>0</v>
      </c>
      <c r="AQ88" s="87" t="s">
        <v>844</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17</v>
      </c>
      <c r="BM88" s="49">
        <v>100</v>
      </c>
      <c r="BN88" s="48">
        <v>17</v>
      </c>
    </row>
    <row r="89" spans="1:66" ht="15">
      <c r="A89" s="64" t="s">
        <v>255</v>
      </c>
      <c r="B89" s="64" t="s">
        <v>255</v>
      </c>
      <c r="C89" s="65" t="s">
        <v>2144</v>
      </c>
      <c r="D89" s="66">
        <v>10</v>
      </c>
      <c r="E89" s="67" t="s">
        <v>136</v>
      </c>
      <c r="F89" s="68">
        <v>6</v>
      </c>
      <c r="G89" s="65"/>
      <c r="H89" s="69"/>
      <c r="I89" s="70"/>
      <c r="J89" s="70"/>
      <c r="K89" s="34" t="s">
        <v>65</v>
      </c>
      <c r="L89" s="77">
        <v>89</v>
      </c>
      <c r="M89" s="77"/>
      <c r="N89" s="72"/>
      <c r="O89" s="79" t="s">
        <v>176</v>
      </c>
      <c r="P89" s="81">
        <v>43784.11715277778</v>
      </c>
      <c r="Q89" s="79" t="s">
        <v>338</v>
      </c>
      <c r="R89" s="83" t="s">
        <v>402</v>
      </c>
      <c r="S89" s="79" t="s">
        <v>420</v>
      </c>
      <c r="T89" s="79" t="s">
        <v>491</v>
      </c>
      <c r="U89" s="79"/>
      <c r="V89" s="83" t="s">
        <v>565</v>
      </c>
      <c r="W89" s="81">
        <v>43784.11715277778</v>
      </c>
      <c r="X89" s="85">
        <v>43784</v>
      </c>
      <c r="Y89" s="87" t="s">
        <v>651</v>
      </c>
      <c r="Z89" s="83" t="s">
        <v>748</v>
      </c>
      <c r="AA89" s="79"/>
      <c r="AB89" s="79"/>
      <c r="AC89" s="87" t="s">
        <v>845</v>
      </c>
      <c r="AD89" s="79"/>
      <c r="AE89" s="79" t="b">
        <v>0</v>
      </c>
      <c r="AF89" s="79">
        <v>0</v>
      </c>
      <c r="AG89" s="87" t="s">
        <v>867</v>
      </c>
      <c r="AH89" s="79" t="b">
        <v>0</v>
      </c>
      <c r="AI89" s="79" t="s">
        <v>871</v>
      </c>
      <c r="AJ89" s="79"/>
      <c r="AK89" s="87" t="s">
        <v>867</v>
      </c>
      <c r="AL89" s="79" t="b">
        <v>0</v>
      </c>
      <c r="AM89" s="79">
        <v>0</v>
      </c>
      <c r="AN89" s="87" t="s">
        <v>867</v>
      </c>
      <c r="AO89" s="79" t="s">
        <v>885</v>
      </c>
      <c r="AP89" s="79" t="b">
        <v>0</v>
      </c>
      <c r="AQ89" s="87" t="s">
        <v>845</v>
      </c>
      <c r="AR89" s="79" t="s">
        <v>176</v>
      </c>
      <c r="AS89" s="79">
        <v>0</v>
      </c>
      <c r="AT89" s="79">
        <v>0</v>
      </c>
      <c r="AU89" s="79"/>
      <c r="AV89" s="79"/>
      <c r="AW89" s="79"/>
      <c r="AX89" s="79"/>
      <c r="AY89" s="79"/>
      <c r="AZ89" s="79"/>
      <c r="BA89" s="79"/>
      <c r="BB89" s="79"/>
      <c r="BC89">
        <v>9</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17</v>
      </c>
      <c r="BM89" s="49">
        <v>100</v>
      </c>
      <c r="BN89" s="48">
        <v>17</v>
      </c>
    </row>
    <row r="90" spans="1:66" ht="15">
      <c r="A90" s="64" t="s">
        <v>255</v>
      </c>
      <c r="B90" s="64" t="s">
        <v>255</v>
      </c>
      <c r="C90" s="65" t="s">
        <v>2144</v>
      </c>
      <c r="D90" s="66">
        <v>10</v>
      </c>
      <c r="E90" s="67" t="s">
        <v>136</v>
      </c>
      <c r="F90" s="68">
        <v>6</v>
      </c>
      <c r="G90" s="65"/>
      <c r="H90" s="69"/>
      <c r="I90" s="70"/>
      <c r="J90" s="70"/>
      <c r="K90" s="34" t="s">
        <v>65</v>
      </c>
      <c r="L90" s="77">
        <v>90</v>
      </c>
      <c r="M90" s="77"/>
      <c r="N90" s="72"/>
      <c r="O90" s="79" t="s">
        <v>176</v>
      </c>
      <c r="P90" s="81">
        <v>43784.117430555554</v>
      </c>
      <c r="Q90" s="79" t="s">
        <v>339</v>
      </c>
      <c r="R90" s="83" t="s">
        <v>403</v>
      </c>
      <c r="S90" s="79" t="s">
        <v>420</v>
      </c>
      <c r="T90" s="79" t="s">
        <v>491</v>
      </c>
      <c r="U90" s="79"/>
      <c r="V90" s="83" t="s">
        <v>565</v>
      </c>
      <c r="W90" s="81">
        <v>43784.117430555554</v>
      </c>
      <c r="X90" s="85">
        <v>43784</v>
      </c>
      <c r="Y90" s="87" t="s">
        <v>652</v>
      </c>
      <c r="Z90" s="83" t="s">
        <v>749</v>
      </c>
      <c r="AA90" s="79"/>
      <c r="AB90" s="79"/>
      <c r="AC90" s="87" t="s">
        <v>846</v>
      </c>
      <c r="AD90" s="79"/>
      <c r="AE90" s="79" t="b">
        <v>0</v>
      </c>
      <c r="AF90" s="79">
        <v>0</v>
      </c>
      <c r="AG90" s="87" t="s">
        <v>867</v>
      </c>
      <c r="AH90" s="79" t="b">
        <v>0</v>
      </c>
      <c r="AI90" s="79" t="s">
        <v>871</v>
      </c>
      <c r="AJ90" s="79"/>
      <c r="AK90" s="87" t="s">
        <v>867</v>
      </c>
      <c r="AL90" s="79" t="b">
        <v>0</v>
      </c>
      <c r="AM90" s="79">
        <v>0</v>
      </c>
      <c r="AN90" s="87" t="s">
        <v>867</v>
      </c>
      <c r="AO90" s="79" t="s">
        <v>885</v>
      </c>
      <c r="AP90" s="79" t="b">
        <v>0</v>
      </c>
      <c r="AQ90" s="87" t="s">
        <v>846</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17</v>
      </c>
      <c r="BM90" s="49">
        <v>100</v>
      </c>
      <c r="BN90" s="48">
        <v>17</v>
      </c>
    </row>
    <row r="91" spans="1:66" ht="15">
      <c r="A91" s="64" t="s">
        <v>255</v>
      </c>
      <c r="B91" s="64" t="s">
        <v>255</v>
      </c>
      <c r="C91" s="65" t="s">
        <v>2144</v>
      </c>
      <c r="D91" s="66">
        <v>10</v>
      </c>
      <c r="E91" s="67" t="s">
        <v>136</v>
      </c>
      <c r="F91" s="68">
        <v>6</v>
      </c>
      <c r="G91" s="65"/>
      <c r="H91" s="69"/>
      <c r="I91" s="70"/>
      <c r="J91" s="70"/>
      <c r="K91" s="34" t="s">
        <v>65</v>
      </c>
      <c r="L91" s="77">
        <v>91</v>
      </c>
      <c r="M91" s="77"/>
      <c r="N91" s="72"/>
      <c r="O91" s="79" t="s">
        <v>176</v>
      </c>
      <c r="P91" s="81">
        <v>43790.180763888886</v>
      </c>
      <c r="Q91" s="79" t="s">
        <v>340</v>
      </c>
      <c r="R91" s="83" t="s">
        <v>404</v>
      </c>
      <c r="S91" s="79" t="s">
        <v>429</v>
      </c>
      <c r="T91" s="79" t="s">
        <v>493</v>
      </c>
      <c r="U91" s="83" t="s">
        <v>529</v>
      </c>
      <c r="V91" s="83" t="s">
        <v>529</v>
      </c>
      <c r="W91" s="81">
        <v>43790.180763888886</v>
      </c>
      <c r="X91" s="85">
        <v>43790</v>
      </c>
      <c r="Y91" s="87" t="s">
        <v>653</v>
      </c>
      <c r="Z91" s="83" t="s">
        <v>750</v>
      </c>
      <c r="AA91" s="79"/>
      <c r="AB91" s="79"/>
      <c r="AC91" s="87" t="s">
        <v>847</v>
      </c>
      <c r="AD91" s="79"/>
      <c r="AE91" s="79" t="b">
        <v>0</v>
      </c>
      <c r="AF91" s="79">
        <v>0</v>
      </c>
      <c r="AG91" s="87" t="s">
        <v>867</v>
      </c>
      <c r="AH91" s="79" t="b">
        <v>0</v>
      </c>
      <c r="AI91" s="79" t="s">
        <v>870</v>
      </c>
      <c r="AJ91" s="79"/>
      <c r="AK91" s="87" t="s">
        <v>867</v>
      </c>
      <c r="AL91" s="79" t="b">
        <v>0</v>
      </c>
      <c r="AM91" s="79">
        <v>0</v>
      </c>
      <c r="AN91" s="87" t="s">
        <v>867</v>
      </c>
      <c r="AO91" s="79" t="s">
        <v>884</v>
      </c>
      <c r="AP91" s="79" t="b">
        <v>0</v>
      </c>
      <c r="AQ91" s="87" t="s">
        <v>847</v>
      </c>
      <c r="AR91" s="79" t="s">
        <v>176</v>
      </c>
      <c r="AS91" s="79">
        <v>0</v>
      </c>
      <c r="AT91" s="79">
        <v>0</v>
      </c>
      <c r="AU91" s="79"/>
      <c r="AV91" s="79"/>
      <c r="AW91" s="79"/>
      <c r="AX91" s="79"/>
      <c r="AY91" s="79"/>
      <c r="AZ91" s="79"/>
      <c r="BA91" s="79"/>
      <c r="BB91" s="79"/>
      <c r="BC91">
        <v>9</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19</v>
      </c>
      <c r="BM91" s="49">
        <v>100</v>
      </c>
      <c r="BN91" s="48">
        <v>19</v>
      </c>
    </row>
    <row r="92" spans="1:66" ht="15">
      <c r="A92" s="64" t="s">
        <v>255</v>
      </c>
      <c r="B92" s="64" t="s">
        <v>255</v>
      </c>
      <c r="C92" s="65" t="s">
        <v>2144</v>
      </c>
      <c r="D92" s="66">
        <v>10</v>
      </c>
      <c r="E92" s="67" t="s">
        <v>136</v>
      </c>
      <c r="F92" s="68">
        <v>6</v>
      </c>
      <c r="G92" s="65"/>
      <c r="H92" s="69"/>
      <c r="I92" s="70"/>
      <c r="J92" s="70"/>
      <c r="K92" s="34" t="s">
        <v>65</v>
      </c>
      <c r="L92" s="77">
        <v>92</v>
      </c>
      <c r="M92" s="77"/>
      <c r="N92" s="72"/>
      <c r="O92" s="79" t="s">
        <v>176</v>
      </c>
      <c r="P92" s="81">
        <v>43790.21461805556</v>
      </c>
      <c r="Q92" s="79" t="s">
        <v>341</v>
      </c>
      <c r="R92" s="83" t="s">
        <v>405</v>
      </c>
      <c r="S92" s="79" t="s">
        <v>429</v>
      </c>
      <c r="T92" s="79" t="s">
        <v>494</v>
      </c>
      <c r="U92" s="83" t="s">
        <v>530</v>
      </c>
      <c r="V92" s="83" t="s">
        <v>530</v>
      </c>
      <c r="W92" s="81">
        <v>43790.21461805556</v>
      </c>
      <c r="X92" s="85">
        <v>43790</v>
      </c>
      <c r="Y92" s="87" t="s">
        <v>654</v>
      </c>
      <c r="Z92" s="83" t="s">
        <v>751</v>
      </c>
      <c r="AA92" s="79"/>
      <c r="AB92" s="79"/>
      <c r="AC92" s="87" t="s">
        <v>848</v>
      </c>
      <c r="AD92" s="79"/>
      <c r="AE92" s="79" t="b">
        <v>0</v>
      </c>
      <c r="AF92" s="79">
        <v>1</v>
      </c>
      <c r="AG92" s="87" t="s">
        <v>867</v>
      </c>
      <c r="AH92" s="79" t="b">
        <v>0</v>
      </c>
      <c r="AI92" s="79" t="s">
        <v>870</v>
      </c>
      <c r="AJ92" s="79"/>
      <c r="AK92" s="87" t="s">
        <v>867</v>
      </c>
      <c r="AL92" s="79" t="b">
        <v>0</v>
      </c>
      <c r="AM92" s="79">
        <v>0</v>
      </c>
      <c r="AN92" s="87" t="s">
        <v>867</v>
      </c>
      <c r="AO92" s="79" t="s">
        <v>884</v>
      </c>
      <c r="AP92" s="79" t="b">
        <v>0</v>
      </c>
      <c r="AQ92" s="87" t="s">
        <v>848</v>
      </c>
      <c r="AR92" s="79" t="s">
        <v>176</v>
      </c>
      <c r="AS92" s="79">
        <v>0</v>
      </c>
      <c r="AT92" s="79">
        <v>0</v>
      </c>
      <c r="AU92" s="79"/>
      <c r="AV92" s="79"/>
      <c r="AW92" s="79"/>
      <c r="AX92" s="79"/>
      <c r="AY92" s="79"/>
      <c r="AZ92" s="79"/>
      <c r="BA92" s="79"/>
      <c r="BB92" s="79"/>
      <c r="BC92">
        <v>9</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25</v>
      </c>
      <c r="BM92" s="49">
        <v>100</v>
      </c>
      <c r="BN92" s="48">
        <v>25</v>
      </c>
    </row>
    <row r="93" spans="1:66" ht="15">
      <c r="A93" s="64" t="s">
        <v>256</v>
      </c>
      <c r="B93" s="64" t="s">
        <v>256</v>
      </c>
      <c r="C93" s="65" t="s">
        <v>2138</v>
      </c>
      <c r="D93" s="66">
        <v>3</v>
      </c>
      <c r="E93" s="67" t="s">
        <v>132</v>
      </c>
      <c r="F93" s="68">
        <v>32</v>
      </c>
      <c r="G93" s="65"/>
      <c r="H93" s="69"/>
      <c r="I93" s="70"/>
      <c r="J93" s="70"/>
      <c r="K93" s="34" t="s">
        <v>65</v>
      </c>
      <c r="L93" s="77">
        <v>93</v>
      </c>
      <c r="M93" s="77"/>
      <c r="N93" s="72"/>
      <c r="O93" s="79" t="s">
        <v>176</v>
      </c>
      <c r="P93" s="81">
        <v>43790.374340277776</v>
      </c>
      <c r="Q93" s="79" t="s">
        <v>342</v>
      </c>
      <c r="R93" s="83" t="s">
        <v>406</v>
      </c>
      <c r="S93" s="79" t="s">
        <v>420</v>
      </c>
      <c r="T93" s="79" t="s">
        <v>495</v>
      </c>
      <c r="U93" s="79"/>
      <c r="V93" s="83" t="s">
        <v>566</v>
      </c>
      <c r="W93" s="81">
        <v>43790.374340277776</v>
      </c>
      <c r="X93" s="85">
        <v>43790</v>
      </c>
      <c r="Y93" s="87" t="s">
        <v>655</v>
      </c>
      <c r="Z93" s="83" t="s">
        <v>752</v>
      </c>
      <c r="AA93" s="79"/>
      <c r="AB93" s="79"/>
      <c r="AC93" s="87" t="s">
        <v>849</v>
      </c>
      <c r="AD93" s="79"/>
      <c r="AE93" s="79" t="b">
        <v>0</v>
      </c>
      <c r="AF93" s="79">
        <v>1</v>
      </c>
      <c r="AG93" s="87" t="s">
        <v>867</v>
      </c>
      <c r="AH93" s="79" t="b">
        <v>0</v>
      </c>
      <c r="AI93" s="79" t="s">
        <v>875</v>
      </c>
      <c r="AJ93" s="79"/>
      <c r="AK93" s="87" t="s">
        <v>867</v>
      </c>
      <c r="AL93" s="79" t="b">
        <v>0</v>
      </c>
      <c r="AM93" s="79">
        <v>0</v>
      </c>
      <c r="AN93" s="87" t="s">
        <v>867</v>
      </c>
      <c r="AO93" s="79" t="s">
        <v>885</v>
      </c>
      <c r="AP93" s="79" t="b">
        <v>0</v>
      </c>
      <c r="AQ93" s="87" t="s">
        <v>849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18</v>
      </c>
      <c r="BM93" s="49">
        <v>100</v>
      </c>
      <c r="BN93" s="48">
        <v>18</v>
      </c>
    </row>
    <row r="94" spans="1:66" ht="15">
      <c r="A94" s="64" t="s">
        <v>257</v>
      </c>
      <c r="B94" s="64" t="s">
        <v>257</v>
      </c>
      <c r="C94" s="65" t="s">
        <v>2138</v>
      </c>
      <c r="D94" s="66">
        <v>3</v>
      </c>
      <c r="E94" s="67" t="s">
        <v>132</v>
      </c>
      <c r="F94" s="68">
        <v>32</v>
      </c>
      <c r="G94" s="65"/>
      <c r="H94" s="69"/>
      <c r="I94" s="70"/>
      <c r="J94" s="70"/>
      <c r="K94" s="34" t="s">
        <v>65</v>
      </c>
      <c r="L94" s="77">
        <v>94</v>
      </c>
      <c r="M94" s="77"/>
      <c r="N94" s="72"/>
      <c r="O94" s="79" t="s">
        <v>176</v>
      </c>
      <c r="P94" s="81">
        <v>43790.37982638889</v>
      </c>
      <c r="Q94" s="79" t="s">
        <v>343</v>
      </c>
      <c r="R94" s="83" t="s">
        <v>407</v>
      </c>
      <c r="S94" s="79" t="s">
        <v>420</v>
      </c>
      <c r="T94" s="79" t="s">
        <v>496</v>
      </c>
      <c r="U94" s="79"/>
      <c r="V94" s="83" t="s">
        <v>567</v>
      </c>
      <c r="W94" s="81">
        <v>43790.37982638889</v>
      </c>
      <c r="X94" s="85">
        <v>43790</v>
      </c>
      <c r="Y94" s="87" t="s">
        <v>656</v>
      </c>
      <c r="Z94" s="83" t="s">
        <v>753</v>
      </c>
      <c r="AA94" s="79"/>
      <c r="AB94" s="79"/>
      <c r="AC94" s="87" t="s">
        <v>850</v>
      </c>
      <c r="AD94" s="79"/>
      <c r="AE94" s="79" t="b">
        <v>0</v>
      </c>
      <c r="AF94" s="79">
        <v>1</v>
      </c>
      <c r="AG94" s="87" t="s">
        <v>867</v>
      </c>
      <c r="AH94" s="79" t="b">
        <v>0</v>
      </c>
      <c r="AI94" s="79" t="s">
        <v>876</v>
      </c>
      <c r="AJ94" s="79"/>
      <c r="AK94" s="87" t="s">
        <v>867</v>
      </c>
      <c r="AL94" s="79" t="b">
        <v>0</v>
      </c>
      <c r="AM94" s="79">
        <v>0</v>
      </c>
      <c r="AN94" s="87" t="s">
        <v>867</v>
      </c>
      <c r="AO94" s="79" t="s">
        <v>885</v>
      </c>
      <c r="AP94" s="79" t="b">
        <v>0</v>
      </c>
      <c r="AQ94" s="87" t="s">
        <v>850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10</v>
      </c>
      <c r="BM94" s="49">
        <v>100</v>
      </c>
      <c r="BN94" s="48">
        <v>10</v>
      </c>
    </row>
    <row r="95" spans="1:66" ht="15">
      <c r="A95" s="64" t="s">
        <v>258</v>
      </c>
      <c r="B95" s="64" t="s">
        <v>258</v>
      </c>
      <c r="C95" s="65" t="s">
        <v>2138</v>
      </c>
      <c r="D95" s="66">
        <v>3</v>
      </c>
      <c r="E95" s="67" t="s">
        <v>132</v>
      </c>
      <c r="F95" s="68">
        <v>32</v>
      </c>
      <c r="G95" s="65"/>
      <c r="H95" s="69"/>
      <c r="I95" s="70"/>
      <c r="J95" s="70"/>
      <c r="K95" s="34" t="s">
        <v>65</v>
      </c>
      <c r="L95" s="77">
        <v>95</v>
      </c>
      <c r="M95" s="77"/>
      <c r="N95" s="72"/>
      <c r="O95" s="79" t="s">
        <v>176</v>
      </c>
      <c r="P95" s="81">
        <v>43790.41008101852</v>
      </c>
      <c r="Q95" s="79" t="s">
        <v>344</v>
      </c>
      <c r="R95" s="83" t="s">
        <v>408</v>
      </c>
      <c r="S95" s="79" t="s">
        <v>420</v>
      </c>
      <c r="T95" s="79" t="s">
        <v>497</v>
      </c>
      <c r="U95" s="79"/>
      <c r="V95" s="83" t="s">
        <v>568</v>
      </c>
      <c r="W95" s="81">
        <v>43790.41008101852</v>
      </c>
      <c r="X95" s="85">
        <v>43790</v>
      </c>
      <c r="Y95" s="87" t="s">
        <v>657</v>
      </c>
      <c r="Z95" s="83" t="s">
        <v>754</v>
      </c>
      <c r="AA95" s="79"/>
      <c r="AB95" s="79"/>
      <c r="AC95" s="87" t="s">
        <v>851</v>
      </c>
      <c r="AD95" s="79"/>
      <c r="AE95" s="79" t="b">
        <v>0</v>
      </c>
      <c r="AF95" s="79">
        <v>1</v>
      </c>
      <c r="AG95" s="87" t="s">
        <v>867</v>
      </c>
      <c r="AH95" s="79" t="b">
        <v>0</v>
      </c>
      <c r="AI95" s="79" t="s">
        <v>877</v>
      </c>
      <c r="AJ95" s="79"/>
      <c r="AK95" s="87" t="s">
        <v>867</v>
      </c>
      <c r="AL95" s="79" t="b">
        <v>0</v>
      </c>
      <c r="AM95" s="79">
        <v>0</v>
      </c>
      <c r="AN95" s="87" t="s">
        <v>867</v>
      </c>
      <c r="AO95" s="79" t="s">
        <v>885</v>
      </c>
      <c r="AP95" s="79" t="b">
        <v>0</v>
      </c>
      <c r="AQ95" s="87" t="s">
        <v>851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21</v>
      </c>
      <c r="BM95" s="49">
        <v>100</v>
      </c>
      <c r="BN95" s="48">
        <v>21</v>
      </c>
    </row>
    <row r="96" spans="1:66" ht="15">
      <c r="A96" s="64" t="s">
        <v>259</v>
      </c>
      <c r="B96" s="64" t="s">
        <v>270</v>
      </c>
      <c r="C96" s="65" t="s">
        <v>2138</v>
      </c>
      <c r="D96" s="66">
        <v>3</v>
      </c>
      <c r="E96" s="67" t="s">
        <v>132</v>
      </c>
      <c r="F96" s="68">
        <v>32</v>
      </c>
      <c r="G96" s="65"/>
      <c r="H96" s="69"/>
      <c r="I96" s="70"/>
      <c r="J96" s="70"/>
      <c r="K96" s="34" t="s">
        <v>65</v>
      </c>
      <c r="L96" s="77">
        <v>96</v>
      </c>
      <c r="M96" s="77"/>
      <c r="N96" s="72"/>
      <c r="O96" s="79" t="s">
        <v>274</v>
      </c>
      <c r="P96" s="81">
        <v>43785.18875</v>
      </c>
      <c r="Q96" s="79" t="s">
        <v>345</v>
      </c>
      <c r="R96" s="83" t="s">
        <v>409</v>
      </c>
      <c r="S96" s="79" t="s">
        <v>420</v>
      </c>
      <c r="T96" s="79" t="s">
        <v>498</v>
      </c>
      <c r="U96" s="79"/>
      <c r="V96" s="83" t="s">
        <v>569</v>
      </c>
      <c r="W96" s="81">
        <v>43785.18875</v>
      </c>
      <c r="X96" s="85">
        <v>43785</v>
      </c>
      <c r="Y96" s="87" t="s">
        <v>658</v>
      </c>
      <c r="Z96" s="83" t="s">
        <v>755</v>
      </c>
      <c r="AA96" s="79"/>
      <c r="AB96" s="79"/>
      <c r="AC96" s="87" t="s">
        <v>852</v>
      </c>
      <c r="AD96" s="79"/>
      <c r="AE96" s="79" t="b">
        <v>0</v>
      </c>
      <c r="AF96" s="79">
        <v>0</v>
      </c>
      <c r="AG96" s="87" t="s">
        <v>867</v>
      </c>
      <c r="AH96" s="79" t="b">
        <v>0</v>
      </c>
      <c r="AI96" s="79" t="s">
        <v>870</v>
      </c>
      <c r="AJ96" s="79"/>
      <c r="AK96" s="87" t="s">
        <v>867</v>
      </c>
      <c r="AL96" s="79" t="b">
        <v>0</v>
      </c>
      <c r="AM96" s="79">
        <v>0</v>
      </c>
      <c r="AN96" s="87" t="s">
        <v>867</v>
      </c>
      <c r="AO96" s="79" t="s">
        <v>885</v>
      </c>
      <c r="AP96" s="79" t="b">
        <v>0</v>
      </c>
      <c r="AQ96" s="87" t="s">
        <v>852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c r="BG96" s="49"/>
      <c r="BH96" s="48"/>
      <c r="BI96" s="49"/>
      <c r="BJ96" s="48"/>
      <c r="BK96" s="49"/>
      <c r="BL96" s="48"/>
      <c r="BM96" s="49"/>
      <c r="BN96" s="48"/>
    </row>
    <row r="97" spans="1:66" ht="15">
      <c r="A97" s="64" t="s">
        <v>259</v>
      </c>
      <c r="B97" s="64" t="s">
        <v>271</v>
      </c>
      <c r="C97" s="65" t="s">
        <v>2138</v>
      </c>
      <c r="D97" s="66">
        <v>3</v>
      </c>
      <c r="E97" s="67" t="s">
        <v>132</v>
      </c>
      <c r="F97" s="68">
        <v>32</v>
      </c>
      <c r="G97" s="65"/>
      <c r="H97" s="69"/>
      <c r="I97" s="70"/>
      <c r="J97" s="70"/>
      <c r="K97" s="34" t="s">
        <v>65</v>
      </c>
      <c r="L97" s="77">
        <v>97</v>
      </c>
      <c r="M97" s="77"/>
      <c r="N97" s="72"/>
      <c r="O97" s="79" t="s">
        <v>274</v>
      </c>
      <c r="P97" s="81">
        <v>43785.18875</v>
      </c>
      <c r="Q97" s="79" t="s">
        <v>345</v>
      </c>
      <c r="R97" s="83" t="s">
        <v>409</v>
      </c>
      <c r="S97" s="79" t="s">
        <v>420</v>
      </c>
      <c r="T97" s="79" t="s">
        <v>498</v>
      </c>
      <c r="U97" s="79"/>
      <c r="V97" s="83" t="s">
        <v>569</v>
      </c>
      <c r="W97" s="81">
        <v>43785.18875</v>
      </c>
      <c r="X97" s="85">
        <v>43785</v>
      </c>
      <c r="Y97" s="87" t="s">
        <v>658</v>
      </c>
      <c r="Z97" s="83" t="s">
        <v>755</v>
      </c>
      <c r="AA97" s="79"/>
      <c r="AB97" s="79"/>
      <c r="AC97" s="87" t="s">
        <v>852</v>
      </c>
      <c r="AD97" s="79"/>
      <c r="AE97" s="79" t="b">
        <v>0</v>
      </c>
      <c r="AF97" s="79">
        <v>0</v>
      </c>
      <c r="AG97" s="87" t="s">
        <v>867</v>
      </c>
      <c r="AH97" s="79" t="b">
        <v>0</v>
      </c>
      <c r="AI97" s="79" t="s">
        <v>870</v>
      </c>
      <c r="AJ97" s="79"/>
      <c r="AK97" s="87" t="s">
        <v>867</v>
      </c>
      <c r="AL97" s="79" t="b">
        <v>0</v>
      </c>
      <c r="AM97" s="79">
        <v>0</v>
      </c>
      <c r="AN97" s="87" t="s">
        <v>867</v>
      </c>
      <c r="AO97" s="79" t="s">
        <v>885</v>
      </c>
      <c r="AP97" s="79" t="b">
        <v>0</v>
      </c>
      <c r="AQ97" s="87" t="s">
        <v>852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v>0</v>
      </c>
      <c r="BG97" s="49">
        <v>0</v>
      </c>
      <c r="BH97" s="48">
        <v>0</v>
      </c>
      <c r="BI97" s="49">
        <v>0</v>
      </c>
      <c r="BJ97" s="48">
        <v>0</v>
      </c>
      <c r="BK97" s="49">
        <v>0</v>
      </c>
      <c r="BL97" s="48">
        <v>18</v>
      </c>
      <c r="BM97" s="49">
        <v>100</v>
      </c>
      <c r="BN97" s="48">
        <v>18</v>
      </c>
    </row>
    <row r="98" spans="1:66" ht="15">
      <c r="A98" s="64" t="s">
        <v>259</v>
      </c>
      <c r="B98" s="64" t="s">
        <v>259</v>
      </c>
      <c r="C98" s="65" t="s">
        <v>2140</v>
      </c>
      <c r="D98" s="66">
        <v>6.5</v>
      </c>
      <c r="E98" s="67" t="s">
        <v>136</v>
      </c>
      <c r="F98" s="68">
        <v>25.5</v>
      </c>
      <c r="G98" s="65"/>
      <c r="H98" s="69"/>
      <c r="I98" s="70"/>
      <c r="J98" s="70"/>
      <c r="K98" s="34" t="s">
        <v>65</v>
      </c>
      <c r="L98" s="77">
        <v>98</v>
      </c>
      <c r="M98" s="77"/>
      <c r="N98" s="72"/>
      <c r="O98" s="79" t="s">
        <v>176</v>
      </c>
      <c r="P98" s="81">
        <v>43785.18951388889</v>
      </c>
      <c r="Q98" s="79" t="s">
        <v>346</v>
      </c>
      <c r="R98" s="83" t="s">
        <v>410</v>
      </c>
      <c r="S98" s="79" t="s">
        <v>420</v>
      </c>
      <c r="T98" s="79" t="s">
        <v>499</v>
      </c>
      <c r="U98" s="79"/>
      <c r="V98" s="83" t="s">
        <v>569</v>
      </c>
      <c r="W98" s="81">
        <v>43785.18951388889</v>
      </c>
      <c r="X98" s="85">
        <v>43785</v>
      </c>
      <c r="Y98" s="87" t="s">
        <v>659</v>
      </c>
      <c r="Z98" s="83" t="s">
        <v>756</v>
      </c>
      <c r="AA98" s="79"/>
      <c r="AB98" s="79"/>
      <c r="AC98" s="87" t="s">
        <v>853</v>
      </c>
      <c r="AD98" s="79"/>
      <c r="AE98" s="79" t="b">
        <v>0</v>
      </c>
      <c r="AF98" s="79">
        <v>0</v>
      </c>
      <c r="AG98" s="87" t="s">
        <v>867</v>
      </c>
      <c r="AH98" s="79" t="b">
        <v>0</v>
      </c>
      <c r="AI98" s="79" t="s">
        <v>871</v>
      </c>
      <c r="AJ98" s="79"/>
      <c r="AK98" s="87" t="s">
        <v>867</v>
      </c>
      <c r="AL98" s="79" t="b">
        <v>0</v>
      </c>
      <c r="AM98" s="79">
        <v>0</v>
      </c>
      <c r="AN98" s="87" t="s">
        <v>867</v>
      </c>
      <c r="AO98" s="79" t="s">
        <v>885</v>
      </c>
      <c r="AP98" s="79" t="b">
        <v>0</v>
      </c>
      <c r="AQ98" s="87" t="s">
        <v>853</v>
      </c>
      <c r="AR98" s="79" t="s">
        <v>176</v>
      </c>
      <c r="AS98" s="79">
        <v>0</v>
      </c>
      <c r="AT98" s="79">
        <v>0</v>
      </c>
      <c r="AU98" s="79"/>
      <c r="AV98" s="79"/>
      <c r="AW98" s="79"/>
      <c r="AX98" s="79"/>
      <c r="AY98" s="79"/>
      <c r="AZ98" s="79"/>
      <c r="BA98" s="79"/>
      <c r="BB98" s="79"/>
      <c r="BC98">
        <v>3</v>
      </c>
      <c r="BD98" s="78" t="str">
        <f>REPLACE(INDEX(GroupVertices[Group],MATCH(Edges[[#This Row],[Vertex 1]],GroupVertices[Vertex],0)),1,1,"")</f>
        <v>4</v>
      </c>
      <c r="BE98" s="78" t="str">
        <f>REPLACE(INDEX(GroupVertices[Group],MATCH(Edges[[#This Row],[Vertex 2]],GroupVertices[Vertex],0)),1,1,"")</f>
        <v>4</v>
      </c>
      <c r="BF98" s="48">
        <v>0</v>
      </c>
      <c r="BG98" s="49">
        <v>0</v>
      </c>
      <c r="BH98" s="48">
        <v>0</v>
      </c>
      <c r="BI98" s="49">
        <v>0</v>
      </c>
      <c r="BJ98" s="48">
        <v>0</v>
      </c>
      <c r="BK98" s="49">
        <v>0</v>
      </c>
      <c r="BL98" s="48">
        <v>17</v>
      </c>
      <c r="BM98" s="49">
        <v>100</v>
      </c>
      <c r="BN98" s="48">
        <v>17</v>
      </c>
    </row>
    <row r="99" spans="1:66" ht="15">
      <c r="A99" s="64" t="s">
        <v>259</v>
      </c>
      <c r="B99" s="64" t="s">
        <v>259</v>
      </c>
      <c r="C99" s="65" t="s">
        <v>2140</v>
      </c>
      <c r="D99" s="66">
        <v>6.5</v>
      </c>
      <c r="E99" s="67" t="s">
        <v>136</v>
      </c>
      <c r="F99" s="68">
        <v>25.5</v>
      </c>
      <c r="G99" s="65"/>
      <c r="H99" s="69"/>
      <c r="I99" s="70"/>
      <c r="J99" s="70"/>
      <c r="K99" s="34" t="s">
        <v>65</v>
      </c>
      <c r="L99" s="77">
        <v>99</v>
      </c>
      <c r="M99" s="77"/>
      <c r="N99" s="72"/>
      <c r="O99" s="79" t="s">
        <v>176</v>
      </c>
      <c r="P99" s="81">
        <v>43785.21696759259</v>
      </c>
      <c r="Q99" s="79" t="s">
        <v>347</v>
      </c>
      <c r="R99" s="83" t="s">
        <v>411</v>
      </c>
      <c r="S99" s="79" t="s">
        <v>420</v>
      </c>
      <c r="T99" s="79" t="s">
        <v>500</v>
      </c>
      <c r="U99" s="79"/>
      <c r="V99" s="83" t="s">
        <v>569</v>
      </c>
      <c r="W99" s="81">
        <v>43785.21696759259</v>
      </c>
      <c r="X99" s="85">
        <v>43785</v>
      </c>
      <c r="Y99" s="87" t="s">
        <v>660</v>
      </c>
      <c r="Z99" s="83" t="s">
        <v>757</v>
      </c>
      <c r="AA99" s="79"/>
      <c r="AB99" s="79"/>
      <c r="AC99" s="87" t="s">
        <v>854</v>
      </c>
      <c r="AD99" s="79"/>
      <c r="AE99" s="79" t="b">
        <v>0</v>
      </c>
      <c r="AF99" s="79">
        <v>1</v>
      </c>
      <c r="AG99" s="87" t="s">
        <v>867</v>
      </c>
      <c r="AH99" s="79" t="b">
        <v>0</v>
      </c>
      <c r="AI99" s="79" t="s">
        <v>870</v>
      </c>
      <c r="AJ99" s="79"/>
      <c r="AK99" s="87" t="s">
        <v>867</v>
      </c>
      <c r="AL99" s="79" t="b">
        <v>0</v>
      </c>
      <c r="AM99" s="79">
        <v>0</v>
      </c>
      <c r="AN99" s="87" t="s">
        <v>867</v>
      </c>
      <c r="AO99" s="79" t="s">
        <v>885</v>
      </c>
      <c r="AP99" s="79" t="b">
        <v>0</v>
      </c>
      <c r="AQ99" s="87" t="s">
        <v>854</v>
      </c>
      <c r="AR99" s="79" t="s">
        <v>176</v>
      </c>
      <c r="AS99" s="79">
        <v>0</v>
      </c>
      <c r="AT99" s="79">
        <v>0</v>
      </c>
      <c r="AU99" s="79"/>
      <c r="AV99" s="79"/>
      <c r="AW99" s="79"/>
      <c r="AX99" s="79"/>
      <c r="AY99" s="79"/>
      <c r="AZ99" s="79"/>
      <c r="BA99" s="79"/>
      <c r="BB99" s="79"/>
      <c r="BC99">
        <v>3</v>
      </c>
      <c r="BD99" s="78" t="str">
        <f>REPLACE(INDEX(GroupVertices[Group],MATCH(Edges[[#This Row],[Vertex 1]],GroupVertices[Vertex],0)),1,1,"")</f>
        <v>4</v>
      </c>
      <c r="BE99" s="78" t="str">
        <f>REPLACE(INDEX(GroupVertices[Group],MATCH(Edges[[#This Row],[Vertex 2]],GroupVertices[Vertex],0)),1,1,"")</f>
        <v>4</v>
      </c>
      <c r="BF99" s="48">
        <v>0</v>
      </c>
      <c r="BG99" s="49">
        <v>0</v>
      </c>
      <c r="BH99" s="48">
        <v>0</v>
      </c>
      <c r="BI99" s="49">
        <v>0</v>
      </c>
      <c r="BJ99" s="48">
        <v>0</v>
      </c>
      <c r="BK99" s="49">
        <v>0</v>
      </c>
      <c r="BL99" s="48">
        <v>17</v>
      </c>
      <c r="BM99" s="49">
        <v>100</v>
      </c>
      <c r="BN99" s="48">
        <v>17</v>
      </c>
    </row>
    <row r="100" spans="1:66" ht="15">
      <c r="A100" s="64" t="s">
        <v>259</v>
      </c>
      <c r="B100" s="64" t="s">
        <v>259</v>
      </c>
      <c r="C100" s="65" t="s">
        <v>2140</v>
      </c>
      <c r="D100" s="66">
        <v>6.5</v>
      </c>
      <c r="E100" s="67" t="s">
        <v>136</v>
      </c>
      <c r="F100" s="68">
        <v>25.5</v>
      </c>
      <c r="G100" s="65"/>
      <c r="H100" s="69"/>
      <c r="I100" s="70"/>
      <c r="J100" s="70"/>
      <c r="K100" s="34" t="s">
        <v>65</v>
      </c>
      <c r="L100" s="77">
        <v>100</v>
      </c>
      <c r="M100" s="77"/>
      <c r="N100" s="72"/>
      <c r="O100" s="79" t="s">
        <v>176</v>
      </c>
      <c r="P100" s="81">
        <v>43790.7371875</v>
      </c>
      <c r="Q100" s="79" t="s">
        <v>348</v>
      </c>
      <c r="R100" s="83" t="s">
        <v>412</v>
      </c>
      <c r="S100" s="79" t="s">
        <v>420</v>
      </c>
      <c r="T100" s="79" t="s">
        <v>499</v>
      </c>
      <c r="U100" s="79"/>
      <c r="V100" s="83" t="s">
        <v>569</v>
      </c>
      <c r="W100" s="81">
        <v>43790.7371875</v>
      </c>
      <c r="X100" s="85">
        <v>43790</v>
      </c>
      <c r="Y100" s="87" t="s">
        <v>661</v>
      </c>
      <c r="Z100" s="83" t="s">
        <v>758</v>
      </c>
      <c r="AA100" s="79"/>
      <c r="AB100" s="79"/>
      <c r="AC100" s="87" t="s">
        <v>855</v>
      </c>
      <c r="AD100" s="79"/>
      <c r="AE100" s="79" t="b">
        <v>0</v>
      </c>
      <c r="AF100" s="79">
        <v>1</v>
      </c>
      <c r="AG100" s="87" t="s">
        <v>867</v>
      </c>
      <c r="AH100" s="79" t="b">
        <v>0</v>
      </c>
      <c r="AI100" s="79" t="s">
        <v>871</v>
      </c>
      <c r="AJ100" s="79"/>
      <c r="AK100" s="87" t="s">
        <v>867</v>
      </c>
      <c r="AL100" s="79" t="b">
        <v>0</v>
      </c>
      <c r="AM100" s="79">
        <v>0</v>
      </c>
      <c r="AN100" s="87" t="s">
        <v>867</v>
      </c>
      <c r="AO100" s="79" t="s">
        <v>885</v>
      </c>
      <c r="AP100" s="79" t="b">
        <v>0</v>
      </c>
      <c r="AQ100" s="87" t="s">
        <v>855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4</v>
      </c>
      <c r="BE100" s="78" t="str">
        <f>REPLACE(INDEX(GroupVertices[Group],MATCH(Edges[[#This Row],[Vertex 2]],GroupVertices[Vertex],0)),1,1,"")</f>
        <v>4</v>
      </c>
      <c r="BF100" s="48">
        <v>0</v>
      </c>
      <c r="BG100" s="49">
        <v>0</v>
      </c>
      <c r="BH100" s="48">
        <v>0</v>
      </c>
      <c r="BI100" s="49">
        <v>0</v>
      </c>
      <c r="BJ100" s="48">
        <v>0</v>
      </c>
      <c r="BK100" s="49">
        <v>0</v>
      </c>
      <c r="BL100" s="48">
        <v>17</v>
      </c>
      <c r="BM100" s="49">
        <v>100</v>
      </c>
      <c r="BN100" s="48">
        <v>17</v>
      </c>
    </row>
    <row r="101" spans="1:66" ht="15">
      <c r="A101" s="64" t="s">
        <v>260</v>
      </c>
      <c r="B101" s="64" t="s">
        <v>260</v>
      </c>
      <c r="C101" s="65" t="s">
        <v>2140</v>
      </c>
      <c r="D101" s="66">
        <v>6.5</v>
      </c>
      <c r="E101" s="67" t="s">
        <v>136</v>
      </c>
      <c r="F101" s="68">
        <v>25.5</v>
      </c>
      <c r="G101" s="65"/>
      <c r="H101" s="69"/>
      <c r="I101" s="70"/>
      <c r="J101" s="70"/>
      <c r="K101" s="34" t="s">
        <v>65</v>
      </c>
      <c r="L101" s="77">
        <v>101</v>
      </c>
      <c r="M101" s="77"/>
      <c r="N101" s="72"/>
      <c r="O101" s="79" t="s">
        <v>176</v>
      </c>
      <c r="P101" s="81">
        <v>43788.90956018519</v>
      </c>
      <c r="Q101" s="79" t="s">
        <v>349</v>
      </c>
      <c r="R101" s="83" t="s">
        <v>413</v>
      </c>
      <c r="S101" s="79" t="s">
        <v>420</v>
      </c>
      <c r="T101" s="79" t="s">
        <v>501</v>
      </c>
      <c r="U101" s="79"/>
      <c r="V101" s="83" t="s">
        <v>570</v>
      </c>
      <c r="W101" s="81">
        <v>43788.90956018519</v>
      </c>
      <c r="X101" s="85">
        <v>43788</v>
      </c>
      <c r="Y101" s="87" t="s">
        <v>662</v>
      </c>
      <c r="Z101" s="83" t="s">
        <v>759</v>
      </c>
      <c r="AA101" s="79">
        <v>44.30583</v>
      </c>
      <c r="AB101" s="79">
        <v>8.48364</v>
      </c>
      <c r="AC101" s="87" t="s">
        <v>856</v>
      </c>
      <c r="AD101" s="79"/>
      <c r="AE101" s="79" t="b">
        <v>0</v>
      </c>
      <c r="AF101" s="79">
        <v>0</v>
      </c>
      <c r="AG101" s="87" t="s">
        <v>867</v>
      </c>
      <c r="AH101" s="79" t="b">
        <v>0</v>
      </c>
      <c r="AI101" s="79" t="s">
        <v>878</v>
      </c>
      <c r="AJ101" s="79"/>
      <c r="AK101" s="87" t="s">
        <v>867</v>
      </c>
      <c r="AL101" s="79" t="b">
        <v>0</v>
      </c>
      <c r="AM101" s="79">
        <v>0</v>
      </c>
      <c r="AN101" s="87" t="s">
        <v>867</v>
      </c>
      <c r="AO101" s="79" t="s">
        <v>885</v>
      </c>
      <c r="AP101" s="79" t="b">
        <v>0</v>
      </c>
      <c r="AQ101" s="87" t="s">
        <v>856</v>
      </c>
      <c r="AR101" s="79" t="s">
        <v>176</v>
      </c>
      <c r="AS101" s="79">
        <v>0</v>
      </c>
      <c r="AT101" s="79">
        <v>0</v>
      </c>
      <c r="AU101" s="79" t="s">
        <v>900</v>
      </c>
      <c r="AV101" s="79" t="s">
        <v>903</v>
      </c>
      <c r="AW101" s="79" t="s">
        <v>906</v>
      </c>
      <c r="AX101" s="79" t="s">
        <v>911</v>
      </c>
      <c r="AY101" s="79" t="s">
        <v>916</v>
      </c>
      <c r="AZ101" s="79" t="s">
        <v>921</v>
      </c>
      <c r="BA101" s="79" t="s">
        <v>922</v>
      </c>
      <c r="BB101" s="83" t="s">
        <v>927</v>
      </c>
      <c r="BC101">
        <v>3</v>
      </c>
      <c r="BD101" s="78" t="str">
        <f>REPLACE(INDEX(GroupVertices[Group],MATCH(Edges[[#This Row],[Vertex 1]],GroupVertices[Vertex],0)),1,1,"")</f>
        <v>1</v>
      </c>
      <c r="BE101" s="78" t="str">
        <f>REPLACE(INDEX(GroupVertices[Group],MATCH(Edges[[#This Row],[Vertex 2]],GroupVertices[Vertex],0)),1,1,"")</f>
        <v>1</v>
      </c>
      <c r="BF101" s="48">
        <v>1</v>
      </c>
      <c r="BG101" s="49">
        <v>5.555555555555555</v>
      </c>
      <c r="BH101" s="48">
        <v>0</v>
      </c>
      <c r="BI101" s="49">
        <v>0</v>
      </c>
      <c r="BJ101" s="48">
        <v>0</v>
      </c>
      <c r="BK101" s="49">
        <v>0</v>
      </c>
      <c r="BL101" s="48">
        <v>17</v>
      </c>
      <c r="BM101" s="49">
        <v>94.44444444444444</v>
      </c>
      <c r="BN101" s="48">
        <v>18</v>
      </c>
    </row>
    <row r="102" spans="1:66" ht="15">
      <c r="A102" s="64" t="s">
        <v>260</v>
      </c>
      <c r="B102" s="64" t="s">
        <v>260</v>
      </c>
      <c r="C102" s="65" t="s">
        <v>2140</v>
      </c>
      <c r="D102" s="66">
        <v>6.5</v>
      </c>
      <c r="E102" s="67" t="s">
        <v>136</v>
      </c>
      <c r="F102" s="68">
        <v>25.5</v>
      </c>
      <c r="G102" s="65"/>
      <c r="H102" s="69"/>
      <c r="I102" s="70"/>
      <c r="J102" s="70"/>
      <c r="K102" s="34" t="s">
        <v>65</v>
      </c>
      <c r="L102" s="77">
        <v>102</v>
      </c>
      <c r="M102" s="77"/>
      <c r="N102" s="72"/>
      <c r="O102" s="79" t="s">
        <v>176</v>
      </c>
      <c r="P102" s="81">
        <v>43790.72767361111</v>
      </c>
      <c r="Q102" s="79" t="s">
        <v>350</v>
      </c>
      <c r="R102" s="83" t="s">
        <v>414</v>
      </c>
      <c r="S102" s="79" t="s">
        <v>420</v>
      </c>
      <c r="T102" s="79" t="s">
        <v>502</v>
      </c>
      <c r="U102" s="79"/>
      <c r="V102" s="83" t="s">
        <v>570</v>
      </c>
      <c r="W102" s="81">
        <v>43790.72767361111</v>
      </c>
      <c r="X102" s="85">
        <v>43790</v>
      </c>
      <c r="Y102" s="87" t="s">
        <v>663</v>
      </c>
      <c r="Z102" s="83" t="s">
        <v>760</v>
      </c>
      <c r="AA102" s="79">
        <v>44.30583</v>
      </c>
      <c r="AB102" s="79">
        <v>8.48364</v>
      </c>
      <c r="AC102" s="87" t="s">
        <v>857</v>
      </c>
      <c r="AD102" s="79"/>
      <c r="AE102" s="79" t="b">
        <v>0</v>
      </c>
      <c r="AF102" s="79">
        <v>0</v>
      </c>
      <c r="AG102" s="87" t="s">
        <v>867</v>
      </c>
      <c r="AH102" s="79" t="b">
        <v>0</v>
      </c>
      <c r="AI102" s="79" t="s">
        <v>878</v>
      </c>
      <c r="AJ102" s="79"/>
      <c r="AK102" s="87" t="s">
        <v>867</v>
      </c>
      <c r="AL102" s="79" t="b">
        <v>0</v>
      </c>
      <c r="AM102" s="79">
        <v>0</v>
      </c>
      <c r="AN102" s="87" t="s">
        <v>867</v>
      </c>
      <c r="AO102" s="79" t="s">
        <v>885</v>
      </c>
      <c r="AP102" s="79" t="b">
        <v>0</v>
      </c>
      <c r="AQ102" s="87" t="s">
        <v>857</v>
      </c>
      <c r="AR102" s="79" t="s">
        <v>176</v>
      </c>
      <c r="AS102" s="79">
        <v>0</v>
      </c>
      <c r="AT102" s="79">
        <v>0</v>
      </c>
      <c r="AU102" s="79" t="s">
        <v>900</v>
      </c>
      <c r="AV102" s="79" t="s">
        <v>903</v>
      </c>
      <c r="AW102" s="79" t="s">
        <v>906</v>
      </c>
      <c r="AX102" s="79" t="s">
        <v>911</v>
      </c>
      <c r="AY102" s="79" t="s">
        <v>916</v>
      </c>
      <c r="AZ102" s="79" t="s">
        <v>921</v>
      </c>
      <c r="BA102" s="79" t="s">
        <v>922</v>
      </c>
      <c r="BB102" s="83" t="s">
        <v>927</v>
      </c>
      <c r="BC102">
        <v>3</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11</v>
      </c>
      <c r="BM102" s="49">
        <v>100</v>
      </c>
      <c r="BN102" s="48">
        <v>11</v>
      </c>
    </row>
    <row r="103" spans="1:66" ht="15">
      <c r="A103" s="64" t="s">
        <v>260</v>
      </c>
      <c r="B103" s="64" t="s">
        <v>260</v>
      </c>
      <c r="C103" s="65" t="s">
        <v>2140</v>
      </c>
      <c r="D103" s="66">
        <v>6.5</v>
      </c>
      <c r="E103" s="67" t="s">
        <v>136</v>
      </c>
      <c r="F103" s="68">
        <v>25.5</v>
      </c>
      <c r="G103" s="65"/>
      <c r="H103" s="69"/>
      <c r="I103" s="70"/>
      <c r="J103" s="70"/>
      <c r="K103" s="34" t="s">
        <v>65</v>
      </c>
      <c r="L103" s="77">
        <v>103</v>
      </c>
      <c r="M103" s="77"/>
      <c r="N103" s="72"/>
      <c r="O103" s="79" t="s">
        <v>176</v>
      </c>
      <c r="P103" s="81">
        <v>43790.74951388889</v>
      </c>
      <c r="Q103" s="79" t="s">
        <v>351</v>
      </c>
      <c r="R103" s="83" t="s">
        <v>415</v>
      </c>
      <c r="S103" s="79" t="s">
        <v>420</v>
      </c>
      <c r="T103" s="79" t="s">
        <v>503</v>
      </c>
      <c r="U103" s="79"/>
      <c r="V103" s="83" t="s">
        <v>570</v>
      </c>
      <c r="W103" s="81">
        <v>43790.74951388889</v>
      </c>
      <c r="X103" s="85">
        <v>43790</v>
      </c>
      <c r="Y103" s="87" t="s">
        <v>664</v>
      </c>
      <c r="Z103" s="83" t="s">
        <v>761</v>
      </c>
      <c r="AA103" s="79">
        <v>44.30583</v>
      </c>
      <c r="AB103" s="79">
        <v>8.48364</v>
      </c>
      <c r="AC103" s="87" t="s">
        <v>858</v>
      </c>
      <c r="AD103" s="79"/>
      <c r="AE103" s="79" t="b">
        <v>0</v>
      </c>
      <c r="AF103" s="79">
        <v>0</v>
      </c>
      <c r="AG103" s="87" t="s">
        <v>867</v>
      </c>
      <c r="AH103" s="79" t="b">
        <v>0</v>
      </c>
      <c r="AI103" s="79" t="s">
        <v>878</v>
      </c>
      <c r="AJ103" s="79"/>
      <c r="AK103" s="87" t="s">
        <v>867</v>
      </c>
      <c r="AL103" s="79" t="b">
        <v>0</v>
      </c>
      <c r="AM103" s="79">
        <v>0</v>
      </c>
      <c r="AN103" s="87" t="s">
        <v>867</v>
      </c>
      <c r="AO103" s="79" t="s">
        <v>885</v>
      </c>
      <c r="AP103" s="79" t="b">
        <v>0</v>
      </c>
      <c r="AQ103" s="87" t="s">
        <v>858</v>
      </c>
      <c r="AR103" s="79" t="s">
        <v>176</v>
      </c>
      <c r="AS103" s="79">
        <v>0</v>
      </c>
      <c r="AT103" s="79">
        <v>0</v>
      </c>
      <c r="AU103" s="79" t="s">
        <v>900</v>
      </c>
      <c r="AV103" s="79" t="s">
        <v>903</v>
      </c>
      <c r="AW103" s="79" t="s">
        <v>906</v>
      </c>
      <c r="AX103" s="79" t="s">
        <v>911</v>
      </c>
      <c r="AY103" s="79" t="s">
        <v>916</v>
      </c>
      <c r="AZ103" s="79" t="s">
        <v>921</v>
      </c>
      <c r="BA103" s="79" t="s">
        <v>922</v>
      </c>
      <c r="BB103" s="83" t="s">
        <v>927</v>
      </c>
      <c r="BC103">
        <v>3</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9</v>
      </c>
      <c r="BM103" s="49">
        <v>100</v>
      </c>
      <c r="BN103" s="48">
        <v>9</v>
      </c>
    </row>
    <row r="104" spans="1:66" ht="15">
      <c r="A104" s="64" t="s">
        <v>261</v>
      </c>
      <c r="B104" s="64" t="s">
        <v>264</v>
      </c>
      <c r="C104" s="65" t="s">
        <v>2138</v>
      </c>
      <c r="D104" s="66">
        <v>3</v>
      </c>
      <c r="E104" s="67" t="s">
        <v>132</v>
      </c>
      <c r="F104" s="68">
        <v>32</v>
      </c>
      <c r="G104" s="65"/>
      <c r="H104" s="69"/>
      <c r="I104" s="70"/>
      <c r="J104" s="70"/>
      <c r="K104" s="34" t="s">
        <v>65</v>
      </c>
      <c r="L104" s="77">
        <v>104</v>
      </c>
      <c r="M104" s="77"/>
      <c r="N104" s="72"/>
      <c r="O104" s="79" t="s">
        <v>274</v>
      </c>
      <c r="P104" s="81">
        <v>43783.27211805555</v>
      </c>
      <c r="Q104" s="79" t="s">
        <v>281</v>
      </c>
      <c r="R104" s="83" t="s">
        <v>360</v>
      </c>
      <c r="S104" s="79" t="s">
        <v>422</v>
      </c>
      <c r="T104" s="79" t="s">
        <v>504</v>
      </c>
      <c r="U104" s="79"/>
      <c r="V104" s="83" t="s">
        <v>571</v>
      </c>
      <c r="W104" s="81">
        <v>43783.27211805555</v>
      </c>
      <c r="X104" s="85">
        <v>43783</v>
      </c>
      <c r="Y104" s="87" t="s">
        <v>665</v>
      </c>
      <c r="Z104" s="83" t="s">
        <v>762</v>
      </c>
      <c r="AA104" s="79"/>
      <c r="AB104" s="79"/>
      <c r="AC104" s="87" t="s">
        <v>859</v>
      </c>
      <c r="AD104" s="79"/>
      <c r="AE104" s="79" t="b">
        <v>0</v>
      </c>
      <c r="AF104" s="79">
        <v>1</v>
      </c>
      <c r="AG104" s="87" t="s">
        <v>867</v>
      </c>
      <c r="AH104" s="79" t="b">
        <v>0</v>
      </c>
      <c r="AI104" s="79" t="s">
        <v>870</v>
      </c>
      <c r="AJ104" s="79"/>
      <c r="AK104" s="87" t="s">
        <v>867</v>
      </c>
      <c r="AL104" s="79" t="b">
        <v>0</v>
      </c>
      <c r="AM104" s="79">
        <v>3</v>
      </c>
      <c r="AN104" s="87" t="s">
        <v>867</v>
      </c>
      <c r="AO104" s="79" t="s">
        <v>894</v>
      </c>
      <c r="AP104" s="79" t="b">
        <v>0</v>
      </c>
      <c r="AQ104" s="87" t="s">
        <v>859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0</v>
      </c>
      <c r="BG104" s="49">
        <v>0</v>
      </c>
      <c r="BH104" s="48">
        <v>0</v>
      </c>
      <c r="BI104" s="49">
        <v>0</v>
      </c>
      <c r="BJ104" s="48">
        <v>0</v>
      </c>
      <c r="BK104" s="49">
        <v>0</v>
      </c>
      <c r="BL104" s="48">
        <v>15</v>
      </c>
      <c r="BM104" s="49">
        <v>100</v>
      </c>
      <c r="BN104" s="48">
        <v>15</v>
      </c>
    </row>
    <row r="105" spans="1:66" ht="15">
      <c r="A105" s="64" t="s">
        <v>261</v>
      </c>
      <c r="B105" s="64" t="s">
        <v>272</v>
      </c>
      <c r="C105" s="65" t="s">
        <v>2138</v>
      </c>
      <c r="D105" s="66">
        <v>3</v>
      </c>
      <c r="E105" s="67" t="s">
        <v>132</v>
      </c>
      <c r="F105" s="68">
        <v>32</v>
      </c>
      <c r="G105" s="65"/>
      <c r="H105" s="69"/>
      <c r="I105" s="70"/>
      <c r="J105" s="70"/>
      <c r="K105" s="34" t="s">
        <v>65</v>
      </c>
      <c r="L105" s="77">
        <v>105</v>
      </c>
      <c r="M105" s="77"/>
      <c r="N105" s="72"/>
      <c r="O105" s="79" t="s">
        <v>274</v>
      </c>
      <c r="P105" s="81">
        <v>43791.31748842593</v>
      </c>
      <c r="Q105" s="79" t="s">
        <v>352</v>
      </c>
      <c r="R105" s="83" t="s">
        <v>416</v>
      </c>
      <c r="S105" s="79" t="s">
        <v>430</v>
      </c>
      <c r="T105" s="79" t="s">
        <v>505</v>
      </c>
      <c r="U105" s="79"/>
      <c r="V105" s="83" t="s">
        <v>571</v>
      </c>
      <c r="W105" s="81">
        <v>43791.31748842593</v>
      </c>
      <c r="X105" s="85">
        <v>43791</v>
      </c>
      <c r="Y105" s="87" t="s">
        <v>666</v>
      </c>
      <c r="Z105" s="83" t="s">
        <v>763</v>
      </c>
      <c r="AA105" s="79"/>
      <c r="AB105" s="79"/>
      <c r="AC105" s="87" t="s">
        <v>860</v>
      </c>
      <c r="AD105" s="79"/>
      <c r="AE105" s="79" t="b">
        <v>0</v>
      </c>
      <c r="AF105" s="79">
        <v>0</v>
      </c>
      <c r="AG105" s="87" t="s">
        <v>867</v>
      </c>
      <c r="AH105" s="79" t="b">
        <v>0</v>
      </c>
      <c r="AI105" s="79" t="s">
        <v>870</v>
      </c>
      <c r="AJ105" s="79"/>
      <c r="AK105" s="87" t="s">
        <v>867</v>
      </c>
      <c r="AL105" s="79" t="b">
        <v>0</v>
      </c>
      <c r="AM105" s="79">
        <v>0</v>
      </c>
      <c r="AN105" s="87" t="s">
        <v>867</v>
      </c>
      <c r="AO105" s="79" t="s">
        <v>895</v>
      </c>
      <c r="AP105" s="79" t="b">
        <v>0</v>
      </c>
      <c r="AQ105" s="87" t="s">
        <v>860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v>0</v>
      </c>
      <c r="BG105" s="49">
        <v>0</v>
      </c>
      <c r="BH105" s="48">
        <v>0</v>
      </c>
      <c r="BI105" s="49">
        <v>0</v>
      </c>
      <c r="BJ105" s="48">
        <v>0</v>
      </c>
      <c r="BK105" s="49">
        <v>0</v>
      </c>
      <c r="BL105" s="48">
        <v>27</v>
      </c>
      <c r="BM105" s="49">
        <v>100</v>
      </c>
      <c r="BN105" s="48">
        <v>27</v>
      </c>
    </row>
    <row r="106" spans="1:66" ht="15">
      <c r="A106" s="64" t="s">
        <v>262</v>
      </c>
      <c r="B106" s="64" t="s">
        <v>262</v>
      </c>
      <c r="C106" s="65" t="s">
        <v>2138</v>
      </c>
      <c r="D106" s="66">
        <v>3</v>
      </c>
      <c r="E106" s="67" t="s">
        <v>132</v>
      </c>
      <c r="F106" s="68">
        <v>32</v>
      </c>
      <c r="G106" s="65"/>
      <c r="H106" s="69"/>
      <c r="I106" s="70"/>
      <c r="J106" s="70"/>
      <c r="K106" s="34" t="s">
        <v>65</v>
      </c>
      <c r="L106" s="77">
        <v>106</v>
      </c>
      <c r="M106" s="77"/>
      <c r="N106" s="72"/>
      <c r="O106" s="79" t="s">
        <v>176</v>
      </c>
      <c r="P106" s="81">
        <v>43791.399976851855</v>
      </c>
      <c r="Q106" s="79" t="s">
        <v>353</v>
      </c>
      <c r="R106" s="79"/>
      <c r="S106" s="79"/>
      <c r="T106" s="79" t="s">
        <v>506</v>
      </c>
      <c r="U106" s="79"/>
      <c r="V106" s="83" t="s">
        <v>572</v>
      </c>
      <c r="W106" s="81">
        <v>43791.399976851855</v>
      </c>
      <c r="X106" s="85">
        <v>43791</v>
      </c>
      <c r="Y106" s="87" t="s">
        <v>667</v>
      </c>
      <c r="Z106" s="83" t="s">
        <v>764</v>
      </c>
      <c r="AA106" s="79"/>
      <c r="AB106" s="79"/>
      <c r="AC106" s="87" t="s">
        <v>861</v>
      </c>
      <c r="AD106" s="87" t="s">
        <v>866</v>
      </c>
      <c r="AE106" s="79" t="b">
        <v>0</v>
      </c>
      <c r="AF106" s="79">
        <v>0</v>
      </c>
      <c r="AG106" s="87" t="s">
        <v>869</v>
      </c>
      <c r="AH106" s="79" t="b">
        <v>0</v>
      </c>
      <c r="AI106" s="79" t="s">
        <v>871</v>
      </c>
      <c r="AJ106" s="79"/>
      <c r="AK106" s="87" t="s">
        <v>867</v>
      </c>
      <c r="AL106" s="79" t="b">
        <v>0</v>
      </c>
      <c r="AM106" s="79">
        <v>1</v>
      </c>
      <c r="AN106" s="87" t="s">
        <v>867</v>
      </c>
      <c r="AO106" s="79" t="s">
        <v>884</v>
      </c>
      <c r="AP106" s="79" t="b">
        <v>0</v>
      </c>
      <c r="AQ106" s="87" t="s">
        <v>866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8">
        <v>0</v>
      </c>
      <c r="BG106" s="49">
        <v>0</v>
      </c>
      <c r="BH106" s="48">
        <v>0</v>
      </c>
      <c r="BI106" s="49">
        <v>0</v>
      </c>
      <c r="BJ106" s="48">
        <v>0</v>
      </c>
      <c r="BK106" s="49">
        <v>0</v>
      </c>
      <c r="BL106" s="48">
        <v>19</v>
      </c>
      <c r="BM106" s="49">
        <v>100</v>
      </c>
      <c r="BN106" s="48">
        <v>19</v>
      </c>
    </row>
    <row r="107" spans="1:66" ht="15">
      <c r="A107" s="64" t="s">
        <v>263</v>
      </c>
      <c r="B107" s="64" t="s">
        <v>262</v>
      </c>
      <c r="C107" s="65" t="s">
        <v>2138</v>
      </c>
      <c r="D107" s="66">
        <v>3</v>
      </c>
      <c r="E107" s="67" t="s">
        <v>132</v>
      </c>
      <c r="F107" s="68">
        <v>32</v>
      </c>
      <c r="G107" s="65"/>
      <c r="H107" s="69"/>
      <c r="I107" s="70"/>
      <c r="J107" s="70"/>
      <c r="K107" s="34" t="s">
        <v>65</v>
      </c>
      <c r="L107" s="77">
        <v>107</v>
      </c>
      <c r="M107" s="77"/>
      <c r="N107" s="72"/>
      <c r="O107" s="79" t="s">
        <v>273</v>
      </c>
      <c r="P107" s="81">
        <v>43791.52270833333</v>
      </c>
      <c r="Q107" s="79" t="s">
        <v>353</v>
      </c>
      <c r="R107" s="79"/>
      <c r="S107" s="79"/>
      <c r="T107" s="79" t="s">
        <v>507</v>
      </c>
      <c r="U107" s="79"/>
      <c r="V107" s="83" t="s">
        <v>573</v>
      </c>
      <c r="W107" s="81">
        <v>43791.52270833333</v>
      </c>
      <c r="X107" s="85">
        <v>43791</v>
      </c>
      <c r="Y107" s="87" t="s">
        <v>668</v>
      </c>
      <c r="Z107" s="83" t="s">
        <v>765</v>
      </c>
      <c r="AA107" s="79"/>
      <c r="AB107" s="79"/>
      <c r="AC107" s="87" t="s">
        <v>862</v>
      </c>
      <c r="AD107" s="79"/>
      <c r="AE107" s="79" t="b">
        <v>0</v>
      </c>
      <c r="AF107" s="79">
        <v>0</v>
      </c>
      <c r="AG107" s="87" t="s">
        <v>867</v>
      </c>
      <c r="AH107" s="79" t="b">
        <v>0</v>
      </c>
      <c r="AI107" s="79" t="s">
        <v>871</v>
      </c>
      <c r="AJ107" s="79"/>
      <c r="AK107" s="87" t="s">
        <v>867</v>
      </c>
      <c r="AL107" s="79" t="b">
        <v>0</v>
      </c>
      <c r="AM107" s="79">
        <v>1</v>
      </c>
      <c r="AN107" s="87" t="s">
        <v>861</v>
      </c>
      <c r="AO107" s="79" t="s">
        <v>884</v>
      </c>
      <c r="AP107" s="79" t="b">
        <v>0</v>
      </c>
      <c r="AQ107" s="87" t="s">
        <v>861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8">
        <v>0</v>
      </c>
      <c r="BG107" s="49">
        <v>0</v>
      </c>
      <c r="BH107" s="48">
        <v>0</v>
      </c>
      <c r="BI107" s="49">
        <v>0</v>
      </c>
      <c r="BJ107" s="48">
        <v>0</v>
      </c>
      <c r="BK107" s="49">
        <v>0</v>
      </c>
      <c r="BL107" s="48">
        <v>19</v>
      </c>
      <c r="BM107" s="49">
        <v>100</v>
      </c>
      <c r="BN107" s="48">
        <v>19</v>
      </c>
    </row>
    <row r="108" spans="1:66" ht="15">
      <c r="A108" s="64" t="s">
        <v>263</v>
      </c>
      <c r="B108" s="64" t="s">
        <v>263</v>
      </c>
      <c r="C108" s="65" t="s">
        <v>2139</v>
      </c>
      <c r="D108" s="66">
        <v>4.75</v>
      </c>
      <c r="E108" s="67" t="s">
        <v>136</v>
      </c>
      <c r="F108" s="68">
        <v>28.75</v>
      </c>
      <c r="G108" s="65"/>
      <c r="H108" s="69"/>
      <c r="I108" s="70"/>
      <c r="J108" s="70"/>
      <c r="K108" s="34" t="s">
        <v>65</v>
      </c>
      <c r="L108" s="77">
        <v>108</v>
      </c>
      <c r="M108" s="77"/>
      <c r="N108" s="72"/>
      <c r="O108" s="79" t="s">
        <v>176</v>
      </c>
      <c r="P108" s="81">
        <v>43790.519849537035</v>
      </c>
      <c r="Q108" s="79" t="s">
        <v>354</v>
      </c>
      <c r="R108" s="83" t="s">
        <v>417</v>
      </c>
      <c r="S108" s="79" t="s">
        <v>420</v>
      </c>
      <c r="T108" s="79" t="s">
        <v>508</v>
      </c>
      <c r="U108" s="79"/>
      <c r="V108" s="83" t="s">
        <v>573</v>
      </c>
      <c r="W108" s="81">
        <v>43790.519849537035</v>
      </c>
      <c r="X108" s="85">
        <v>43790</v>
      </c>
      <c r="Y108" s="87" t="s">
        <v>669</v>
      </c>
      <c r="Z108" s="83" t="s">
        <v>766</v>
      </c>
      <c r="AA108" s="79"/>
      <c r="AB108" s="79"/>
      <c r="AC108" s="87" t="s">
        <v>863</v>
      </c>
      <c r="AD108" s="79"/>
      <c r="AE108" s="79" t="b">
        <v>0</v>
      </c>
      <c r="AF108" s="79">
        <v>1</v>
      </c>
      <c r="AG108" s="87" t="s">
        <v>867</v>
      </c>
      <c r="AH108" s="79" t="b">
        <v>0</v>
      </c>
      <c r="AI108" s="79" t="s">
        <v>873</v>
      </c>
      <c r="AJ108" s="79"/>
      <c r="AK108" s="87" t="s">
        <v>867</v>
      </c>
      <c r="AL108" s="79" t="b">
        <v>0</v>
      </c>
      <c r="AM108" s="79">
        <v>0</v>
      </c>
      <c r="AN108" s="87" t="s">
        <v>867</v>
      </c>
      <c r="AO108" s="79" t="s">
        <v>885</v>
      </c>
      <c r="AP108" s="79" t="b">
        <v>0</v>
      </c>
      <c r="AQ108" s="87" t="s">
        <v>863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5</v>
      </c>
      <c r="BE108" s="78" t="str">
        <f>REPLACE(INDEX(GroupVertices[Group],MATCH(Edges[[#This Row],[Vertex 2]],GroupVertices[Vertex],0)),1,1,"")</f>
        <v>5</v>
      </c>
      <c r="BF108" s="48">
        <v>0</v>
      </c>
      <c r="BG108" s="49">
        <v>0</v>
      </c>
      <c r="BH108" s="48">
        <v>0</v>
      </c>
      <c r="BI108" s="49">
        <v>0</v>
      </c>
      <c r="BJ108" s="48">
        <v>0</v>
      </c>
      <c r="BK108" s="49">
        <v>0</v>
      </c>
      <c r="BL108" s="48">
        <v>20</v>
      </c>
      <c r="BM108" s="49">
        <v>100</v>
      </c>
      <c r="BN108" s="48">
        <v>20</v>
      </c>
    </row>
    <row r="109" spans="1:66" ht="15">
      <c r="A109" s="64" t="s">
        <v>263</v>
      </c>
      <c r="B109" s="64" t="s">
        <v>263</v>
      </c>
      <c r="C109" s="65" t="s">
        <v>2139</v>
      </c>
      <c r="D109" s="66">
        <v>4.75</v>
      </c>
      <c r="E109" s="67" t="s">
        <v>136</v>
      </c>
      <c r="F109" s="68">
        <v>28.75</v>
      </c>
      <c r="G109" s="65"/>
      <c r="H109" s="69"/>
      <c r="I109" s="70"/>
      <c r="J109" s="70"/>
      <c r="K109" s="34" t="s">
        <v>65</v>
      </c>
      <c r="L109" s="77">
        <v>109</v>
      </c>
      <c r="M109" s="77"/>
      <c r="N109" s="72"/>
      <c r="O109" s="79" t="s">
        <v>176</v>
      </c>
      <c r="P109" s="81">
        <v>43791.536157407405</v>
      </c>
      <c r="Q109" s="79" t="s">
        <v>355</v>
      </c>
      <c r="R109" s="83" t="s">
        <v>418</v>
      </c>
      <c r="S109" s="79" t="s">
        <v>420</v>
      </c>
      <c r="T109" s="79" t="s">
        <v>509</v>
      </c>
      <c r="U109" s="79"/>
      <c r="V109" s="83" t="s">
        <v>573</v>
      </c>
      <c r="W109" s="81">
        <v>43791.536157407405</v>
      </c>
      <c r="X109" s="85">
        <v>43791</v>
      </c>
      <c r="Y109" s="87" t="s">
        <v>670</v>
      </c>
      <c r="Z109" s="83" t="s">
        <v>767</v>
      </c>
      <c r="AA109" s="79"/>
      <c r="AB109" s="79"/>
      <c r="AC109" s="87" t="s">
        <v>864</v>
      </c>
      <c r="AD109" s="79"/>
      <c r="AE109" s="79" t="b">
        <v>0</v>
      </c>
      <c r="AF109" s="79">
        <v>0</v>
      </c>
      <c r="AG109" s="87" t="s">
        <v>867</v>
      </c>
      <c r="AH109" s="79" t="b">
        <v>0</v>
      </c>
      <c r="AI109" s="79" t="s">
        <v>879</v>
      </c>
      <c r="AJ109" s="79"/>
      <c r="AK109" s="87" t="s">
        <v>867</v>
      </c>
      <c r="AL109" s="79" t="b">
        <v>0</v>
      </c>
      <c r="AM109" s="79">
        <v>0</v>
      </c>
      <c r="AN109" s="87" t="s">
        <v>867</v>
      </c>
      <c r="AO109" s="79" t="s">
        <v>885</v>
      </c>
      <c r="AP109" s="79" t="b">
        <v>0</v>
      </c>
      <c r="AQ109" s="87" t="s">
        <v>864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5</v>
      </c>
      <c r="BE109" s="78" t="str">
        <f>REPLACE(INDEX(GroupVertices[Group],MATCH(Edges[[#This Row],[Vertex 2]],GroupVertices[Vertex],0)),1,1,"")</f>
        <v>5</v>
      </c>
      <c r="BF109" s="48">
        <v>0</v>
      </c>
      <c r="BG109" s="49">
        <v>0</v>
      </c>
      <c r="BH109" s="48">
        <v>0</v>
      </c>
      <c r="BI109" s="49">
        <v>0</v>
      </c>
      <c r="BJ109" s="48">
        <v>0</v>
      </c>
      <c r="BK109" s="49">
        <v>0</v>
      </c>
      <c r="BL109" s="48">
        <v>22</v>
      </c>
      <c r="BM109" s="49">
        <v>100</v>
      </c>
      <c r="BN109"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ErrorMessage="1" sqref="N2:N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Color" prompt="To select an optional edge color, right-click and select Select Color on the right-click menu." sqref="C3:C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Opacity" prompt="Enter an optional edge opacity between 0 (transparent) and 100 (opaque)." errorTitle="Invalid Edge Opacity" error="The optional edge opacity must be a whole number between 0 and 10." sqref="F3:F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showErrorMessage="1" promptTitle="Vertex 1 Name" prompt="Enter the name of the edge's first vertex." sqref="A3:A109"/>
    <dataValidation allowBlank="1" showInputMessage="1" showErrorMessage="1" promptTitle="Vertex 2 Name" prompt="Enter the name of the edge's second vertex." sqref="B3:B109"/>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9"/>
  </dataValidations>
  <hyperlinks>
    <hyperlink ref="R3" r:id="rId1" display="https://www.youtube.com/watch?v=h7RMMz__GUQ"/>
    <hyperlink ref="R5" r:id="rId2" display="https://www.instagram.com/p/B403t_MAnSd/?igshid=p0fxhjo5zyur"/>
    <hyperlink ref="R7" r:id="rId3" display="https://www.instagram.com/p/B41AnExnV2U/?igshid=mw26l7ulmqly"/>
    <hyperlink ref="R8" r:id="rId4" display="https://twitter.com/amyfranks_itns/status/1193194040134709248"/>
    <hyperlink ref="R9" r:id="rId5" display="https://twitter.com/amyfranks_itns/status/1193194040134709248"/>
    <hyperlink ref="R10" r:id="rId6" display="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hyperlink ref="R11" r:id="rId7" display="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hyperlink ref="R12" r:id="rId8" display="https://www.instagram.com/p/B42Jmhynhdw/?igshid=9v6b7gcwgxfr"/>
    <hyperlink ref="R13" r:id="rId9" display="https://twitter.com/BTS_twt/status/328407532878061568"/>
    <hyperlink ref="R14" r:id="rId10" display="https://www.instagram.com/p/B424FuDAw8o/?igshid=1tfws0lgv0ir3"/>
    <hyperlink ref="R17" r:id="rId11" display="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hyperlink ref="R18" r:id="rId12" display="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hyperlink ref="R19" r:id="rId13" display="https://www.instagram.com/p/B43ROKRFAPi/?igshid=18nvynqfbekhy"/>
    <hyperlink ref="R20" r:id="rId14" display="https://www.instagram.com/p/B40SHVAJBtp/?igshid=1d0mx7wpjjyfl"/>
    <hyperlink ref="R21" r:id="rId15" display="https://www.instagram.com/p/B43Wj-Tp1OT/?igshid=zqjj99qujiqo"/>
    <hyperlink ref="R22" r:id="rId16" display="https://hiphopstyleny.blogspot.com/2019/11/new-york-street-style-casual-classic.html?m=1"/>
    <hyperlink ref="R23" r:id="rId17" display="https://www.redbubble.com/people/daochifen/works/41638295-descendants-of-dragon?asc=u&amp;body_color=white&amp;p=classic-tee&amp;print_location=front&amp;size=medium"/>
    <hyperlink ref="R24" r:id="rId18" display="http://smartboytees.bigcartel.com/"/>
    <hyperlink ref="R25" r:id="rId19" display="https://music.apple.com/us/album/lets-talk-about-it-single/1484035802"/>
    <hyperlink ref="R30" r:id="rId20" display="https://www.instagram.com/p/B47lV3JFWS-/?igshid=1kdae3vsvj4dw"/>
    <hyperlink ref="R34" r:id="rId21" display="http://ereignmusic.com/"/>
    <hyperlink ref="R35" r:id="rId22" display="https://twitter.com/nobodyghy_music/status/1194239754109423616"/>
    <hyperlink ref="R37" r:id="rId23" display="https://www.instagram.com/p/B48va_lHP1M/?igshid=5svx22sq7g0o"/>
    <hyperlink ref="R38" r:id="rId24" display="https://www.instagram.com/p/B4-D3DPFctr/?igshid=1v4slvqhvfoq5"/>
    <hyperlink ref="R39" r:id="rId25" display="https://www.instagram.com/p/B4-ESzSFzyO/?igshid=17tz1sfxpzi5l"/>
    <hyperlink ref="R40" r:id="rId26" display="https://www.instagram.com/p/B4-JK1lloue/?igshid=1etwutz1wt06a"/>
    <hyperlink ref="R43" r:id="rId27" display="https://hiphopstyleny.blogspot.com/2019/11/new-york-street-style-casual-classic.html?m=1"/>
    <hyperlink ref="R45" r:id="rId28" display="https://hiphopstyleny.blogspot.com/?m=1"/>
    <hyperlink ref="R49" r:id="rId29" display="https://www.instagram.com/p/B4-0q82Fppn/?igshid=1rvgdyuc6qn20"/>
    <hyperlink ref="R50" r:id="rId30" display="https://www.instagram.com/p/B5BEmT5pQ48/?igshid=58yep1zede75"/>
    <hyperlink ref="R53" r:id="rId31" display="https://www.youtube.com/channel/UCk-U_BEMf53BidKtCtP96gA"/>
    <hyperlink ref="R54" r:id="rId32" display="https://www.youtube.com/watch?v=VR0nr-du6V8&amp;feature=youtu.be"/>
    <hyperlink ref="R60" r:id="rId33" display="https://www.instagram.com/p/ByGmrieA6ji/?igshid=1tbi3b6x0ejzu"/>
    <hyperlink ref="R61" r:id="rId34" display="https://www.instagram.com/p/BvA4XFygJL1/?igshid=1hb1tjb0du79t"/>
    <hyperlink ref="R62" r:id="rId35" display="https://www.instagram.com/p/ByGmrieA6ji/?igshid=m05f6rr4lve3"/>
    <hyperlink ref="R63" r:id="rId36" display="https://www.instagram.com/p/ByHJbQSgyBm/?igshid=1a8orvkl5h5ct"/>
    <hyperlink ref="R64" r:id="rId37" display="https://www.instagram.com/p/ByGmrieA6ji/?igshid=uer5qtbw9w2n"/>
    <hyperlink ref="R65" r:id="rId38" display="https://www.instagram.com/p/B4vyASyg4lt/?igshid=1nbg7qnqeftzx"/>
    <hyperlink ref="R66" r:id="rId39" display="https://www.instagram.com/p/B49Ke-dltVt/?igshid=1o8yujqbkn4ir"/>
    <hyperlink ref="R67" r:id="rId40" display="https://www.instagram.com/p/B49LbA9lTok/?igshid=1gnl87axfdl5y"/>
    <hyperlink ref="R68" r:id="rId41" display="https://www.instagram.com/p/B5EV8KPlCJ-/?igshid=jjuedf96j0ne"/>
    <hyperlink ref="R70" r:id="rId42" display="https://www.instagram.com/p/B4ux-Vinxdt/?igshid=71kuivwpvyed"/>
    <hyperlink ref="R71" r:id="rId43" display="https://www.instagram.com/p/B4ux-Vinxdt/?igshid=c6ivnyeko2sp"/>
    <hyperlink ref="R72" r:id="rId44" display="https://www.instagram.com/p/B45G1eUHQ3U/?igshid=vx8bt8lm8fdz"/>
    <hyperlink ref="R73" r:id="rId45" display="https://www.instagram.com/p/B470DEkHU5M/?igshid=1e2wpciao1xfo"/>
    <hyperlink ref="R74" r:id="rId46" display="https://www.instagram.com/p/B4ux-Vinxdt/?igshid=l5z24x2mrx03"/>
    <hyperlink ref="R84" r:id="rId47" display="https://www.instagram.com/p/B402SCAFQiZ/?igshid=gadvgiu5hugk"/>
    <hyperlink ref="R85" r:id="rId48" display="https://www.instagram.com/p/B41G76eFWeg/?igshid=13d2v2qek71rv"/>
    <hyperlink ref="R86" r:id="rId49" display="https://www.instagram.com/p/B41lk-Plbv5/?igshid=12953vjglou4f"/>
    <hyperlink ref="R88" r:id="rId50" display="https://www.instagram.com/p/B43rAIOF_ZE/?igshid=tgcbb726kh1b"/>
    <hyperlink ref="R89" r:id="rId51" display="https://www.instagram.com/p/B43rC0RlWyy/?igshid=jehs71r0e3m6"/>
    <hyperlink ref="R90" r:id="rId52" display="https://www.instagram.com/p/B43rFktl6o0/?igshid=goc9mvffttds"/>
    <hyperlink ref="R91" r:id="rId53" display="https://open.spotify.com/artist/54IgzDLW8nsudR4YZFi4va?si=VaVIzbNQRJ6tfewu7kk3fQ"/>
    <hyperlink ref="R92" r:id="rId54" display="https://open.spotify.com/artist/54IgzDLW8nsudR4YZFi4va?si=_LwA0HBgTA2QkYee7kSfLw"/>
    <hyperlink ref="R93" r:id="rId55" display="https://www.instagram.com/p/B5HyMX8B7V7/?igshid=1iv0l8kv5ctpv"/>
    <hyperlink ref="R94" r:id="rId56" display="https://www.instagram.com/p/B5HzGUTnlWJ/?igshid=lkqzt6bop1ox"/>
    <hyperlink ref="R95" r:id="rId57" display="https://www.instagram.com/p/B5H33UhFCt4/?igshid=10roxi2ytxmer"/>
    <hyperlink ref="R96" r:id="rId58" display="https://www.instagram.com/p/B46bopBlUwS/?igshid=rdj8u69lnovz"/>
    <hyperlink ref="R97" r:id="rId59" display="https://www.instagram.com/p/B46bopBlUwS/?igshid=rdj8u69lnovz"/>
    <hyperlink ref="R98" r:id="rId60" display="https://www.instagram.com/p/B46bwslFY61/?igshid=xkt4qi09wci2"/>
    <hyperlink ref="R99" r:id="rId61" display="https://www.instagram.com/p/B46gSWWFK2Y/?igshid=qg1i5gfxlxas"/>
    <hyperlink ref="R100" r:id="rId62" display="https://www.instagram.com/p/B5It97llgWO/?igshid=13ci5thvrcs08"/>
    <hyperlink ref="R101" r:id="rId63" display="https://www.instagram.com/p/B5EAw4jIdMR/?igshid=1knjyct62iy95"/>
    <hyperlink ref="R102" r:id="rId64" display="https://www.instagram.com/p/B5IsMWFIMtA/?igshid=zog2lvo5t6wd"/>
    <hyperlink ref="R103" r:id="rId65" display="https://www.instagram.com/p/B5Iv6wHoygB/?igshid=1pfhi84p90uqo"/>
    <hyperlink ref="R104" r:id="rId66" display="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hyperlink ref="R105" r:id="rId67" display="https://rover.ebay.com/rover/1/711-127632-2357-0/16?itm=323871000173&amp;user_name=iso-bolo&amp;spid=6115&amp;mpre=https%3A%2F%2Fwww.ebay.com%2Fitm%2F323871000173&amp;swd=3&amp;mplxParams=user_name%2Citm%2Cswd%2Cmpre%2C&amp;sojTags=du%3Dmpre%2Citm%3Ditm%2Cuser_name%3Duser_name%2Csuri%3Dsuri%2Cspid%3Dspid%2Cswd%3Dswd%2C"/>
    <hyperlink ref="R108" r:id="rId68" display="https://www.instagram.com/p/B5IKLPbFGrH/?igshid=aw4ha1f1a4bd"/>
    <hyperlink ref="R109" r:id="rId69" display="https://www.instagram.com/p/B5Kxp5tlsJV/?igshid=txg29ok7wdpz"/>
    <hyperlink ref="U23" r:id="rId70" display="https://pbs.twimg.com/media/EJc9awuWoAA14uX.jpg"/>
    <hyperlink ref="U24" r:id="rId71" display="https://pbs.twimg.com/media/EJdEwnDXYAIpwwU.jpg"/>
    <hyperlink ref="U34" r:id="rId72" display="https://pbs.twimg.com/ext_tw_video_thumb/1195733430899789831/pu/img/qcSKgQzOQocPIv7Q.jpg"/>
    <hyperlink ref="U41" r:id="rId73" display="https://pbs.twimg.com/media/EJV3IfQUcAAPZZg.jpg"/>
    <hyperlink ref="U43" r:id="rId74" display="https://pbs.twimg.com/media/EJa-n37WwAU4F_9.jpg"/>
    <hyperlink ref="U44" r:id="rId75" display="https://pbs.twimg.com/media/EJbWWTCX0AAWxO4.jpg"/>
    <hyperlink ref="U45" r:id="rId76" display="https://pbs.twimg.com/media/EJgpZ3LXkAAXJmJ.jpg"/>
    <hyperlink ref="U46" r:id="rId77" display="https://pbs.twimg.com/media/EJl9ztpWwAA-zcK.jpg"/>
    <hyperlink ref="U47" r:id="rId78" display="https://pbs.twimg.com/ext_tw_video_thumb/1196114173811404800/pu/img/8HHmDCwcoUPpGH1d.jpg"/>
    <hyperlink ref="U51" r:id="rId79" display="https://pbs.twimg.com/ext_tw_video_thumb/1196769745653108736/pu/img/XVGMIQLOi7GV7Kb0.jpg"/>
    <hyperlink ref="U55" r:id="rId80" display="https://pbs.twimg.com/ext_tw_video_thumb/1196556162524733445/pu/img/SrEY702BYhqTrNf5.jpg"/>
    <hyperlink ref="U56" r:id="rId81" display="https://pbs.twimg.com/media/EJwWfhHXUAAzRVn.jpg"/>
    <hyperlink ref="U69" r:id="rId82" display="https://pbs.twimg.com/media/EJzE0CzUYAAqzEm.jpg"/>
    <hyperlink ref="U75" r:id="rId83" display="https://pbs.twimg.com/media/EJkHoOeWkAAIr_-.jpg"/>
    <hyperlink ref="U76" r:id="rId84" display="https://pbs.twimg.com/ext_tw_video_thumb/1196065043063947265/pu/img/eWxwvGsrjeMyLcCQ.jpg"/>
    <hyperlink ref="U77" r:id="rId85" display="https://pbs.twimg.com/ext_tw_video_thumb/1196067371825475586/pu/img/IWzEBPGzhxhsOs_j.jpg"/>
    <hyperlink ref="U78" r:id="rId86" display="https://pbs.twimg.com/ext_tw_video_thumb/1196069739614887936/pu/img/rOcxqL1N60tkasXz.jpg"/>
    <hyperlink ref="U79" r:id="rId87" display="https://pbs.twimg.com/ext_tw_video_thumb/1196072121186836481/pu/img/CIYKsdqqUG8e_jyq.jpg"/>
    <hyperlink ref="U87" r:id="rId88" display="https://pbs.twimg.com/media/EJYaJxQVAAAuQdP.jpg"/>
    <hyperlink ref="U91" r:id="rId89" display="https://pbs.twimg.com/ext_tw_video_thumb/1197369075795546112/pu/img/0VcoSu86J_U8FKzF.jpg"/>
    <hyperlink ref="U92" r:id="rId90" display="https://pbs.twimg.com/ext_tw_video_thumb/1197381301965185026/pu/img/n6XTyNhmfcys3Li8.jpg"/>
    <hyperlink ref="V3" r:id="rId91" display="http://pbs.twimg.com/profile_images/1197223446121517057/SQ_FqKeb_normal.jpg"/>
    <hyperlink ref="V4" r:id="rId92" display="http://pbs.twimg.com/profile_images/1194711686235795456/ZBKXTEWt_normal.jpg"/>
    <hyperlink ref="V5" r:id="rId93" display="http://pbs.twimg.com/profile_images/1157783592199757825/dL5lJIsQ_normal.jpg"/>
    <hyperlink ref="V6" r:id="rId94" display="http://pbs.twimg.com/profile_images/506936085000499202/ZzCKXy_X_normal.jpeg"/>
    <hyperlink ref="V7" r:id="rId95" display="http://pbs.twimg.com/profile_images/1124445284082147328/JQHPDxWy_normal.jpg"/>
    <hyperlink ref="V8" r:id="rId96" display="http://pbs.twimg.com/profile_images/1145501093205565446/yjBPesuk_normal.png"/>
    <hyperlink ref="V9" r:id="rId97" display="http://pbs.twimg.com/profile_images/1180742637030117376/AwlsXys0_normal.jpg"/>
    <hyperlink ref="V10" r:id="rId98" display="http://pbs.twimg.com/profile_images/1113408761400647680/BgbB3yVN_normal.png"/>
    <hyperlink ref="V11" r:id="rId99" display="http://pbs.twimg.com/profile_images/1113408761400647680/BgbB3yVN_normal.png"/>
    <hyperlink ref="V12" r:id="rId100" display="http://pbs.twimg.com/profile_images/1160867842213982208/xlfkfTO-_normal.jpg"/>
    <hyperlink ref="V13" r:id="rId101" display="http://pbs.twimg.com/profile_images/983455006064951297/B9k8Xzn3_normal.jpg"/>
    <hyperlink ref="V14" r:id="rId102" display="http://pbs.twimg.com/profile_images/1182703031030374401/k2Jc4To6_normal.jpg"/>
    <hyperlink ref="V15" r:id="rId103" display="http://pbs.twimg.com/profile_images/1025125962793529344/hN3m0i55_normal.jpg"/>
    <hyperlink ref="V16" r:id="rId104" display="http://pbs.twimg.com/profile_images/1025125962793529344/hN3m0i55_normal.jpg"/>
    <hyperlink ref="V17" r:id="rId105" display="http://pbs.twimg.com/profile_images/512931569363742720/BxFrAUIE_normal.jpeg"/>
    <hyperlink ref="V18" r:id="rId106" display="http://pbs.twimg.com/profile_images/512931569363742720/BxFrAUIE_normal.jpeg"/>
    <hyperlink ref="V19" r:id="rId107" display="http://pbs.twimg.com/profile_images/1125802782743760898/8Slq1NV7_normal.jpg"/>
    <hyperlink ref="V20" r:id="rId108" display="http://pbs.twimg.com/profile_images/1060688771903975424/4lOR8zhb_normal.jpg"/>
    <hyperlink ref="V21" r:id="rId109" display="http://pbs.twimg.com/profile_images/1060688771903975424/4lOR8zhb_normal.jpg"/>
    <hyperlink ref="V22" r:id="rId110" display="http://pbs.twimg.com/profile_images/985618906336415745/3l5WQocW_normal.jpg"/>
    <hyperlink ref="V23" r:id="rId111" display="https://pbs.twimg.com/media/EJc9awuWoAA14uX.jpg"/>
    <hyperlink ref="V24" r:id="rId112" display="https://pbs.twimg.com/media/EJdEwnDXYAIpwwU.jpg"/>
    <hyperlink ref="V25" r:id="rId113" display="http://pbs.twimg.com/profile_images/1186250767633735687/CEW7F30B_normal.jpg"/>
    <hyperlink ref="V26" r:id="rId114" display="http://pbs.twimg.com/profile_images/937980827480285184/4WtPScLz_normal.jpg"/>
    <hyperlink ref="V27" r:id="rId115" display="http://pbs.twimg.com/profile_images/937980827480285184/4WtPScLz_normal.jpg"/>
    <hyperlink ref="V28" r:id="rId116" display="http://pbs.twimg.com/profile_images/937980827480285184/4WtPScLz_normal.jpg"/>
    <hyperlink ref="V29" r:id="rId117" display="http://pbs.twimg.com/profile_images/937980827480285184/4WtPScLz_normal.jpg"/>
    <hyperlink ref="V30" r:id="rId118" display="http://pbs.twimg.com/profile_images/1167300932373102597/RHoZ5T5e_normal.jpg"/>
    <hyperlink ref="V31" r:id="rId119" display="http://pbs.twimg.com/profile_images/894928939151261696/WSOH8Bo3_normal.jpg"/>
    <hyperlink ref="V32" r:id="rId120" display="http://pbs.twimg.com/profile_images/894928939151261696/WSOH8Bo3_normal.jpg"/>
    <hyperlink ref="V33" r:id="rId121" display="http://pbs.twimg.com/profile_images/894928939151261696/WSOH8Bo3_normal.jpg"/>
    <hyperlink ref="V34" r:id="rId122" display="https://pbs.twimg.com/ext_tw_video_thumb/1195733430899789831/pu/img/qcSKgQzOQocPIv7Q.jpg"/>
    <hyperlink ref="V35" r:id="rId123" display="http://pbs.twimg.com/profile_images/1195774401909870592/SG6FmfEQ_normal.jpg"/>
    <hyperlink ref="V36" r:id="rId124" display="http://pbs.twimg.com/profile_images/1195774401909870592/SG6FmfEQ_normal.jpg"/>
    <hyperlink ref="V37" r:id="rId125" display="http://pbs.twimg.com/profile_images/1139892829310857216/lsyFx54J_normal.png"/>
    <hyperlink ref="V38" r:id="rId126" display="http://pbs.twimg.com/profile_images/3566008422/0056b77104c30730c639c3f8432e864c_normal.jpeg"/>
    <hyperlink ref="V39" r:id="rId127" display="http://pbs.twimg.com/profile_images/3566008422/0056b77104c30730c639c3f8432e864c_normal.jpeg"/>
    <hyperlink ref="V40" r:id="rId128" display="http://pbs.twimg.com/profile_images/3566008422/0056b77104c30730c639c3f8432e864c_normal.jpeg"/>
    <hyperlink ref="V41" r:id="rId129" display="https://pbs.twimg.com/media/EJV3IfQUcAAPZZg.jpg"/>
    <hyperlink ref="V42" r:id="rId130" display="http://pbs.twimg.com/profile_images/1191734873930764291/sohS8wK9_normal.jpg"/>
    <hyperlink ref="V43" r:id="rId131" display="https://pbs.twimg.com/media/EJa-n37WwAU4F_9.jpg"/>
    <hyperlink ref="V44" r:id="rId132" display="https://pbs.twimg.com/media/EJbWWTCX0AAWxO4.jpg"/>
    <hyperlink ref="V45" r:id="rId133" display="https://pbs.twimg.com/media/EJgpZ3LXkAAXJmJ.jpg"/>
    <hyperlink ref="V46" r:id="rId134" display="https://pbs.twimg.com/media/EJl9ztpWwAA-zcK.jpg"/>
    <hyperlink ref="V47" r:id="rId135" display="https://pbs.twimg.com/ext_tw_video_thumb/1196114173811404800/pu/img/8HHmDCwcoUPpGH1d.jpg"/>
    <hyperlink ref="V48" r:id="rId136" display="http://pbs.twimg.com/profile_images/1178387866625466368/cOwzhobf_normal.jpg"/>
    <hyperlink ref="V49" r:id="rId137" display="http://pbs.twimg.com/profile_images/899431080822022145/aL6CFp1L_normal.jpg"/>
    <hyperlink ref="V50" r:id="rId138" display="http://pbs.twimg.com/profile_images/1181727610214240257/zWJfsFUj_normal.jpg"/>
    <hyperlink ref="V51" r:id="rId139" display="https://pbs.twimg.com/ext_tw_video_thumb/1196769745653108736/pu/img/XVGMIQLOi7GV7Kb0.jpg"/>
    <hyperlink ref="V52" r:id="rId140" display="http://pbs.twimg.com/profile_images/1119677995927658496/Pa05QT3y_normal.png"/>
    <hyperlink ref="V53" r:id="rId141" display="http://pbs.twimg.com/profile_images/1197243632706818052/V5brT-_V_normal.jpg"/>
    <hyperlink ref="V54" r:id="rId142" display="http://pbs.twimg.com/profile_images/1197243632706818052/V5brT-_V_normal.jpg"/>
    <hyperlink ref="V55" r:id="rId143" display="https://pbs.twimg.com/ext_tw_video_thumb/1196556162524733445/pu/img/SrEY702BYhqTrNf5.jpg"/>
    <hyperlink ref="V56" r:id="rId144" display="https://pbs.twimg.com/media/EJwWfhHXUAAzRVn.jpg"/>
    <hyperlink ref="V57" r:id="rId145" display="http://pbs.twimg.com/profile_images/1196835546061914112/cBOxcpFP_normal.jpg"/>
    <hyperlink ref="V58" r:id="rId146" display="http://pbs.twimg.com/profile_images/1196835546061914112/cBOxcpFP_normal.jpg"/>
    <hyperlink ref="V59" r:id="rId147" display="http://pbs.twimg.com/profile_images/1129790126626877440/9ZExvQsX_normal.jpg"/>
    <hyperlink ref="V60" r:id="rId148" display="http://pbs.twimg.com/profile_images/1129790126626877440/9ZExvQsX_normal.jpg"/>
    <hyperlink ref="V61" r:id="rId149" display="http://pbs.twimg.com/profile_images/1129790126626877440/9ZExvQsX_normal.jpg"/>
    <hyperlink ref="V62" r:id="rId150" display="http://pbs.twimg.com/profile_images/1129790126626877440/9ZExvQsX_normal.jpg"/>
    <hyperlink ref="V63" r:id="rId151" display="http://pbs.twimg.com/profile_images/1129790126626877440/9ZExvQsX_normal.jpg"/>
    <hyperlink ref="V64" r:id="rId152" display="http://pbs.twimg.com/profile_images/1129790126626877440/9ZExvQsX_normal.jpg"/>
    <hyperlink ref="V65" r:id="rId153" display="http://pbs.twimg.com/profile_images/1129790126626877440/9ZExvQsX_normal.jpg"/>
    <hyperlink ref="V66" r:id="rId154" display="http://pbs.twimg.com/profile_images/1190145620687904769/mD-Hh5Jm_normal.jpg"/>
    <hyperlink ref="V67" r:id="rId155" display="http://pbs.twimg.com/profile_images/1190145620687904769/mD-Hh5Jm_normal.jpg"/>
    <hyperlink ref="V68" r:id="rId156" display="http://pbs.twimg.com/profile_images/1190145620687904769/mD-Hh5Jm_normal.jpg"/>
    <hyperlink ref="V69" r:id="rId157" display="https://pbs.twimg.com/media/EJzE0CzUYAAqzEm.jpg"/>
    <hyperlink ref="V70" r:id="rId158" display="http://pbs.twimg.com/profile_images/1119533470588399616/8o4BpV7n_normal.jpg"/>
    <hyperlink ref="V71" r:id="rId159" display="http://pbs.twimg.com/profile_images/1119533470588399616/8o4BpV7n_normal.jpg"/>
    <hyperlink ref="V72" r:id="rId160" display="http://pbs.twimg.com/profile_images/1119533470588399616/8o4BpV7n_normal.jpg"/>
    <hyperlink ref="V73" r:id="rId161" display="http://pbs.twimg.com/profile_images/1119533470588399616/8o4BpV7n_normal.jpg"/>
    <hyperlink ref="V74" r:id="rId162" display="http://pbs.twimg.com/profile_images/1119533470588399616/8o4BpV7n_normal.jpg"/>
    <hyperlink ref="V75" r:id="rId163" display="https://pbs.twimg.com/media/EJkHoOeWkAAIr_-.jpg"/>
    <hyperlink ref="V76" r:id="rId164" display="https://pbs.twimg.com/ext_tw_video_thumb/1196065043063947265/pu/img/eWxwvGsrjeMyLcCQ.jpg"/>
    <hyperlink ref="V77" r:id="rId165" display="https://pbs.twimg.com/ext_tw_video_thumb/1196067371825475586/pu/img/IWzEBPGzhxhsOs_j.jpg"/>
    <hyperlink ref="V78" r:id="rId166" display="https://pbs.twimg.com/ext_tw_video_thumb/1196069739614887936/pu/img/rOcxqL1N60tkasXz.jpg"/>
    <hyperlink ref="V79" r:id="rId167" display="https://pbs.twimg.com/ext_tw_video_thumb/1196072121186836481/pu/img/CIYKsdqqUG8e_jyq.jpg"/>
    <hyperlink ref="V80" r:id="rId168" display="http://pbs.twimg.com/profile_images/990980848685146112/R-GAGhyY_normal.jpg"/>
    <hyperlink ref="V81" r:id="rId169" display="http://pbs.twimg.com/profile_images/990980848685146112/R-GAGhyY_normal.jpg"/>
    <hyperlink ref="V82" r:id="rId170" display="http://pbs.twimg.com/profile_images/990980848685146112/R-GAGhyY_normal.jpg"/>
    <hyperlink ref="V83" r:id="rId171" display="http://pbs.twimg.com/profile_images/990980848685146112/R-GAGhyY_normal.jpg"/>
    <hyperlink ref="V84" r:id="rId172" display="http://pbs.twimg.com/profile_images/1109124196318085124/3z0P6v-M_normal.jpg"/>
    <hyperlink ref="V85" r:id="rId173" display="http://pbs.twimg.com/profile_images/1109124196318085124/3z0P6v-M_normal.jpg"/>
    <hyperlink ref="V86" r:id="rId174" display="http://pbs.twimg.com/profile_images/1109124196318085124/3z0P6v-M_normal.jpg"/>
    <hyperlink ref="V87" r:id="rId175" display="https://pbs.twimg.com/media/EJYaJxQVAAAuQdP.jpg"/>
    <hyperlink ref="V88" r:id="rId176" display="http://pbs.twimg.com/profile_images/1109124196318085124/3z0P6v-M_normal.jpg"/>
    <hyperlink ref="V89" r:id="rId177" display="http://pbs.twimg.com/profile_images/1109124196318085124/3z0P6v-M_normal.jpg"/>
    <hyperlink ref="V90" r:id="rId178" display="http://pbs.twimg.com/profile_images/1109124196318085124/3z0P6v-M_normal.jpg"/>
    <hyperlink ref="V91" r:id="rId179" display="https://pbs.twimg.com/ext_tw_video_thumb/1197369075795546112/pu/img/0VcoSu86J_U8FKzF.jpg"/>
    <hyperlink ref="V92" r:id="rId180" display="https://pbs.twimg.com/ext_tw_video_thumb/1197381301965185026/pu/img/n6XTyNhmfcys3Li8.jpg"/>
    <hyperlink ref="V93" r:id="rId181" display="http://pbs.twimg.com/profile_images/1072269576736509952/JpNonFSh_normal.jpg"/>
    <hyperlink ref="V94" r:id="rId182" display="http://pbs.twimg.com/profile_images/1034110887341314050/f-tML6Zd_normal.jpg"/>
    <hyperlink ref="V95" r:id="rId183" display="http://pbs.twimg.com/profile_images/1633622962/PhVF_700_kb_normal.JPG"/>
    <hyperlink ref="V96" r:id="rId184" display="http://pbs.twimg.com/profile_images/1084820364272766977/96DvbAbs_normal.jpg"/>
    <hyperlink ref="V97" r:id="rId185" display="http://pbs.twimg.com/profile_images/1084820364272766977/96DvbAbs_normal.jpg"/>
    <hyperlink ref="V98" r:id="rId186" display="http://pbs.twimg.com/profile_images/1084820364272766977/96DvbAbs_normal.jpg"/>
    <hyperlink ref="V99" r:id="rId187" display="http://pbs.twimg.com/profile_images/1084820364272766977/96DvbAbs_normal.jpg"/>
    <hyperlink ref="V100" r:id="rId188" display="http://pbs.twimg.com/profile_images/1084820364272766977/96DvbAbs_normal.jpg"/>
    <hyperlink ref="V101" r:id="rId189" display="http://pbs.twimg.com/profile_images/2155649463/9s6IRcFa_normal"/>
    <hyperlink ref="V102" r:id="rId190" display="http://pbs.twimg.com/profile_images/2155649463/9s6IRcFa_normal"/>
    <hyperlink ref="V103" r:id="rId191" display="http://pbs.twimg.com/profile_images/2155649463/9s6IRcFa_normal"/>
    <hyperlink ref="V104" r:id="rId192" display="http://pbs.twimg.com/profile_images/1024348306036731904/dxFYvkCo_normal.jpg"/>
    <hyperlink ref="V105" r:id="rId193" display="http://pbs.twimg.com/profile_images/1024348306036731904/dxFYvkCo_normal.jpg"/>
    <hyperlink ref="V106" r:id="rId194" display="http://pbs.twimg.com/profile_images/378800000794255720/7642c96f4d12bbe95fd5cd5e61baac67_normal.jpeg"/>
    <hyperlink ref="V107" r:id="rId195" display="http://pbs.twimg.com/profile_images/748105744365477888/Z5WvozPz_normal.jpg"/>
    <hyperlink ref="V108" r:id="rId196" display="http://pbs.twimg.com/profile_images/748105744365477888/Z5WvozPz_normal.jpg"/>
    <hyperlink ref="V109" r:id="rId197" display="http://pbs.twimg.com/profile_images/748105744365477888/Z5WvozPz_normal.jpg"/>
    <hyperlink ref="Z3" r:id="rId198" display="https://twitter.com/reyvennofficial/status/1124726580914290688"/>
    <hyperlink ref="Z4" r:id="rId199" display="https://twitter.com/xenn84228099/status/1194713573118955527"/>
    <hyperlink ref="Z5" r:id="rId200" display="https://twitter.com/leo_ferret/status/1194777400409804800"/>
    <hyperlink ref="Z6" r:id="rId201" display="https://twitter.com/indiegameguys/status/1194782195921149952"/>
    <hyperlink ref="Z7" r:id="rId202" display="https://twitter.com/babykaely/status/1194796957153275905"/>
    <hyperlink ref="Z8" r:id="rId203" display="https://twitter.com/samwatkins007/status/1194433353992171522"/>
    <hyperlink ref="Z9" r:id="rId204" display="https://twitter.com/amyfranks_itns/status/1194813564030267392"/>
    <hyperlink ref="Z10" r:id="rId205" display="https://twitter.com/veron2v/status/1194952707464933376"/>
    <hyperlink ref="Z11" r:id="rId206" display="https://twitter.com/veron2v/status/1194952707464933376"/>
    <hyperlink ref="Z12" r:id="rId207" display="https://twitter.com/shugmac_shug/status/1194957466611507202"/>
    <hyperlink ref="Z13" r:id="rId208" display="https://twitter.com/joya771/status/1195046283058151425"/>
    <hyperlink ref="Z14" r:id="rId209" display="https://twitter.com/demiancrate/status/1195059692613058562"/>
    <hyperlink ref="Z15" r:id="rId210" display="https://twitter.com/deeshimmer/status/1194776798338437120"/>
    <hyperlink ref="Z16" r:id="rId211" display="https://twitter.com/deeshimmer/status/1195088694623064064"/>
    <hyperlink ref="Z17" r:id="rId212" display="https://twitter.com/redworldtoys/status/1195105565753655298"/>
    <hyperlink ref="Z18" r:id="rId213" display="https://twitter.com/redworldtoys/status/1195105565753655298"/>
    <hyperlink ref="Z19" r:id="rId214" display="https://twitter.com/bailzofficial/status/1195114958654193674"/>
    <hyperlink ref="Z20" r:id="rId215" display="https://twitter.com/musicpage_cito/status/1194694712067870721"/>
    <hyperlink ref="Z21" r:id="rId216" display="https://twitter.com/musicpage_cito/status/1195126706895544320"/>
    <hyperlink ref="Z22" r:id="rId217" display="https://twitter.com/vanesetim/status/1195352928728625152"/>
    <hyperlink ref="Z23" r:id="rId218" display="https://twitter.com/daochifen/status/1195491928231628800"/>
    <hyperlink ref="Z24" r:id="rId219" display="https://twitter.com/smartboytees/status/1195499832842035201"/>
    <hyperlink ref="Z25" r:id="rId220" display="https://twitter.com/les_g_muzik/status/1195666440701009922"/>
    <hyperlink ref="Z26" r:id="rId221" display="https://twitter.com/skeretatadj/status/1195496161290924032"/>
    <hyperlink ref="Z27" r:id="rId222" display="https://twitter.com/skeretatadj/status/1195722666839285761"/>
    <hyperlink ref="Z28" r:id="rId223" display="https://twitter.com/skeretatadj/status/1195722666839285761"/>
    <hyperlink ref="Z29" r:id="rId224" display="https://twitter.com/skeretatadj/status/1195722666839285761"/>
    <hyperlink ref="Z30" r:id="rId225" display="https://twitter.com/tommyadam/status/1195722446323752961"/>
    <hyperlink ref="Z31" r:id="rId226" display="https://twitter.com/powercutmusic/status/1195723416680222727"/>
    <hyperlink ref="Z32" r:id="rId227" display="https://twitter.com/powercutmusic/status/1195723416680222727"/>
    <hyperlink ref="Z33" r:id="rId228" display="https://twitter.com/powercutmusic/status/1195723416680222727"/>
    <hyperlink ref="Z34" r:id="rId229" display="https://twitter.com/ereignesm/status/1195733568317771777"/>
    <hyperlink ref="Z35" r:id="rId230" display="https://twitter.com/nobodyghy/status/1194243669320187904"/>
    <hyperlink ref="Z36" r:id="rId231" display="https://twitter.com/nobodyghy/status/1195774583330222080"/>
    <hyperlink ref="Z37" r:id="rId232" display="https://twitter.com/rellartwork/status/1195885174208245760"/>
    <hyperlink ref="Z38" r:id="rId233" display="https://twitter.com/theonekemist18/status/1196071003425845249"/>
    <hyperlink ref="Z39" r:id="rId234" display="https://twitter.com/theonekemist18/status/1196071943256125447"/>
    <hyperlink ref="Z40" r:id="rId235" display="https://twitter.com/theonekemist18/status/1196082651028844544"/>
    <hyperlink ref="Z41" r:id="rId236" display="https://twitter.com/j_gotham_media/status/1194992267536134145"/>
    <hyperlink ref="Z42" r:id="rId237" display="https://twitter.com/j_gotham_media/status/1194996389522137088"/>
    <hyperlink ref="Z43" r:id="rId238" display="https://twitter.com/j_gotham_media/status/1195352349998567424"/>
    <hyperlink ref="Z44" r:id="rId239" display="https://twitter.com/j_gotham_media/status/1195378441786445824"/>
    <hyperlink ref="Z45" r:id="rId240" display="https://twitter.com/j_gotham_media/status/1195751234180984833"/>
    <hyperlink ref="Z46" r:id="rId241" display="https://twitter.com/j_gotham_media/status/1196125517856038912"/>
    <hyperlink ref="Z47" r:id="rId242" display="https://twitter.com/ttgdrako3/status/1196114239070638080"/>
    <hyperlink ref="Z48" r:id="rId243" display="https://twitter.com/lostprxphet/status/1196132767647567872"/>
    <hyperlink ref="Z49" r:id="rId244" display="https://twitter.com/diestainl3ss1/status/1196178076381696000"/>
    <hyperlink ref="Z50" r:id="rId245" display="https://twitter.com/barucshop/status/1196494584345452545"/>
    <hyperlink ref="Z51" r:id="rId246" display="https://twitter.com/artjonez/status/1196769909730160640"/>
    <hyperlink ref="Z52" r:id="rId247" display="https://twitter.com/rednileshop/status/1196771329250353152"/>
    <hyperlink ref="Z53" r:id="rId248" display="https://twitter.com/breezybiggavel/status/1196470410541486080"/>
    <hyperlink ref="Z54" r:id="rId249" display="https://twitter.com/breezybiggavel/status/1196556023131201536"/>
    <hyperlink ref="Z55" r:id="rId250" display="https://twitter.com/breezybiggavel/status/1196556382759268352"/>
    <hyperlink ref="Z56" r:id="rId251" display="https://twitter.com/breezybiggavel/status/1196856336216199170"/>
    <hyperlink ref="Z57" r:id="rId252" display="https://twitter.com/steezytactic/status/1196862359953801216"/>
    <hyperlink ref="Z58" r:id="rId253" display="https://twitter.com/steezytactic/status/1196862359953801216"/>
    <hyperlink ref="Z59" r:id="rId254" display="https://twitter.com/lao_peso/status/1196443527128989696"/>
    <hyperlink ref="Z60" r:id="rId255" display="https://twitter.com/lao_peso/status/1195157183073308674"/>
    <hyperlink ref="Z61" r:id="rId256" display="https://twitter.com/lao_peso/status/1195495979484663811"/>
    <hyperlink ref="Z62" r:id="rId257" display="https://twitter.com/lao_peso/status/1196599559901851649"/>
    <hyperlink ref="Z63" r:id="rId258" display="https://twitter.com/lao_peso/status/1196826698341371905"/>
    <hyperlink ref="Z64" r:id="rId259" display="https://twitter.com/lao_peso/status/1196827076596322304"/>
    <hyperlink ref="Z65" r:id="rId260" display="https://twitter.com/lao_peso/status/1196930122181271552"/>
    <hyperlink ref="Z66" r:id="rId261" display="https://twitter.com/remdagiant/status/1195945461519192065"/>
    <hyperlink ref="Z67" r:id="rId262" display="https://twitter.com/remdagiant/status/1195946631730024448"/>
    <hyperlink ref="Z68" r:id="rId263" display="https://twitter.com/remdagiant/status/1196954922052276224"/>
    <hyperlink ref="Z69" r:id="rId264" display="https://twitter.com/liluw7/status/1197048002772234240"/>
    <hyperlink ref="Z70" r:id="rId265" display="https://twitter.com/ricohomicide702/status/1194621492992135168"/>
    <hyperlink ref="Z71" r:id="rId266" display="https://twitter.com/ricohomicide702/status/1194832115793162240"/>
    <hyperlink ref="Z72" r:id="rId267" display="https://twitter.com/ricohomicide702/status/1195373598644436992"/>
    <hyperlink ref="Z73" r:id="rId268" display="https://twitter.com/ricohomicide702/status/1197076753753264129"/>
    <hyperlink ref="Z74" r:id="rId269" display="https://twitter.com/ricohomicide702/status/1197076831700172800"/>
    <hyperlink ref="Z75" r:id="rId270" display="https://twitter.com/fracgrandlarge/status/1195995618067599360"/>
    <hyperlink ref="Z76" r:id="rId271" display="https://twitter.com/fracgrandlarge/status/1196065342671507456"/>
    <hyperlink ref="Z77" r:id="rId272" display="https://twitter.com/fracgrandlarge/status/1196067538565771265"/>
    <hyperlink ref="Z78" r:id="rId273" display="https://twitter.com/fracgrandlarge/status/1196069909920391169"/>
    <hyperlink ref="Z79" r:id="rId274" display="https://twitter.com/fracgrandlarge/status/1196072330923008001"/>
    <hyperlink ref="Z80" r:id="rId275" display="https://twitter.com/platform_frac/status/1196169985946771457"/>
    <hyperlink ref="Z81" r:id="rId276" display="https://twitter.com/platform_frac/status/1196169985946771457"/>
    <hyperlink ref="Z82" r:id="rId277" display="https://twitter.com/platform_frac/status/1197104525733244929"/>
    <hyperlink ref="Z83" r:id="rId278" display="https://twitter.com/platform_frac/status/1197104525733244929"/>
    <hyperlink ref="Z84" r:id="rId279" display="https://twitter.com/switchill/status/1194774239674617858"/>
    <hyperlink ref="Z85" r:id="rId280" display="https://twitter.com/switchill/status/1194810863460503552"/>
    <hyperlink ref="Z86" r:id="rId281" display="https://twitter.com/switchill/status/1194878247303032832"/>
    <hyperlink ref="Z87" r:id="rId282" display="https://twitter.com/switchill/status/1195171510287093760"/>
    <hyperlink ref="Z88" r:id="rId283" display="https://twitter.com/switchill/status/1195171648443473922"/>
    <hyperlink ref="Z89" r:id="rId284" display="https://twitter.com/switchill/status/1195171740906934278"/>
    <hyperlink ref="Z90" r:id="rId285" display="https://twitter.com/switchill/status/1195171840651661312"/>
    <hyperlink ref="Z91" r:id="rId286" display="https://twitter.com/switchill/status/1197369120276140032"/>
    <hyperlink ref="Z92" r:id="rId287" display="https://twitter.com/switchill/status/1197381385956118529"/>
    <hyperlink ref="Z93" r:id="rId288" display="https://twitter.com/lilpricus/status/1197439267229749248"/>
    <hyperlink ref="Z94" r:id="rId289" display="https://twitter.com/thesoldierv/status/1197441254566629376"/>
    <hyperlink ref="Z95" r:id="rId290" display="https://twitter.com/philipvince/status/1197452219383255040"/>
    <hyperlink ref="Z96" r:id="rId291" display="https://twitter.com/drhyms/status/1195560073118060544"/>
    <hyperlink ref="Z97" r:id="rId292" display="https://twitter.com/drhyms/status/1195560073118060544"/>
    <hyperlink ref="Z98" r:id="rId293" display="https://twitter.com/drhyms/status/1195560349711421440"/>
    <hyperlink ref="Z99" r:id="rId294" display="https://twitter.com/drhyms/status/1195570300294840321"/>
    <hyperlink ref="Z100" r:id="rId295" display="https://twitter.com/drhyms/status/1197570758136025089"/>
    <hyperlink ref="Z101" r:id="rId296" display="https://twitter.com/rossicristiana/status/1196908450246275072"/>
    <hyperlink ref="Z102" r:id="rId297" display="https://twitter.com/rossicristiana/status/1197567310518579200"/>
    <hyperlink ref="Z103" r:id="rId298" display="https://twitter.com/rossicristiana/status/1197575224985866240"/>
    <hyperlink ref="Z104" r:id="rId299" display="https://twitter.com/isobolo1/status/1194865507813351429"/>
    <hyperlink ref="Z105" r:id="rId300" display="https://twitter.com/isobolo1/status/1197781052930101248"/>
    <hyperlink ref="Z106" r:id="rId301" display="https://twitter.com/meditativerec/status/1197810946686603264"/>
    <hyperlink ref="Z107" r:id="rId302" display="https://twitter.com/kidahashiya/status/1197855422553546752"/>
    <hyperlink ref="Z108" r:id="rId303" display="https://twitter.com/kidahashiya/status/1197492000531988480"/>
    <hyperlink ref="Z109" r:id="rId304" display="https://twitter.com/kidahashiya/status/1197860294438969344"/>
    <hyperlink ref="BB19" r:id="rId305" display="https://api.twitter.com/1.1/geo/id/b463d3bd6064861b.json"/>
    <hyperlink ref="BB35" r:id="rId306" display="https://api.twitter.com/1.1/geo/id/6f36fc2e52870eee.json"/>
    <hyperlink ref="BB50" r:id="rId307" display="https://api.twitter.com/1.1/geo/id/00c77f9d025ab29a.json"/>
    <hyperlink ref="BB66" r:id="rId308" display="https://api.twitter.com/1.1/geo/id/01a9a39529b27f36.json"/>
    <hyperlink ref="BB67" r:id="rId309" display="https://api.twitter.com/1.1/geo/id/01a9a39529b27f36.json"/>
    <hyperlink ref="BB101" r:id="rId310" display="https://api.twitter.com/1.1/geo/id/f411ff5400f52c86.json"/>
    <hyperlink ref="BB102" r:id="rId311" display="https://api.twitter.com/1.1/geo/id/f411ff5400f52c86.json"/>
    <hyperlink ref="BB103" r:id="rId312" display="https://api.twitter.com/1.1/geo/id/f411ff5400f52c86.json"/>
  </hyperlinks>
  <printOptions/>
  <pageMargins left="0.7" right="0.7" top="0.75" bottom="0.75" header="0.3" footer="0.3"/>
  <pageSetup horizontalDpi="600" verticalDpi="600" orientation="portrait" r:id="rId316"/>
  <legacyDrawing r:id="rId314"/>
  <tableParts>
    <tablePart r:id="rId3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2085</v>
      </c>
      <c r="B1" s="13" t="s">
        <v>2086</v>
      </c>
      <c r="C1" s="13" t="s">
        <v>2079</v>
      </c>
      <c r="D1" s="13" t="s">
        <v>2080</v>
      </c>
      <c r="E1" s="13" t="s">
        <v>2087</v>
      </c>
      <c r="F1" s="13" t="s">
        <v>144</v>
      </c>
      <c r="G1" s="13" t="s">
        <v>2088</v>
      </c>
      <c r="H1" s="13" t="s">
        <v>2089</v>
      </c>
      <c r="I1" s="13" t="s">
        <v>2090</v>
      </c>
      <c r="J1" s="13" t="s">
        <v>2091</v>
      </c>
      <c r="K1" s="13" t="s">
        <v>2092</v>
      </c>
      <c r="L1" s="13" t="s">
        <v>2093</v>
      </c>
    </row>
    <row r="2" spans="1:12" ht="15">
      <c r="A2" s="86" t="s">
        <v>1541</v>
      </c>
      <c r="B2" s="86" t="s">
        <v>1542</v>
      </c>
      <c r="C2" s="86">
        <v>24</v>
      </c>
      <c r="D2" s="121">
        <v>0.008774835335329315</v>
      </c>
      <c r="E2" s="121">
        <v>1.2583417368309826</v>
      </c>
      <c r="F2" s="86" t="s">
        <v>2081</v>
      </c>
      <c r="G2" s="86" t="b">
        <v>0</v>
      </c>
      <c r="H2" s="86" t="b">
        <v>0</v>
      </c>
      <c r="I2" s="86" t="b">
        <v>0</v>
      </c>
      <c r="J2" s="86" t="b">
        <v>0</v>
      </c>
      <c r="K2" s="86" t="b">
        <v>0</v>
      </c>
      <c r="L2" s="86" t="b">
        <v>0</v>
      </c>
    </row>
    <row r="3" spans="1:12" ht="15">
      <c r="A3" s="86" t="s">
        <v>1536</v>
      </c>
      <c r="B3" s="86" t="s">
        <v>1539</v>
      </c>
      <c r="C3" s="86">
        <v>22</v>
      </c>
      <c r="D3" s="121">
        <v>0.00854471318611745</v>
      </c>
      <c r="E3" s="121">
        <v>1.076711222604257</v>
      </c>
      <c r="F3" s="86" t="s">
        <v>2081</v>
      </c>
      <c r="G3" s="86" t="b">
        <v>0</v>
      </c>
      <c r="H3" s="86" t="b">
        <v>0</v>
      </c>
      <c r="I3" s="86" t="b">
        <v>0</v>
      </c>
      <c r="J3" s="86" t="b">
        <v>0</v>
      </c>
      <c r="K3" s="86" t="b">
        <v>0</v>
      </c>
      <c r="L3" s="86" t="b">
        <v>0</v>
      </c>
    </row>
    <row r="4" spans="1:12" ht="15">
      <c r="A4" s="86" t="s">
        <v>1539</v>
      </c>
      <c r="B4" s="86" t="s">
        <v>1537</v>
      </c>
      <c r="C4" s="86">
        <v>20</v>
      </c>
      <c r="D4" s="121">
        <v>0.00826692873541005</v>
      </c>
      <c r="E4" s="121">
        <v>1.1324170872410315</v>
      </c>
      <c r="F4" s="86" t="s">
        <v>2081</v>
      </c>
      <c r="G4" s="86" t="b">
        <v>0</v>
      </c>
      <c r="H4" s="86" t="b">
        <v>0</v>
      </c>
      <c r="I4" s="86" t="b">
        <v>0</v>
      </c>
      <c r="J4" s="86" t="b">
        <v>0</v>
      </c>
      <c r="K4" s="86" t="b">
        <v>0</v>
      </c>
      <c r="L4" s="86" t="b">
        <v>0</v>
      </c>
    </row>
    <row r="5" spans="1:12" ht="15">
      <c r="A5" s="86" t="s">
        <v>1543</v>
      </c>
      <c r="B5" s="86" t="s">
        <v>1535</v>
      </c>
      <c r="C5" s="86">
        <v>20</v>
      </c>
      <c r="D5" s="121">
        <v>0.00826692873541005</v>
      </c>
      <c r="E5" s="121">
        <v>0.8951554342192823</v>
      </c>
      <c r="F5" s="86" t="s">
        <v>2081</v>
      </c>
      <c r="G5" s="86" t="b">
        <v>0</v>
      </c>
      <c r="H5" s="86" t="b">
        <v>0</v>
      </c>
      <c r="I5" s="86" t="b">
        <v>0</v>
      </c>
      <c r="J5" s="86" t="b">
        <v>0</v>
      </c>
      <c r="K5" s="86" t="b">
        <v>0</v>
      </c>
      <c r="L5" s="86" t="b">
        <v>0</v>
      </c>
    </row>
    <row r="6" spans="1:12" ht="15">
      <c r="A6" s="86" t="s">
        <v>1536</v>
      </c>
      <c r="B6" s="86" t="s">
        <v>1537</v>
      </c>
      <c r="C6" s="86">
        <v>16</v>
      </c>
      <c r="D6" s="121">
        <v>0.007548178436265896</v>
      </c>
      <c r="E6" s="121">
        <v>0.929453681785049</v>
      </c>
      <c r="F6" s="86" t="s">
        <v>2081</v>
      </c>
      <c r="G6" s="86" t="b">
        <v>0</v>
      </c>
      <c r="H6" s="86" t="b">
        <v>0</v>
      </c>
      <c r="I6" s="86" t="b">
        <v>0</v>
      </c>
      <c r="J6" s="86" t="b">
        <v>0</v>
      </c>
      <c r="K6" s="86" t="b">
        <v>0</v>
      </c>
      <c r="L6" s="86" t="b">
        <v>0</v>
      </c>
    </row>
    <row r="7" spans="1:12" ht="15">
      <c r="A7" s="86" t="s">
        <v>1537</v>
      </c>
      <c r="B7" s="86" t="s">
        <v>1563</v>
      </c>
      <c r="C7" s="86">
        <v>13</v>
      </c>
      <c r="D7" s="121">
        <v>0.0068395231859387</v>
      </c>
      <c r="E7" s="121">
        <v>1.0353185374460319</v>
      </c>
      <c r="F7" s="86" t="s">
        <v>2081</v>
      </c>
      <c r="G7" s="86" t="b">
        <v>0</v>
      </c>
      <c r="H7" s="86" t="b">
        <v>0</v>
      </c>
      <c r="I7" s="86" t="b">
        <v>0</v>
      </c>
      <c r="J7" s="86" t="b">
        <v>0</v>
      </c>
      <c r="K7" s="86" t="b">
        <v>0</v>
      </c>
      <c r="L7" s="86" t="b">
        <v>0</v>
      </c>
    </row>
    <row r="8" spans="1:12" ht="15">
      <c r="A8" s="86" t="s">
        <v>1538</v>
      </c>
      <c r="B8" s="86" t="s">
        <v>1543</v>
      </c>
      <c r="C8" s="86">
        <v>13</v>
      </c>
      <c r="D8" s="121">
        <v>0.0068395231859387</v>
      </c>
      <c r="E8" s="121">
        <v>1.0135992877527955</v>
      </c>
      <c r="F8" s="86" t="s">
        <v>2081</v>
      </c>
      <c r="G8" s="86" t="b">
        <v>0</v>
      </c>
      <c r="H8" s="86" t="b">
        <v>0</v>
      </c>
      <c r="I8" s="86" t="b">
        <v>0</v>
      </c>
      <c r="J8" s="86" t="b">
        <v>0</v>
      </c>
      <c r="K8" s="86" t="b">
        <v>0</v>
      </c>
      <c r="L8" s="86" t="b">
        <v>0</v>
      </c>
    </row>
    <row r="9" spans="1:12" ht="15">
      <c r="A9" s="86" t="s">
        <v>1543</v>
      </c>
      <c r="B9" s="86" t="s">
        <v>1547</v>
      </c>
      <c r="C9" s="86">
        <v>13</v>
      </c>
      <c r="D9" s="121">
        <v>0.0068395231859387</v>
      </c>
      <c r="E9" s="121">
        <v>1.3146292834167768</v>
      </c>
      <c r="F9" s="86" t="s">
        <v>2081</v>
      </c>
      <c r="G9" s="86" t="b">
        <v>0</v>
      </c>
      <c r="H9" s="86" t="b">
        <v>0</v>
      </c>
      <c r="I9" s="86" t="b">
        <v>0</v>
      </c>
      <c r="J9" s="86" t="b">
        <v>0</v>
      </c>
      <c r="K9" s="86" t="b">
        <v>0</v>
      </c>
      <c r="L9" s="86" t="b">
        <v>0</v>
      </c>
    </row>
    <row r="10" spans="1:12" ht="15">
      <c r="A10" s="86" t="s">
        <v>1547</v>
      </c>
      <c r="B10" s="86" t="s">
        <v>1535</v>
      </c>
      <c r="C10" s="86">
        <v>13</v>
      </c>
      <c r="D10" s="121">
        <v>0.0068395231859387</v>
      </c>
      <c r="E10" s="121">
        <v>0.9406414058702675</v>
      </c>
      <c r="F10" s="86" t="s">
        <v>2081</v>
      </c>
      <c r="G10" s="86" t="b">
        <v>0</v>
      </c>
      <c r="H10" s="86" t="b">
        <v>0</v>
      </c>
      <c r="I10" s="86" t="b">
        <v>0</v>
      </c>
      <c r="J10" s="86" t="b">
        <v>0</v>
      </c>
      <c r="K10" s="86" t="b">
        <v>0</v>
      </c>
      <c r="L10" s="86" t="b">
        <v>0</v>
      </c>
    </row>
    <row r="11" spans="1:12" ht="15">
      <c r="A11" s="86" t="s">
        <v>1535</v>
      </c>
      <c r="B11" s="86" t="s">
        <v>1544</v>
      </c>
      <c r="C11" s="86">
        <v>13</v>
      </c>
      <c r="D11" s="121">
        <v>0.0068395231859387</v>
      </c>
      <c r="E11" s="121">
        <v>0.7820613235780514</v>
      </c>
      <c r="F11" s="86" t="s">
        <v>2081</v>
      </c>
      <c r="G11" s="86" t="b">
        <v>0</v>
      </c>
      <c r="H11" s="86" t="b">
        <v>0</v>
      </c>
      <c r="I11" s="86" t="b">
        <v>0</v>
      </c>
      <c r="J11" s="86" t="b">
        <v>0</v>
      </c>
      <c r="K11" s="86" t="b">
        <v>0</v>
      </c>
      <c r="L11" s="86" t="b">
        <v>0</v>
      </c>
    </row>
    <row r="12" spans="1:12" ht="15">
      <c r="A12" s="86" t="s">
        <v>1541</v>
      </c>
      <c r="B12" s="86" t="s">
        <v>1563</v>
      </c>
      <c r="C12" s="86">
        <v>13</v>
      </c>
      <c r="D12" s="121">
        <v>0.0068395231859387</v>
      </c>
      <c r="E12" s="121">
        <v>1.0444619168859017</v>
      </c>
      <c r="F12" s="86" t="s">
        <v>2081</v>
      </c>
      <c r="G12" s="86" t="b">
        <v>0</v>
      </c>
      <c r="H12" s="86" t="b">
        <v>0</v>
      </c>
      <c r="I12" s="86" t="b">
        <v>0</v>
      </c>
      <c r="J12" s="86" t="b">
        <v>0</v>
      </c>
      <c r="K12" s="86" t="b">
        <v>0</v>
      </c>
      <c r="L12" s="86" t="b">
        <v>0</v>
      </c>
    </row>
    <row r="13" spans="1:12" ht="15">
      <c r="A13" s="86" t="s">
        <v>1563</v>
      </c>
      <c r="B13" s="86" t="s">
        <v>1579</v>
      </c>
      <c r="C13" s="86">
        <v>13</v>
      </c>
      <c r="D13" s="121">
        <v>0.0068395231859387</v>
      </c>
      <c r="E13" s="121">
        <v>1.6138974329244713</v>
      </c>
      <c r="F13" s="86" t="s">
        <v>2081</v>
      </c>
      <c r="G13" s="86" t="b">
        <v>0</v>
      </c>
      <c r="H13" s="86" t="b">
        <v>0</v>
      </c>
      <c r="I13" s="86" t="b">
        <v>0</v>
      </c>
      <c r="J13" s="86" t="b">
        <v>0</v>
      </c>
      <c r="K13" s="86" t="b">
        <v>0</v>
      </c>
      <c r="L13" s="86" t="b">
        <v>0</v>
      </c>
    </row>
    <row r="14" spans="1:12" ht="15">
      <c r="A14" s="86" t="s">
        <v>1579</v>
      </c>
      <c r="B14" s="86" t="s">
        <v>1562</v>
      </c>
      <c r="C14" s="86">
        <v>13</v>
      </c>
      <c r="D14" s="121">
        <v>0.0068395231859387</v>
      </c>
      <c r="E14" s="121">
        <v>1.6885310512213756</v>
      </c>
      <c r="F14" s="86" t="s">
        <v>2081</v>
      </c>
      <c r="G14" s="86" t="b">
        <v>0</v>
      </c>
      <c r="H14" s="86" t="b">
        <v>0</v>
      </c>
      <c r="I14" s="86" t="b">
        <v>0</v>
      </c>
      <c r="J14" s="86" t="b">
        <v>0</v>
      </c>
      <c r="K14" s="86" t="b">
        <v>0</v>
      </c>
      <c r="L14" s="86" t="b">
        <v>0</v>
      </c>
    </row>
    <row r="15" spans="1:12" ht="15">
      <c r="A15" s="86" t="s">
        <v>1562</v>
      </c>
      <c r="B15" s="86" t="s">
        <v>1544</v>
      </c>
      <c r="C15" s="86">
        <v>13</v>
      </c>
      <c r="D15" s="121">
        <v>0.0068395231859387</v>
      </c>
      <c r="E15" s="121">
        <v>1.169005947948626</v>
      </c>
      <c r="F15" s="86" t="s">
        <v>2081</v>
      </c>
      <c r="G15" s="86" t="b">
        <v>0</v>
      </c>
      <c r="H15" s="86" t="b">
        <v>0</v>
      </c>
      <c r="I15" s="86" t="b">
        <v>0</v>
      </c>
      <c r="J15" s="86" t="b">
        <v>0</v>
      </c>
      <c r="K15" s="86" t="b">
        <v>0</v>
      </c>
      <c r="L15" s="86" t="b">
        <v>0</v>
      </c>
    </row>
    <row r="16" spans="1:12" ht="15">
      <c r="A16" s="86" t="s">
        <v>1544</v>
      </c>
      <c r="B16" s="86" t="s">
        <v>1919</v>
      </c>
      <c r="C16" s="86">
        <v>13</v>
      </c>
      <c r="D16" s="121">
        <v>0.0068395231859387</v>
      </c>
      <c r="E16" s="121">
        <v>1.580897172821546</v>
      </c>
      <c r="F16" s="86" t="s">
        <v>2081</v>
      </c>
      <c r="G16" s="86" t="b">
        <v>0</v>
      </c>
      <c r="H16" s="86" t="b">
        <v>0</v>
      </c>
      <c r="I16" s="86" t="b">
        <v>0</v>
      </c>
      <c r="J16" s="86" t="b">
        <v>0</v>
      </c>
      <c r="K16" s="86" t="b">
        <v>0</v>
      </c>
      <c r="L16" s="86" t="b">
        <v>0</v>
      </c>
    </row>
    <row r="17" spans="1:12" ht="15">
      <c r="A17" s="86" t="s">
        <v>1919</v>
      </c>
      <c r="B17" s="86" t="s">
        <v>1543</v>
      </c>
      <c r="C17" s="86">
        <v>13</v>
      </c>
      <c r="D17" s="121">
        <v>0.0068395231859387</v>
      </c>
      <c r="E17" s="121">
        <v>1.580897172821546</v>
      </c>
      <c r="F17" s="86" t="s">
        <v>2081</v>
      </c>
      <c r="G17" s="86" t="b">
        <v>0</v>
      </c>
      <c r="H17" s="86" t="b">
        <v>0</v>
      </c>
      <c r="I17" s="86" t="b">
        <v>0</v>
      </c>
      <c r="J17" s="86" t="b">
        <v>0</v>
      </c>
      <c r="K17" s="86" t="b">
        <v>0</v>
      </c>
      <c r="L17" s="86" t="b">
        <v>0</v>
      </c>
    </row>
    <row r="18" spans="1:12" ht="15">
      <c r="A18" s="86" t="s">
        <v>1542</v>
      </c>
      <c r="B18" s="86" t="s">
        <v>1545</v>
      </c>
      <c r="C18" s="86">
        <v>12</v>
      </c>
      <c r="D18" s="121">
        <v>0.0065648498243661485</v>
      </c>
      <c r="E18" s="121">
        <v>1.0979306820604637</v>
      </c>
      <c r="F18" s="86" t="s">
        <v>2081</v>
      </c>
      <c r="G18" s="86" t="b">
        <v>0</v>
      </c>
      <c r="H18" s="86" t="b">
        <v>0</v>
      </c>
      <c r="I18" s="86" t="b">
        <v>0</v>
      </c>
      <c r="J18" s="86" t="b">
        <v>0</v>
      </c>
      <c r="K18" s="86" t="b">
        <v>0</v>
      </c>
      <c r="L18" s="86" t="b">
        <v>0</v>
      </c>
    </row>
    <row r="19" spans="1:12" ht="15">
      <c r="A19" s="86" t="s">
        <v>1535</v>
      </c>
      <c r="B19" s="86" t="s">
        <v>1538</v>
      </c>
      <c r="C19" s="86">
        <v>12</v>
      </c>
      <c r="D19" s="121">
        <v>0.0065648498243661485</v>
      </c>
      <c r="E19" s="121">
        <v>0.6905715928699122</v>
      </c>
      <c r="F19" s="86" t="s">
        <v>2081</v>
      </c>
      <c r="G19" s="86" t="b">
        <v>0</v>
      </c>
      <c r="H19" s="86" t="b">
        <v>0</v>
      </c>
      <c r="I19" s="86" t="b">
        <v>0</v>
      </c>
      <c r="J19" s="86" t="b">
        <v>0</v>
      </c>
      <c r="K19" s="86" t="b">
        <v>0</v>
      </c>
      <c r="L19" s="86" t="b">
        <v>0</v>
      </c>
    </row>
    <row r="20" spans="1:12" ht="15">
      <c r="A20" s="86" t="s">
        <v>1545</v>
      </c>
      <c r="B20" s="86" t="s">
        <v>1535</v>
      </c>
      <c r="C20" s="86">
        <v>11</v>
      </c>
      <c r="D20" s="121">
        <v>0.0062683360700350925</v>
      </c>
      <c r="E20" s="121">
        <v>0.7168230633910067</v>
      </c>
      <c r="F20" s="86" t="s">
        <v>2081</v>
      </c>
      <c r="G20" s="86" t="b">
        <v>0</v>
      </c>
      <c r="H20" s="86" t="b">
        <v>0</v>
      </c>
      <c r="I20" s="86" t="b">
        <v>0</v>
      </c>
      <c r="J20" s="86" t="b">
        <v>0</v>
      </c>
      <c r="K20" s="86" t="b">
        <v>0</v>
      </c>
      <c r="L20" s="86" t="b">
        <v>0</v>
      </c>
    </row>
    <row r="21" spans="1:12" ht="15">
      <c r="A21" s="86" t="s">
        <v>1538</v>
      </c>
      <c r="B21" s="86" t="s">
        <v>1583</v>
      </c>
      <c r="C21" s="86">
        <v>11</v>
      </c>
      <c r="D21" s="121">
        <v>0.0062683360700350925</v>
      </c>
      <c r="E21" s="121">
        <v>1.3233835559456455</v>
      </c>
      <c r="F21" s="86" t="s">
        <v>2081</v>
      </c>
      <c r="G21" s="86" t="b">
        <v>0</v>
      </c>
      <c r="H21" s="86" t="b">
        <v>0</v>
      </c>
      <c r="I21" s="86" t="b">
        <v>0</v>
      </c>
      <c r="J21" s="86" t="b">
        <v>0</v>
      </c>
      <c r="K21" s="86" t="b">
        <v>0</v>
      </c>
      <c r="L21" s="86" t="b">
        <v>0</v>
      </c>
    </row>
    <row r="22" spans="1:12" ht="15">
      <c r="A22" s="86" t="s">
        <v>1545</v>
      </c>
      <c r="B22" s="86" t="s">
        <v>1538</v>
      </c>
      <c r="C22" s="86">
        <v>11</v>
      </c>
      <c r="D22" s="121">
        <v>0.0062683360700350925</v>
      </c>
      <c r="E22" s="121">
        <v>1.0133987176287378</v>
      </c>
      <c r="F22" s="86" t="s">
        <v>2081</v>
      </c>
      <c r="G22" s="86" t="b">
        <v>0</v>
      </c>
      <c r="H22" s="86" t="b">
        <v>0</v>
      </c>
      <c r="I22" s="86" t="b">
        <v>0</v>
      </c>
      <c r="J22" s="86" t="b">
        <v>0</v>
      </c>
      <c r="K22" s="86" t="b">
        <v>0</v>
      </c>
      <c r="L22" s="86" t="b">
        <v>0</v>
      </c>
    </row>
    <row r="23" spans="1:12" ht="15">
      <c r="A23" s="86" t="s">
        <v>1538</v>
      </c>
      <c r="B23" s="86" t="s">
        <v>1924</v>
      </c>
      <c r="C23" s="86">
        <v>11</v>
      </c>
      <c r="D23" s="121">
        <v>0.0062683360700350925</v>
      </c>
      <c r="E23" s="121">
        <v>1.5124397921656942</v>
      </c>
      <c r="F23" s="86" t="s">
        <v>2081</v>
      </c>
      <c r="G23" s="86" t="b">
        <v>0</v>
      </c>
      <c r="H23" s="86" t="b">
        <v>0</v>
      </c>
      <c r="I23" s="86" t="b">
        <v>0</v>
      </c>
      <c r="J23" s="86" t="b">
        <v>0</v>
      </c>
      <c r="K23" s="86" t="b">
        <v>0</v>
      </c>
      <c r="L23" s="86" t="b">
        <v>0</v>
      </c>
    </row>
    <row r="24" spans="1:12" ht="15">
      <c r="A24" s="86" t="s">
        <v>1924</v>
      </c>
      <c r="B24" s="86" t="s">
        <v>1925</v>
      </c>
      <c r="C24" s="86">
        <v>11</v>
      </c>
      <c r="D24" s="121">
        <v>0.0062683360700350925</v>
      </c>
      <c r="E24" s="121">
        <v>2.1522883443830563</v>
      </c>
      <c r="F24" s="86" t="s">
        <v>2081</v>
      </c>
      <c r="G24" s="86" t="b">
        <v>0</v>
      </c>
      <c r="H24" s="86" t="b">
        <v>0</v>
      </c>
      <c r="I24" s="86" t="b">
        <v>0</v>
      </c>
      <c r="J24" s="86" t="b">
        <v>0</v>
      </c>
      <c r="K24" s="86" t="b">
        <v>0</v>
      </c>
      <c r="L24" s="86" t="b">
        <v>0</v>
      </c>
    </row>
    <row r="25" spans="1:12" ht="15">
      <c r="A25" s="86" t="s">
        <v>1925</v>
      </c>
      <c r="B25" s="86" t="s">
        <v>1918</v>
      </c>
      <c r="C25" s="86">
        <v>11</v>
      </c>
      <c r="D25" s="121">
        <v>0.0062683360700350925</v>
      </c>
      <c r="E25" s="121">
        <v>1.7312830316423253</v>
      </c>
      <c r="F25" s="86" t="s">
        <v>2081</v>
      </c>
      <c r="G25" s="86" t="b">
        <v>0</v>
      </c>
      <c r="H25" s="86" t="b">
        <v>0</v>
      </c>
      <c r="I25" s="86" t="b">
        <v>0</v>
      </c>
      <c r="J25" s="86" t="b">
        <v>0</v>
      </c>
      <c r="K25" s="86" t="b">
        <v>0</v>
      </c>
      <c r="L25" s="86" t="b">
        <v>0</v>
      </c>
    </row>
    <row r="26" spans="1:12" ht="15">
      <c r="A26" s="86" t="s">
        <v>1563</v>
      </c>
      <c r="B26" s="86" t="s">
        <v>1541</v>
      </c>
      <c r="C26" s="86">
        <v>10</v>
      </c>
      <c r="D26" s="121">
        <v>0.005947991164956268</v>
      </c>
      <c r="E26" s="121">
        <v>0.9326561955488841</v>
      </c>
      <c r="F26" s="86" t="s">
        <v>2081</v>
      </c>
      <c r="G26" s="86" t="b">
        <v>0</v>
      </c>
      <c r="H26" s="86" t="b">
        <v>0</v>
      </c>
      <c r="I26" s="86" t="b">
        <v>0</v>
      </c>
      <c r="J26" s="86" t="b">
        <v>0</v>
      </c>
      <c r="K26" s="86" t="b">
        <v>0</v>
      </c>
      <c r="L26" s="86" t="b">
        <v>0</v>
      </c>
    </row>
    <row r="27" spans="1:12" ht="15">
      <c r="A27" s="86" t="s">
        <v>1920</v>
      </c>
      <c r="B27" s="86" t="s">
        <v>1918</v>
      </c>
      <c r="C27" s="86">
        <v>10</v>
      </c>
      <c r="D27" s="121">
        <v>0.005947991164956268</v>
      </c>
      <c r="E27" s="121">
        <v>1.6521017855947007</v>
      </c>
      <c r="F27" s="86" t="s">
        <v>2081</v>
      </c>
      <c r="G27" s="86" t="b">
        <v>0</v>
      </c>
      <c r="H27" s="86" t="b">
        <v>0</v>
      </c>
      <c r="I27" s="86" t="b">
        <v>0</v>
      </c>
      <c r="J27" s="86" t="b">
        <v>0</v>
      </c>
      <c r="K27" s="86" t="b">
        <v>0</v>
      </c>
      <c r="L27" s="86" t="b">
        <v>0</v>
      </c>
    </row>
    <row r="28" spans="1:12" ht="15">
      <c r="A28" s="86" t="s">
        <v>1537</v>
      </c>
      <c r="B28" s="86" t="s">
        <v>1542</v>
      </c>
      <c r="C28" s="86">
        <v>10</v>
      </c>
      <c r="D28" s="121">
        <v>0.005947991164956268</v>
      </c>
      <c r="E28" s="121">
        <v>0.8689871156795068</v>
      </c>
      <c r="F28" s="86" t="s">
        <v>2081</v>
      </c>
      <c r="G28" s="86" t="b">
        <v>0</v>
      </c>
      <c r="H28" s="86" t="b">
        <v>0</v>
      </c>
      <c r="I28" s="86" t="b">
        <v>0</v>
      </c>
      <c r="J28" s="86" t="b">
        <v>0</v>
      </c>
      <c r="K28" s="86" t="b">
        <v>0</v>
      </c>
      <c r="L28" s="86" t="b">
        <v>0</v>
      </c>
    </row>
    <row r="29" spans="1:12" ht="15">
      <c r="A29" s="86" t="s">
        <v>1542</v>
      </c>
      <c r="B29" s="86" t="s">
        <v>1578</v>
      </c>
      <c r="C29" s="86">
        <v>10</v>
      </c>
      <c r="D29" s="121">
        <v>0.005947991164956268</v>
      </c>
      <c r="E29" s="121">
        <v>1.550228353055094</v>
      </c>
      <c r="F29" s="86" t="s">
        <v>2081</v>
      </c>
      <c r="G29" s="86" t="b">
        <v>0</v>
      </c>
      <c r="H29" s="86" t="b">
        <v>0</v>
      </c>
      <c r="I29" s="86" t="b">
        <v>0</v>
      </c>
      <c r="J29" s="86" t="b">
        <v>0</v>
      </c>
      <c r="K29" s="86" t="b">
        <v>0</v>
      </c>
      <c r="L29" s="86" t="b">
        <v>0</v>
      </c>
    </row>
    <row r="30" spans="1:12" ht="15">
      <c r="A30" s="86" t="s">
        <v>1578</v>
      </c>
      <c r="B30" s="86" t="s">
        <v>1539</v>
      </c>
      <c r="C30" s="86">
        <v>10</v>
      </c>
      <c r="D30" s="121">
        <v>0.005947991164956268</v>
      </c>
      <c r="E30" s="121">
        <v>1.5124397921656942</v>
      </c>
      <c r="F30" s="86" t="s">
        <v>2081</v>
      </c>
      <c r="G30" s="86" t="b">
        <v>0</v>
      </c>
      <c r="H30" s="86" t="b">
        <v>0</v>
      </c>
      <c r="I30" s="86" t="b">
        <v>0</v>
      </c>
      <c r="J30" s="86" t="b">
        <v>0</v>
      </c>
      <c r="K30" s="86" t="b">
        <v>0</v>
      </c>
      <c r="L30" s="86" t="b">
        <v>0</v>
      </c>
    </row>
    <row r="31" spans="1:12" ht="15">
      <c r="A31" s="86" t="s">
        <v>1539</v>
      </c>
      <c r="B31" s="86" t="s">
        <v>1541</v>
      </c>
      <c r="C31" s="86">
        <v>10</v>
      </c>
      <c r="D31" s="121">
        <v>0.005947991164956268</v>
      </c>
      <c r="E31" s="121">
        <v>0.8403419342299768</v>
      </c>
      <c r="F31" s="86" t="s">
        <v>2081</v>
      </c>
      <c r="G31" s="86" t="b">
        <v>0</v>
      </c>
      <c r="H31" s="86" t="b">
        <v>0</v>
      </c>
      <c r="I31" s="86" t="b">
        <v>0</v>
      </c>
      <c r="J31" s="86" t="b">
        <v>0</v>
      </c>
      <c r="K31" s="86" t="b">
        <v>0</v>
      </c>
      <c r="L31" s="86" t="b">
        <v>0</v>
      </c>
    </row>
    <row r="32" spans="1:12" ht="15">
      <c r="A32" s="86" t="s">
        <v>1537</v>
      </c>
      <c r="B32" s="86" t="s">
        <v>1541</v>
      </c>
      <c r="C32" s="86">
        <v>9</v>
      </c>
      <c r="D32" s="121">
        <v>0.005601424366149656</v>
      </c>
      <c r="E32" s="121">
        <v>0.7854410642294319</v>
      </c>
      <c r="F32" s="86" t="s">
        <v>2081</v>
      </c>
      <c r="G32" s="86" t="b">
        <v>0</v>
      </c>
      <c r="H32" s="86" t="b">
        <v>0</v>
      </c>
      <c r="I32" s="86" t="b">
        <v>0</v>
      </c>
      <c r="J32" s="86" t="b">
        <v>0</v>
      </c>
      <c r="K32" s="86" t="b">
        <v>0</v>
      </c>
      <c r="L32" s="86" t="b">
        <v>0</v>
      </c>
    </row>
    <row r="33" spans="1:12" ht="15">
      <c r="A33" s="86" t="s">
        <v>1544</v>
      </c>
      <c r="B33" s="86" t="s">
        <v>1926</v>
      </c>
      <c r="C33" s="86">
        <v>9</v>
      </c>
      <c r="D33" s="121">
        <v>0.005601424366149656</v>
      </c>
      <c r="E33" s="121">
        <v>1.580897172821546</v>
      </c>
      <c r="F33" s="86" t="s">
        <v>2081</v>
      </c>
      <c r="G33" s="86" t="b">
        <v>0</v>
      </c>
      <c r="H33" s="86" t="b">
        <v>0</v>
      </c>
      <c r="I33" s="86" t="b">
        <v>0</v>
      </c>
      <c r="J33" s="86" t="b">
        <v>0</v>
      </c>
      <c r="K33" s="86" t="b">
        <v>0</v>
      </c>
      <c r="L33" s="86" t="b">
        <v>0</v>
      </c>
    </row>
    <row r="34" spans="1:12" ht="15">
      <c r="A34" s="86" t="s">
        <v>1926</v>
      </c>
      <c r="B34" s="86" t="s">
        <v>1920</v>
      </c>
      <c r="C34" s="86">
        <v>9</v>
      </c>
      <c r="D34" s="121">
        <v>0.005601424366149656</v>
      </c>
      <c r="E34" s="121">
        <v>2.1144997834936565</v>
      </c>
      <c r="F34" s="86" t="s">
        <v>2081</v>
      </c>
      <c r="G34" s="86" t="b">
        <v>0</v>
      </c>
      <c r="H34" s="86" t="b">
        <v>0</v>
      </c>
      <c r="I34" s="86" t="b">
        <v>0</v>
      </c>
      <c r="J34" s="86" t="b">
        <v>0</v>
      </c>
      <c r="K34" s="86" t="b">
        <v>0</v>
      </c>
      <c r="L34" s="86" t="b">
        <v>0</v>
      </c>
    </row>
    <row r="35" spans="1:12" ht="15">
      <c r="A35" s="86" t="s">
        <v>1918</v>
      </c>
      <c r="B35" s="86" t="s">
        <v>1562</v>
      </c>
      <c r="C35" s="86">
        <v>9</v>
      </c>
      <c r="D35" s="121">
        <v>0.005601424366149656</v>
      </c>
      <c r="E35" s="121">
        <v>1.211409796501713</v>
      </c>
      <c r="F35" s="86" t="s">
        <v>2081</v>
      </c>
      <c r="G35" s="86" t="b">
        <v>0</v>
      </c>
      <c r="H35" s="86" t="b">
        <v>0</v>
      </c>
      <c r="I35" s="86" t="b">
        <v>0</v>
      </c>
      <c r="J35" s="86" t="b">
        <v>0</v>
      </c>
      <c r="K35" s="86" t="b">
        <v>0</v>
      </c>
      <c r="L35" s="86" t="b">
        <v>0</v>
      </c>
    </row>
    <row r="36" spans="1:12" ht="15">
      <c r="A36" s="86" t="s">
        <v>1538</v>
      </c>
      <c r="B36" s="86" t="s">
        <v>1541</v>
      </c>
      <c r="C36" s="86">
        <v>9</v>
      </c>
      <c r="D36" s="121">
        <v>0.005601424366149656</v>
      </c>
      <c r="E36" s="121">
        <v>0.7854410642294319</v>
      </c>
      <c r="F36" s="86" t="s">
        <v>2081</v>
      </c>
      <c r="G36" s="86" t="b">
        <v>0</v>
      </c>
      <c r="H36" s="86" t="b">
        <v>0</v>
      </c>
      <c r="I36" s="86" t="b">
        <v>0</v>
      </c>
      <c r="J36" s="86" t="b">
        <v>0</v>
      </c>
      <c r="K36" s="86" t="b">
        <v>0</v>
      </c>
      <c r="L36" s="86" t="b">
        <v>0</v>
      </c>
    </row>
    <row r="37" spans="1:12" ht="15">
      <c r="A37" s="86" t="s">
        <v>1536</v>
      </c>
      <c r="B37" s="86" t="s">
        <v>1545</v>
      </c>
      <c r="C37" s="86">
        <v>8</v>
      </c>
      <c r="D37" s="121">
        <v>0.0052257106559339414</v>
      </c>
      <c r="E37" s="121">
        <v>0.7871408491073264</v>
      </c>
      <c r="F37" s="86" t="s">
        <v>2081</v>
      </c>
      <c r="G37" s="86" t="b">
        <v>0</v>
      </c>
      <c r="H37" s="86" t="b">
        <v>0</v>
      </c>
      <c r="I37" s="86" t="b">
        <v>0</v>
      </c>
      <c r="J37" s="86" t="b">
        <v>0</v>
      </c>
      <c r="K37" s="86" t="b">
        <v>0</v>
      </c>
      <c r="L37" s="86" t="b">
        <v>0</v>
      </c>
    </row>
    <row r="38" spans="1:12" ht="15">
      <c r="A38" s="86" t="s">
        <v>1562</v>
      </c>
      <c r="B38" s="86" t="s">
        <v>1921</v>
      </c>
      <c r="C38" s="86">
        <v>8</v>
      </c>
      <c r="D38" s="121">
        <v>0.0052257106559339414</v>
      </c>
      <c r="E38" s="121">
        <v>1.550228353055094</v>
      </c>
      <c r="F38" s="86" t="s">
        <v>2081</v>
      </c>
      <c r="G38" s="86" t="b">
        <v>0</v>
      </c>
      <c r="H38" s="86" t="b">
        <v>0</v>
      </c>
      <c r="I38" s="86" t="b">
        <v>0</v>
      </c>
      <c r="J38" s="86" t="b">
        <v>0</v>
      </c>
      <c r="K38" s="86" t="b">
        <v>0</v>
      </c>
      <c r="L38" s="86" t="b">
        <v>0</v>
      </c>
    </row>
    <row r="39" spans="1:12" ht="15">
      <c r="A39" s="86" t="s">
        <v>1547</v>
      </c>
      <c r="B39" s="86" t="s">
        <v>1544</v>
      </c>
      <c r="C39" s="86">
        <v>8</v>
      </c>
      <c r="D39" s="121">
        <v>0.0052257106559339414</v>
      </c>
      <c r="E39" s="121">
        <v>1.0830913192420326</v>
      </c>
      <c r="F39" s="86" t="s">
        <v>2081</v>
      </c>
      <c r="G39" s="86" t="b">
        <v>0</v>
      </c>
      <c r="H39" s="86" t="b">
        <v>0</v>
      </c>
      <c r="I39" s="86" t="b">
        <v>0</v>
      </c>
      <c r="J39" s="86" t="b">
        <v>0</v>
      </c>
      <c r="K39" s="86" t="b">
        <v>0</v>
      </c>
      <c r="L39" s="86" t="b">
        <v>0</v>
      </c>
    </row>
    <row r="40" spans="1:12" ht="15">
      <c r="A40" s="86" t="s">
        <v>1921</v>
      </c>
      <c r="B40" s="86" t="s">
        <v>1930</v>
      </c>
      <c r="C40" s="86">
        <v>7</v>
      </c>
      <c r="D40" s="121">
        <v>0.004817188583341721</v>
      </c>
      <c r="E40" s="121">
        <v>2.1936810295412816</v>
      </c>
      <c r="F40" s="86" t="s">
        <v>2081</v>
      </c>
      <c r="G40" s="86" t="b">
        <v>0</v>
      </c>
      <c r="H40" s="86" t="b">
        <v>0</v>
      </c>
      <c r="I40" s="86" t="b">
        <v>0</v>
      </c>
      <c r="J40" s="86" t="b">
        <v>0</v>
      </c>
      <c r="K40" s="86" t="b">
        <v>0</v>
      </c>
      <c r="L40" s="86" t="b">
        <v>0</v>
      </c>
    </row>
    <row r="41" spans="1:12" ht="15">
      <c r="A41" s="86" t="s">
        <v>1571</v>
      </c>
      <c r="B41" s="86" t="s">
        <v>1572</v>
      </c>
      <c r="C41" s="86">
        <v>7</v>
      </c>
      <c r="D41" s="121">
        <v>0.004817188583341721</v>
      </c>
      <c r="E41" s="121">
        <v>2.3485829895270247</v>
      </c>
      <c r="F41" s="86" t="s">
        <v>2081</v>
      </c>
      <c r="G41" s="86" t="b">
        <v>0</v>
      </c>
      <c r="H41" s="86" t="b">
        <v>0</v>
      </c>
      <c r="I41" s="86" t="b">
        <v>0</v>
      </c>
      <c r="J41" s="86" t="b">
        <v>0</v>
      </c>
      <c r="K41" s="86" t="b">
        <v>0</v>
      </c>
      <c r="L41" s="86" t="b">
        <v>0</v>
      </c>
    </row>
    <row r="42" spans="1:12" ht="15">
      <c r="A42" s="86" t="s">
        <v>1550</v>
      </c>
      <c r="B42" s="86" t="s">
        <v>1547</v>
      </c>
      <c r="C42" s="86">
        <v>7</v>
      </c>
      <c r="D42" s="121">
        <v>0.004817188583341721</v>
      </c>
      <c r="E42" s="121">
        <v>1.8134697878296755</v>
      </c>
      <c r="F42" s="86" t="s">
        <v>2081</v>
      </c>
      <c r="G42" s="86" t="b">
        <v>0</v>
      </c>
      <c r="H42" s="86" t="b">
        <v>0</v>
      </c>
      <c r="I42" s="86" t="b">
        <v>0</v>
      </c>
      <c r="J42" s="86" t="b">
        <v>0</v>
      </c>
      <c r="K42" s="86" t="b">
        <v>0</v>
      </c>
      <c r="L42" s="86" t="b">
        <v>0</v>
      </c>
    </row>
    <row r="43" spans="1:12" ht="15">
      <c r="A43" s="86" t="s">
        <v>1537</v>
      </c>
      <c r="B43" s="86" t="s">
        <v>1562</v>
      </c>
      <c r="C43" s="86">
        <v>6</v>
      </c>
      <c r="D43" s="121">
        <v>0.004371140990533821</v>
      </c>
      <c r="E43" s="121">
        <v>0.7854410642294319</v>
      </c>
      <c r="F43" s="86" t="s">
        <v>2081</v>
      </c>
      <c r="G43" s="86" t="b">
        <v>0</v>
      </c>
      <c r="H43" s="86" t="b">
        <v>0</v>
      </c>
      <c r="I43" s="86" t="b">
        <v>0</v>
      </c>
      <c r="J43" s="86" t="b">
        <v>0</v>
      </c>
      <c r="K43" s="86" t="b">
        <v>0</v>
      </c>
      <c r="L43" s="86" t="b">
        <v>0</v>
      </c>
    </row>
    <row r="44" spans="1:12" ht="15">
      <c r="A44" s="86" t="s">
        <v>1562</v>
      </c>
      <c r="B44" s="86" t="s">
        <v>1563</v>
      </c>
      <c r="C44" s="86">
        <v>6</v>
      </c>
      <c r="D44" s="121">
        <v>0.004371140990533821</v>
      </c>
      <c r="E44" s="121">
        <v>0.87561769457852</v>
      </c>
      <c r="F44" s="86" t="s">
        <v>2081</v>
      </c>
      <c r="G44" s="86" t="b">
        <v>0</v>
      </c>
      <c r="H44" s="86" t="b">
        <v>0</v>
      </c>
      <c r="I44" s="86" t="b">
        <v>0</v>
      </c>
      <c r="J44" s="86" t="b">
        <v>0</v>
      </c>
      <c r="K44" s="86" t="b">
        <v>0</v>
      </c>
      <c r="L44" s="86" t="b">
        <v>0</v>
      </c>
    </row>
    <row r="45" spans="1:12" ht="15">
      <c r="A45" s="86" t="s">
        <v>1563</v>
      </c>
      <c r="B45" s="86" t="s">
        <v>1544</v>
      </c>
      <c r="C45" s="86">
        <v>6</v>
      </c>
      <c r="D45" s="121">
        <v>0.004371140990533821</v>
      </c>
      <c r="E45" s="121">
        <v>0.7585802277285284</v>
      </c>
      <c r="F45" s="86" t="s">
        <v>2081</v>
      </c>
      <c r="G45" s="86" t="b">
        <v>0</v>
      </c>
      <c r="H45" s="86" t="b">
        <v>0</v>
      </c>
      <c r="I45" s="86" t="b">
        <v>0</v>
      </c>
      <c r="J45" s="86" t="b">
        <v>0</v>
      </c>
      <c r="K45" s="86" t="b">
        <v>0</v>
      </c>
      <c r="L45" s="86" t="b">
        <v>0</v>
      </c>
    </row>
    <row r="46" spans="1:12" ht="15">
      <c r="A46" s="86" t="s">
        <v>1544</v>
      </c>
      <c r="B46" s="86" t="s">
        <v>1539</v>
      </c>
      <c r="C46" s="86">
        <v>6</v>
      </c>
      <c r="D46" s="121">
        <v>0.004371140990533821</v>
      </c>
      <c r="E46" s="121">
        <v>0.6778071858296025</v>
      </c>
      <c r="F46" s="86" t="s">
        <v>2081</v>
      </c>
      <c r="G46" s="86" t="b">
        <v>0</v>
      </c>
      <c r="H46" s="86" t="b">
        <v>0</v>
      </c>
      <c r="I46" s="86" t="b">
        <v>0</v>
      </c>
      <c r="J46" s="86" t="b">
        <v>0</v>
      </c>
      <c r="K46" s="86" t="b">
        <v>0</v>
      </c>
      <c r="L46" s="86" t="b">
        <v>0</v>
      </c>
    </row>
    <row r="47" spans="1:12" ht="15">
      <c r="A47" s="86" t="s">
        <v>1539</v>
      </c>
      <c r="B47" s="86" t="s">
        <v>1535</v>
      </c>
      <c r="C47" s="86">
        <v>6</v>
      </c>
      <c r="D47" s="121">
        <v>0.004371140990533821</v>
      </c>
      <c r="E47" s="121">
        <v>0.3129626877229629</v>
      </c>
      <c r="F47" s="86" t="s">
        <v>2081</v>
      </c>
      <c r="G47" s="86" t="b">
        <v>0</v>
      </c>
      <c r="H47" s="86" t="b">
        <v>0</v>
      </c>
      <c r="I47" s="86" t="b">
        <v>0</v>
      </c>
      <c r="J47" s="86" t="b">
        <v>0</v>
      </c>
      <c r="K47" s="86" t="b">
        <v>0</v>
      </c>
      <c r="L47" s="86" t="b">
        <v>0</v>
      </c>
    </row>
    <row r="48" spans="1:12" ht="15">
      <c r="A48" s="86" t="s">
        <v>1535</v>
      </c>
      <c r="B48" s="86" t="s">
        <v>1564</v>
      </c>
      <c r="C48" s="86">
        <v>6</v>
      </c>
      <c r="D48" s="121">
        <v>0.004371140990533821</v>
      </c>
      <c r="E48" s="121">
        <v>1.00055643118682</v>
      </c>
      <c r="F48" s="86" t="s">
        <v>2081</v>
      </c>
      <c r="G48" s="86" t="b">
        <v>0</v>
      </c>
      <c r="H48" s="86" t="b">
        <v>0</v>
      </c>
      <c r="I48" s="86" t="b">
        <v>0</v>
      </c>
      <c r="J48" s="86" t="b">
        <v>0</v>
      </c>
      <c r="K48" s="86" t="b">
        <v>0</v>
      </c>
      <c r="L48" s="86" t="b">
        <v>0</v>
      </c>
    </row>
    <row r="49" spans="1:12" ht="15">
      <c r="A49" s="86" t="s">
        <v>1564</v>
      </c>
      <c r="B49" s="86" t="s">
        <v>1565</v>
      </c>
      <c r="C49" s="86">
        <v>6</v>
      </c>
      <c r="D49" s="121">
        <v>0.004371140990533821</v>
      </c>
      <c r="E49" s="121">
        <v>1.7439455753112516</v>
      </c>
      <c r="F49" s="86" t="s">
        <v>2081</v>
      </c>
      <c r="G49" s="86" t="b">
        <v>0</v>
      </c>
      <c r="H49" s="86" t="b">
        <v>0</v>
      </c>
      <c r="I49" s="86" t="b">
        <v>0</v>
      </c>
      <c r="J49" s="86" t="b">
        <v>0</v>
      </c>
      <c r="K49" s="86" t="b">
        <v>0</v>
      </c>
      <c r="L49" s="86" t="b">
        <v>0</v>
      </c>
    </row>
    <row r="50" spans="1:12" ht="15">
      <c r="A50" s="86" t="s">
        <v>1565</v>
      </c>
      <c r="B50" s="86" t="s">
        <v>1538</v>
      </c>
      <c r="C50" s="86">
        <v>6</v>
      </c>
      <c r="D50" s="121">
        <v>0.004371140990533821</v>
      </c>
      <c r="E50" s="121">
        <v>1.3273936904570867</v>
      </c>
      <c r="F50" s="86" t="s">
        <v>2081</v>
      </c>
      <c r="G50" s="86" t="b">
        <v>0</v>
      </c>
      <c r="H50" s="86" t="b">
        <v>0</v>
      </c>
      <c r="I50" s="86" t="b">
        <v>0</v>
      </c>
      <c r="J50" s="86" t="b">
        <v>0</v>
      </c>
      <c r="K50" s="86" t="b">
        <v>0</v>
      </c>
      <c r="L50" s="86" t="b">
        <v>0</v>
      </c>
    </row>
    <row r="51" spans="1:12" ht="15">
      <c r="A51" s="86" t="s">
        <v>1583</v>
      </c>
      <c r="B51" s="86" t="s">
        <v>1918</v>
      </c>
      <c r="C51" s="86">
        <v>6</v>
      </c>
      <c r="D51" s="121">
        <v>0.004371140990533821</v>
      </c>
      <c r="E51" s="121">
        <v>1.278985360647695</v>
      </c>
      <c r="F51" s="86" t="s">
        <v>2081</v>
      </c>
      <c r="G51" s="86" t="b">
        <v>0</v>
      </c>
      <c r="H51" s="86" t="b">
        <v>0</v>
      </c>
      <c r="I51" s="86" t="b">
        <v>0</v>
      </c>
      <c r="J51" s="86" t="b">
        <v>0</v>
      </c>
      <c r="K51" s="86" t="b">
        <v>0</v>
      </c>
      <c r="L51" s="86" t="b">
        <v>0</v>
      </c>
    </row>
    <row r="52" spans="1:12" ht="15">
      <c r="A52" s="86" t="s">
        <v>1574</v>
      </c>
      <c r="B52" s="86" t="s">
        <v>253</v>
      </c>
      <c r="C52" s="86">
        <v>6</v>
      </c>
      <c r="D52" s="121">
        <v>0.004371140990533821</v>
      </c>
      <c r="E52" s="121">
        <v>2.415529779157638</v>
      </c>
      <c r="F52" s="86" t="s">
        <v>2081</v>
      </c>
      <c r="G52" s="86" t="b">
        <v>0</v>
      </c>
      <c r="H52" s="86" t="b">
        <v>0</v>
      </c>
      <c r="I52" s="86" t="b">
        <v>0</v>
      </c>
      <c r="J52" s="86" t="b">
        <v>0</v>
      </c>
      <c r="K52" s="86" t="b">
        <v>0</v>
      </c>
      <c r="L52" s="86" t="b">
        <v>0</v>
      </c>
    </row>
    <row r="53" spans="1:12" ht="15">
      <c r="A53" s="86" t="s">
        <v>1541</v>
      </c>
      <c r="B53" s="86" t="s">
        <v>1549</v>
      </c>
      <c r="C53" s="86">
        <v>6</v>
      </c>
      <c r="D53" s="121">
        <v>0.004371140990533821</v>
      </c>
      <c r="E53" s="121">
        <v>1.4546363819749508</v>
      </c>
      <c r="F53" s="86" t="s">
        <v>2081</v>
      </c>
      <c r="G53" s="86" t="b">
        <v>0</v>
      </c>
      <c r="H53" s="86" t="b">
        <v>0</v>
      </c>
      <c r="I53" s="86" t="b">
        <v>0</v>
      </c>
      <c r="J53" s="86" t="b">
        <v>0</v>
      </c>
      <c r="K53" s="86" t="b">
        <v>0</v>
      </c>
      <c r="L53" s="86" t="b">
        <v>0</v>
      </c>
    </row>
    <row r="54" spans="1:12" ht="15">
      <c r="A54" s="86" t="s">
        <v>1549</v>
      </c>
      <c r="B54" s="86" t="s">
        <v>1551</v>
      </c>
      <c r="C54" s="86">
        <v>6</v>
      </c>
      <c r="D54" s="121">
        <v>0.004371140990533821</v>
      </c>
      <c r="E54" s="121">
        <v>2.3485829895270247</v>
      </c>
      <c r="F54" s="86" t="s">
        <v>2081</v>
      </c>
      <c r="G54" s="86" t="b">
        <v>0</v>
      </c>
      <c r="H54" s="86" t="b">
        <v>0</v>
      </c>
      <c r="I54" s="86" t="b">
        <v>0</v>
      </c>
      <c r="J54" s="86" t="b">
        <v>0</v>
      </c>
      <c r="K54" s="86" t="b">
        <v>0</v>
      </c>
      <c r="L54" s="86" t="b">
        <v>0</v>
      </c>
    </row>
    <row r="55" spans="1:12" ht="15">
      <c r="A55" s="86" t="s">
        <v>1551</v>
      </c>
      <c r="B55" s="86" t="s">
        <v>1931</v>
      </c>
      <c r="C55" s="86">
        <v>6</v>
      </c>
      <c r="D55" s="121">
        <v>0.004371140990533821</v>
      </c>
      <c r="E55" s="121">
        <v>2.415529779157638</v>
      </c>
      <c r="F55" s="86" t="s">
        <v>2081</v>
      </c>
      <c r="G55" s="86" t="b">
        <v>0</v>
      </c>
      <c r="H55" s="86" t="b">
        <v>0</v>
      </c>
      <c r="I55" s="86" t="b">
        <v>0</v>
      </c>
      <c r="J55" s="86" t="b">
        <v>0</v>
      </c>
      <c r="K55" s="86" t="b">
        <v>0</v>
      </c>
      <c r="L55" s="86" t="b">
        <v>0</v>
      </c>
    </row>
    <row r="56" spans="1:12" ht="15">
      <c r="A56" s="86" t="s">
        <v>1931</v>
      </c>
      <c r="B56" s="86" t="s">
        <v>1550</v>
      </c>
      <c r="C56" s="86">
        <v>6</v>
      </c>
      <c r="D56" s="121">
        <v>0.004371140990533821</v>
      </c>
      <c r="E56" s="121">
        <v>2.3485829895270247</v>
      </c>
      <c r="F56" s="86" t="s">
        <v>2081</v>
      </c>
      <c r="G56" s="86" t="b">
        <v>0</v>
      </c>
      <c r="H56" s="86" t="b">
        <v>0</v>
      </c>
      <c r="I56" s="86" t="b">
        <v>0</v>
      </c>
      <c r="J56" s="86" t="b">
        <v>0</v>
      </c>
      <c r="K56" s="86" t="b">
        <v>0</v>
      </c>
      <c r="L56" s="86" t="b">
        <v>0</v>
      </c>
    </row>
    <row r="57" spans="1:12" ht="15">
      <c r="A57" s="86" t="s">
        <v>1544</v>
      </c>
      <c r="B57" s="86" t="s">
        <v>1543</v>
      </c>
      <c r="C57" s="86">
        <v>6</v>
      </c>
      <c r="D57" s="121">
        <v>0.004371140990533821</v>
      </c>
      <c r="E57" s="121">
        <v>0.7462645664854541</v>
      </c>
      <c r="F57" s="86" t="s">
        <v>2081</v>
      </c>
      <c r="G57" s="86" t="b">
        <v>0</v>
      </c>
      <c r="H57" s="86" t="b">
        <v>0</v>
      </c>
      <c r="I57" s="86" t="b">
        <v>0</v>
      </c>
      <c r="J57" s="86" t="b">
        <v>0</v>
      </c>
      <c r="K57" s="86" t="b">
        <v>0</v>
      </c>
      <c r="L57" s="86" t="b">
        <v>0</v>
      </c>
    </row>
    <row r="58" spans="1:12" ht="15">
      <c r="A58" s="86" t="s">
        <v>1535</v>
      </c>
      <c r="B58" s="86" t="s">
        <v>1565</v>
      </c>
      <c r="C58" s="86">
        <v>6</v>
      </c>
      <c r="D58" s="121">
        <v>0.004371140990533821</v>
      </c>
      <c r="E58" s="121">
        <v>0.9657943249276081</v>
      </c>
      <c r="F58" s="86" t="s">
        <v>2081</v>
      </c>
      <c r="G58" s="86" t="b">
        <v>0</v>
      </c>
      <c r="H58" s="86" t="b">
        <v>0</v>
      </c>
      <c r="I58" s="86" t="b">
        <v>0</v>
      </c>
      <c r="J58" s="86" t="b">
        <v>0</v>
      </c>
      <c r="K58" s="86" t="b">
        <v>0</v>
      </c>
      <c r="L58" s="86" t="b">
        <v>0</v>
      </c>
    </row>
    <row r="59" spans="1:12" ht="15">
      <c r="A59" s="86" t="s">
        <v>1918</v>
      </c>
      <c r="B59" s="86" t="s">
        <v>1932</v>
      </c>
      <c r="C59" s="86">
        <v>5</v>
      </c>
      <c r="D59" s="121">
        <v>0.0038812589811037554</v>
      </c>
      <c r="E59" s="121">
        <v>1.7623172653822943</v>
      </c>
      <c r="F59" s="86" t="s">
        <v>2081</v>
      </c>
      <c r="G59" s="86" t="b">
        <v>0</v>
      </c>
      <c r="H59" s="86" t="b">
        <v>0</v>
      </c>
      <c r="I59" s="86" t="b">
        <v>0</v>
      </c>
      <c r="J59" s="86" t="b">
        <v>0</v>
      </c>
      <c r="K59" s="86" t="b">
        <v>0</v>
      </c>
      <c r="L59" s="86" t="b">
        <v>0</v>
      </c>
    </row>
    <row r="60" spans="1:12" ht="15">
      <c r="A60" s="86" t="s">
        <v>1932</v>
      </c>
      <c r="B60" s="86" t="s">
        <v>1545</v>
      </c>
      <c r="C60" s="86">
        <v>5</v>
      </c>
      <c r="D60" s="121">
        <v>0.0038812589811037554</v>
      </c>
      <c r="E60" s="121">
        <v>1.6622021124990263</v>
      </c>
      <c r="F60" s="86" t="s">
        <v>2081</v>
      </c>
      <c r="G60" s="86" t="b">
        <v>0</v>
      </c>
      <c r="H60" s="86" t="b">
        <v>0</v>
      </c>
      <c r="I60" s="86" t="b">
        <v>0</v>
      </c>
      <c r="J60" s="86" t="b">
        <v>0</v>
      </c>
      <c r="K60" s="86" t="b">
        <v>0</v>
      </c>
      <c r="L60" s="86" t="b">
        <v>0</v>
      </c>
    </row>
    <row r="61" spans="1:12" ht="15">
      <c r="A61" s="86" t="s">
        <v>1545</v>
      </c>
      <c r="B61" s="86" t="s">
        <v>1541</v>
      </c>
      <c r="C61" s="86">
        <v>5</v>
      </c>
      <c r="D61" s="121">
        <v>0.0038812589811037554</v>
      </c>
      <c r="E61" s="121">
        <v>0.6799308794594581</v>
      </c>
      <c r="F61" s="86" t="s">
        <v>2081</v>
      </c>
      <c r="G61" s="86" t="b">
        <v>0</v>
      </c>
      <c r="H61" s="86" t="b">
        <v>0</v>
      </c>
      <c r="I61" s="86" t="b">
        <v>0</v>
      </c>
      <c r="J61" s="86" t="b">
        <v>0</v>
      </c>
      <c r="K61" s="86" t="b">
        <v>0</v>
      </c>
      <c r="L61" s="86" t="b">
        <v>0</v>
      </c>
    </row>
    <row r="62" spans="1:12" ht="15">
      <c r="A62" s="86" t="s">
        <v>1573</v>
      </c>
      <c r="B62" s="86" t="s">
        <v>1571</v>
      </c>
      <c r="C62" s="86">
        <v>5</v>
      </c>
      <c r="D62" s="121">
        <v>0.0038812589811037554</v>
      </c>
      <c r="E62" s="121">
        <v>2.2024549538487865</v>
      </c>
      <c r="F62" s="86" t="s">
        <v>2081</v>
      </c>
      <c r="G62" s="86" t="b">
        <v>0</v>
      </c>
      <c r="H62" s="86" t="b">
        <v>0</v>
      </c>
      <c r="I62" s="86" t="b">
        <v>0</v>
      </c>
      <c r="J62" s="86" t="b">
        <v>0</v>
      </c>
      <c r="K62" s="86" t="b">
        <v>0</v>
      </c>
      <c r="L62" s="86" t="b">
        <v>0</v>
      </c>
    </row>
    <row r="63" spans="1:12" ht="15">
      <c r="A63" s="86" t="s">
        <v>1542</v>
      </c>
      <c r="B63" s="86" t="s">
        <v>1584</v>
      </c>
      <c r="C63" s="86">
        <v>5</v>
      </c>
      <c r="D63" s="121">
        <v>0.0038812589811037554</v>
      </c>
      <c r="E63" s="121">
        <v>1.404100317376856</v>
      </c>
      <c r="F63" s="86" t="s">
        <v>2081</v>
      </c>
      <c r="G63" s="86" t="b">
        <v>0</v>
      </c>
      <c r="H63" s="86" t="b">
        <v>0</v>
      </c>
      <c r="I63" s="86" t="b">
        <v>0</v>
      </c>
      <c r="J63" s="86" t="b">
        <v>0</v>
      </c>
      <c r="K63" s="86" t="b">
        <v>0</v>
      </c>
      <c r="L63" s="86" t="b">
        <v>0</v>
      </c>
    </row>
    <row r="64" spans="1:12" ht="15">
      <c r="A64" s="86" t="s">
        <v>1584</v>
      </c>
      <c r="B64" s="86" t="s">
        <v>1538</v>
      </c>
      <c r="C64" s="86">
        <v>5</v>
      </c>
      <c r="D64" s="121">
        <v>0.0038812589811037554</v>
      </c>
      <c r="E64" s="121">
        <v>1.3573569138345298</v>
      </c>
      <c r="F64" s="86" t="s">
        <v>2081</v>
      </c>
      <c r="G64" s="86" t="b">
        <v>0</v>
      </c>
      <c r="H64" s="86" t="b">
        <v>0</v>
      </c>
      <c r="I64" s="86" t="b">
        <v>0</v>
      </c>
      <c r="J64" s="86" t="b">
        <v>0</v>
      </c>
      <c r="K64" s="86" t="b">
        <v>0</v>
      </c>
      <c r="L64" s="86" t="b">
        <v>0</v>
      </c>
    </row>
    <row r="65" spans="1:12" ht="15">
      <c r="A65" s="86" t="s">
        <v>1583</v>
      </c>
      <c r="B65" s="86" t="s">
        <v>1923</v>
      </c>
      <c r="C65" s="86">
        <v>5</v>
      </c>
      <c r="D65" s="121">
        <v>0.0038812589811037554</v>
      </c>
      <c r="E65" s="121">
        <v>1.6208094273408014</v>
      </c>
      <c r="F65" s="86" t="s">
        <v>2081</v>
      </c>
      <c r="G65" s="86" t="b">
        <v>0</v>
      </c>
      <c r="H65" s="86" t="b">
        <v>0</v>
      </c>
      <c r="I65" s="86" t="b">
        <v>0</v>
      </c>
      <c r="J65" s="86" t="b">
        <v>0</v>
      </c>
      <c r="K65" s="86" t="b">
        <v>0</v>
      </c>
      <c r="L65" s="86" t="b">
        <v>0</v>
      </c>
    </row>
    <row r="66" spans="1:12" ht="15">
      <c r="A66" s="86" t="s">
        <v>1923</v>
      </c>
      <c r="B66" s="86" t="s">
        <v>1535</v>
      </c>
      <c r="C66" s="86">
        <v>5</v>
      </c>
      <c r="D66" s="121">
        <v>0.0038812589811037554</v>
      </c>
      <c r="E66" s="121">
        <v>1.0607812595967985</v>
      </c>
      <c r="F66" s="86" t="s">
        <v>2081</v>
      </c>
      <c r="G66" s="86" t="b">
        <v>0</v>
      </c>
      <c r="H66" s="86" t="b">
        <v>0</v>
      </c>
      <c r="I66" s="86" t="b">
        <v>0</v>
      </c>
      <c r="J66" s="86" t="b">
        <v>0</v>
      </c>
      <c r="K66" s="86" t="b">
        <v>0</v>
      </c>
      <c r="L66" s="86" t="b">
        <v>0</v>
      </c>
    </row>
    <row r="67" spans="1:12" ht="15">
      <c r="A67" s="86" t="s">
        <v>1505</v>
      </c>
      <c r="B67" s="86" t="s">
        <v>1560</v>
      </c>
      <c r="C67" s="86">
        <v>5</v>
      </c>
      <c r="D67" s="121">
        <v>0.0038812589811037554</v>
      </c>
      <c r="E67" s="121">
        <v>2.1936810295412816</v>
      </c>
      <c r="F67" s="86" t="s">
        <v>2081</v>
      </c>
      <c r="G67" s="86" t="b">
        <v>0</v>
      </c>
      <c r="H67" s="86" t="b">
        <v>0</v>
      </c>
      <c r="I67" s="86" t="b">
        <v>0</v>
      </c>
      <c r="J67" s="86" t="b">
        <v>0</v>
      </c>
      <c r="K67" s="86" t="b">
        <v>0</v>
      </c>
      <c r="L67" s="86" t="b">
        <v>0</v>
      </c>
    </row>
    <row r="68" spans="1:12" ht="15">
      <c r="A68" s="86" t="s">
        <v>1927</v>
      </c>
      <c r="B68" s="86" t="s">
        <v>1535</v>
      </c>
      <c r="C68" s="86">
        <v>5</v>
      </c>
      <c r="D68" s="121">
        <v>0.0038812589811037554</v>
      </c>
      <c r="E68" s="121">
        <v>1.0607812595967985</v>
      </c>
      <c r="F68" s="86" t="s">
        <v>2081</v>
      </c>
      <c r="G68" s="86" t="b">
        <v>0</v>
      </c>
      <c r="H68" s="86" t="b">
        <v>0</v>
      </c>
      <c r="I68" s="86" t="b">
        <v>0</v>
      </c>
      <c r="J68" s="86" t="b">
        <v>0</v>
      </c>
      <c r="K68" s="86" t="b">
        <v>0</v>
      </c>
      <c r="L68" s="86" t="b">
        <v>0</v>
      </c>
    </row>
    <row r="69" spans="1:12" ht="15">
      <c r="A69" s="86" t="s">
        <v>1536</v>
      </c>
      <c r="B69" s="86" t="s">
        <v>1542</v>
      </c>
      <c r="C69" s="86">
        <v>4</v>
      </c>
      <c r="D69" s="121">
        <v>0.0033386660468674684</v>
      </c>
      <c r="E69" s="121">
        <v>0.37413709399941286</v>
      </c>
      <c r="F69" s="86" t="s">
        <v>2081</v>
      </c>
      <c r="G69" s="86" t="b">
        <v>0</v>
      </c>
      <c r="H69" s="86" t="b">
        <v>0</v>
      </c>
      <c r="I69" s="86" t="b">
        <v>0</v>
      </c>
      <c r="J69" s="86" t="b">
        <v>0</v>
      </c>
      <c r="K69" s="86" t="b">
        <v>0</v>
      </c>
      <c r="L69" s="86" t="b">
        <v>0</v>
      </c>
    </row>
    <row r="70" spans="1:12" ht="15">
      <c r="A70" s="86" t="s">
        <v>1542</v>
      </c>
      <c r="B70" s="86" t="s">
        <v>1535</v>
      </c>
      <c r="C70" s="86">
        <v>4</v>
      </c>
      <c r="D70" s="121">
        <v>0.0033386660468674684</v>
      </c>
      <c r="E70" s="121">
        <v>0.1655166101168116</v>
      </c>
      <c r="F70" s="86" t="s">
        <v>2081</v>
      </c>
      <c r="G70" s="86" t="b">
        <v>0</v>
      </c>
      <c r="H70" s="86" t="b">
        <v>0</v>
      </c>
      <c r="I70" s="86" t="b">
        <v>0</v>
      </c>
      <c r="J70" s="86" t="b">
        <v>0</v>
      </c>
      <c r="K70" s="86" t="b">
        <v>0</v>
      </c>
      <c r="L70" s="86" t="b">
        <v>0</v>
      </c>
    </row>
    <row r="71" spans="1:12" ht="15">
      <c r="A71" s="86" t="s">
        <v>1535</v>
      </c>
      <c r="B71" s="86" t="s">
        <v>1567</v>
      </c>
      <c r="C71" s="86">
        <v>4</v>
      </c>
      <c r="D71" s="121">
        <v>0.0033386660468674684</v>
      </c>
      <c r="E71" s="121">
        <v>1.3015864268508013</v>
      </c>
      <c r="F71" s="86" t="s">
        <v>2081</v>
      </c>
      <c r="G71" s="86" t="b">
        <v>0</v>
      </c>
      <c r="H71" s="86" t="b">
        <v>0</v>
      </c>
      <c r="I71" s="86" t="b">
        <v>0</v>
      </c>
      <c r="J71" s="86" t="b">
        <v>0</v>
      </c>
      <c r="K71" s="86" t="b">
        <v>0</v>
      </c>
      <c r="L71" s="86" t="b">
        <v>0</v>
      </c>
    </row>
    <row r="72" spans="1:12" ht="15">
      <c r="A72" s="86" t="s">
        <v>1567</v>
      </c>
      <c r="B72" s="86" t="s">
        <v>1568</v>
      </c>
      <c r="C72" s="86">
        <v>4</v>
      </c>
      <c r="D72" s="121">
        <v>0.0033386660468674684</v>
      </c>
      <c r="E72" s="121">
        <v>2.3485829895270247</v>
      </c>
      <c r="F72" s="86" t="s">
        <v>2081</v>
      </c>
      <c r="G72" s="86" t="b">
        <v>0</v>
      </c>
      <c r="H72" s="86" t="b">
        <v>0</v>
      </c>
      <c r="I72" s="86" t="b">
        <v>0</v>
      </c>
      <c r="J72" s="86" t="b">
        <v>0</v>
      </c>
      <c r="K72" s="86" t="b">
        <v>0</v>
      </c>
      <c r="L72" s="86" t="b">
        <v>0</v>
      </c>
    </row>
    <row r="73" spans="1:12" ht="15">
      <c r="A73" s="86" t="s">
        <v>1568</v>
      </c>
      <c r="B73" s="86" t="s">
        <v>1537</v>
      </c>
      <c r="C73" s="86">
        <v>4</v>
      </c>
      <c r="D73" s="121">
        <v>0.0033386660468674684</v>
      </c>
      <c r="E73" s="121">
        <v>1.2604469008264734</v>
      </c>
      <c r="F73" s="86" t="s">
        <v>2081</v>
      </c>
      <c r="G73" s="86" t="b">
        <v>0</v>
      </c>
      <c r="H73" s="86" t="b">
        <v>0</v>
      </c>
      <c r="I73" s="86" t="b">
        <v>0</v>
      </c>
      <c r="J73" s="86" t="b">
        <v>0</v>
      </c>
      <c r="K73" s="86" t="b">
        <v>0</v>
      </c>
      <c r="L73" s="86" t="b">
        <v>0</v>
      </c>
    </row>
    <row r="74" spans="1:12" ht="15">
      <c r="A74" s="86" t="s">
        <v>1553</v>
      </c>
      <c r="B74" s="86" t="s">
        <v>1554</v>
      </c>
      <c r="C74" s="86">
        <v>4</v>
      </c>
      <c r="D74" s="121">
        <v>0.0033386660468674684</v>
      </c>
      <c r="E74" s="121">
        <v>2.591621038213319</v>
      </c>
      <c r="F74" s="86" t="s">
        <v>2081</v>
      </c>
      <c r="G74" s="86" t="b">
        <v>0</v>
      </c>
      <c r="H74" s="86" t="b">
        <v>0</v>
      </c>
      <c r="I74" s="86" t="b">
        <v>0</v>
      </c>
      <c r="J74" s="86" t="b">
        <v>0</v>
      </c>
      <c r="K74" s="86" t="b">
        <v>0</v>
      </c>
      <c r="L74" s="86" t="b">
        <v>0</v>
      </c>
    </row>
    <row r="75" spans="1:12" ht="15">
      <c r="A75" s="86" t="s">
        <v>1542</v>
      </c>
      <c r="B75" s="86" t="s">
        <v>1937</v>
      </c>
      <c r="C75" s="86">
        <v>4</v>
      </c>
      <c r="D75" s="121">
        <v>0.0033386660468674684</v>
      </c>
      <c r="E75" s="121">
        <v>1.550228353055094</v>
      </c>
      <c r="F75" s="86" t="s">
        <v>2081</v>
      </c>
      <c r="G75" s="86" t="b">
        <v>0</v>
      </c>
      <c r="H75" s="86" t="b">
        <v>0</v>
      </c>
      <c r="I75" s="86" t="b">
        <v>0</v>
      </c>
      <c r="J75" s="86" t="b">
        <v>0</v>
      </c>
      <c r="K75" s="86" t="b">
        <v>0</v>
      </c>
      <c r="L75" s="86" t="b">
        <v>0</v>
      </c>
    </row>
    <row r="76" spans="1:12" ht="15">
      <c r="A76" s="86" t="s">
        <v>1576</v>
      </c>
      <c r="B76" s="86" t="s">
        <v>1575</v>
      </c>
      <c r="C76" s="86">
        <v>4</v>
      </c>
      <c r="D76" s="121">
        <v>0.0033386660468674684</v>
      </c>
      <c r="E76" s="121">
        <v>2.415529779157638</v>
      </c>
      <c r="F76" s="86" t="s">
        <v>2081</v>
      </c>
      <c r="G76" s="86" t="b">
        <v>0</v>
      </c>
      <c r="H76" s="86" t="b">
        <v>0</v>
      </c>
      <c r="I76" s="86" t="b">
        <v>0</v>
      </c>
      <c r="J76" s="86" t="b">
        <v>0</v>
      </c>
      <c r="K76" s="86" t="b">
        <v>0</v>
      </c>
      <c r="L76" s="86" t="b">
        <v>0</v>
      </c>
    </row>
    <row r="77" spans="1:12" ht="15">
      <c r="A77" s="86" t="s">
        <v>1575</v>
      </c>
      <c r="B77" s="86" t="s">
        <v>1941</v>
      </c>
      <c r="C77" s="86">
        <v>4</v>
      </c>
      <c r="D77" s="121">
        <v>0.0033386660468674684</v>
      </c>
      <c r="E77" s="121">
        <v>2.415529779157638</v>
      </c>
      <c r="F77" s="86" t="s">
        <v>2081</v>
      </c>
      <c r="G77" s="86" t="b">
        <v>0</v>
      </c>
      <c r="H77" s="86" t="b">
        <v>0</v>
      </c>
      <c r="I77" s="86" t="b">
        <v>0</v>
      </c>
      <c r="J77" s="86" t="b">
        <v>0</v>
      </c>
      <c r="K77" s="86" t="b">
        <v>0</v>
      </c>
      <c r="L77" s="86" t="b">
        <v>0</v>
      </c>
    </row>
    <row r="78" spans="1:12" ht="15">
      <c r="A78" s="86" t="s">
        <v>1941</v>
      </c>
      <c r="B78" s="86" t="s">
        <v>1942</v>
      </c>
      <c r="C78" s="86">
        <v>4</v>
      </c>
      <c r="D78" s="121">
        <v>0.0033386660468674684</v>
      </c>
      <c r="E78" s="121">
        <v>2.591621038213319</v>
      </c>
      <c r="F78" s="86" t="s">
        <v>2081</v>
      </c>
      <c r="G78" s="86" t="b">
        <v>0</v>
      </c>
      <c r="H78" s="86" t="b">
        <v>0</v>
      </c>
      <c r="I78" s="86" t="b">
        <v>0</v>
      </c>
      <c r="J78" s="86" t="b">
        <v>0</v>
      </c>
      <c r="K78" s="86" t="b">
        <v>0</v>
      </c>
      <c r="L78" s="86" t="b">
        <v>0</v>
      </c>
    </row>
    <row r="79" spans="1:12" ht="15">
      <c r="A79" s="86" t="s">
        <v>1942</v>
      </c>
      <c r="B79" s="86" t="s">
        <v>1943</v>
      </c>
      <c r="C79" s="86">
        <v>4</v>
      </c>
      <c r="D79" s="121">
        <v>0.0033386660468674684</v>
      </c>
      <c r="E79" s="121">
        <v>2.591621038213319</v>
      </c>
      <c r="F79" s="86" t="s">
        <v>2081</v>
      </c>
      <c r="G79" s="86" t="b">
        <v>0</v>
      </c>
      <c r="H79" s="86" t="b">
        <v>0</v>
      </c>
      <c r="I79" s="86" t="b">
        <v>0</v>
      </c>
      <c r="J79" s="86" t="b">
        <v>0</v>
      </c>
      <c r="K79" s="86" t="b">
        <v>0</v>
      </c>
      <c r="L79" s="86" t="b">
        <v>0</v>
      </c>
    </row>
    <row r="80" spans="1:12" ht="15">
      <c r="A80" s="86" t="s">
        <v>253</v>
      </c>
      <c r="B80" s="86" t="s">
        <v>1573</v>
      </c>
      <c r="C80" s="86">
        <v>4</v>
      </c>
      <c r="D80" s="121">
        <v>0.0033386660468674684</v>
      </c>
      <c r="E80" s="121">
        <v>2.1724917304713434</v>
      </c>
      <c r="F80" s="86" t="s">
        <v>2081</v>
      </c>
      <c r="G80" s="86" t="b">
        <v>0</v>
      </c>
      <c r="H80" s="86" t="b">
        <v>0</v>
      </c>
      <c r="I80" s="86" t="b">
        <v>0</v>
      </c>
      <c r="J80" s="86" t="b">
        <v>0</v>
      </c>
      <c r="K80" s="86" t="b">
        <v>0</v>
      </c>
      <c r="L80" s="86" t="b">
        <v>0</v>
      </c>
    </row>
    <row r="81" spans="1:12" ht="15">
      <c r="A81" s="86" t="s">
        <v>1535</v>
      </c>
      <c r="B81" s="86" t="s">
        <v>1539</v>
      </c>
      <c r="C81" s="86">
        <v>4</v>
      </c>
      <c r="D81" s="121">
        <v>0.0033386660468674684</v>
      </c>
      <c r="E81" s="121">
        <v>0.2224051808031763</v>
      </c>
      <c r="F81" s="86" t="s">
        <v>2081</v>
      </c>
      <c r="G81" s="86" t="b">
        <v>0</v>
      </c>
      <c r="H81" s="86" t="b">
        <v>0</v>
      </c>
      <c r="I81" s="86" t="b">
        <v>0</v>
      </c>
      <c r="J81" s="86" t="b">
        <v>0</v>
      </c>
      <c r="K81" s="86" t="b">
        <v>0</v>
      </c>
      <c r="L81" s="86" t="b">
        <v>0</v>
      </c>
    </row>
    <row r="82" spans="1:12" ht="15">
      <c r="A82" s="86" t="s">
        <v>1947</v>
      </c>
      <c r="B82" s="86" t="s">
        <v>1948</v>
      </c>
      <c r="C82" s="86">
        <v>4</v>
      </c>
      <c r="D82" s="121">
        <v>0.0033386660468674684</v>
      </c>
      <c r="E82" s="121">
        <v>2.591621038213319</v>
      </c>
      <c r="F82" s="86" t="s">
        <v>2081</v>
      </c>
      <c r="G82" s="86" t="b">
        <v>0</v>
      </c>
      <c r="H82" s="86" t="b">
        <v>0</v>
      </c>
      <c r="I82" s="86" t="b">
        <v>0</v>
      </c>
      <c r="J82" s="86" t="b">
        <v>0</v>
      </c>
      <c r="K82" s="86" t="b">
        <v>0</v>
      </c>
      <c r="L82" s="86" t="b">
        <v>0</v>
      </c>
    </row>
    <row r="83" spans="1:12" ht="15">
      <c r="A83" s="86" t="s">
        <v>1948</v>
      </c>
      <c r="B83" s="86" t="s">
        <v>1536</v>
      </c>
      <c r="C83" s="86">
        <v>4</v>
      </c>
      <c r="D83" s="121">
        <v>0.0033386660468674684</v>
      </c>
      <c r="E83" s="121">
        <v>1.5916210382133191</v>
      </c>
      <c r="F83" s="86" t="s">
        <v>2081</v>
      </c>
      <c r="G83" s="86" t="b">
        <v>0</v>
      </c>
      <c r="H83" s="86" t="b">
        <v>0</v>
      </c>
      <c r="I83" s="86" t="b">
        <v>0</v>
      </c>
      <c r="J83" s="86" t="b">
        <v>0</v>
      </c>
      <c r="K83" s="86" t="b">
        <v>0</v>
      </c>
      <c r="L83" s="86" t="b">
        <v>0</v>
      </c>
    </row>
    <row r="84" spans="1:12" ht="15">
      <c r="A84" s="86" t="s">
        <v>1918</v>
      </c>
      <c r="B84" s="86" t="s">
        <v>1545</v>
      </c>
      <c r="C84" s="86">
        <v>4</v>
      </c>
      <c r="D84" s="121">
        <v>0.0033386660468674684</v>
      </c>
      <c r="E84" s="121">
        <v>0.8328983396680014</v>
      </c>
      <c r="F84" s="86" t="s">
        <v>2081</v>
      </c>
      <c r="G84" s="86" t="b">
        <v>0</v>
      </c>
      <c r="H84" s="86" t="b">
        <v>0</v>
      </c>
      <c r="I84" s="86" t="b">
        <v>0</v>
      </c>
      <c r="J84" s="86" t="b">
        <v>0</v>
      </c>
      <c r="K84" s="86" t="b">
        <v>0</v>
      </c>
      <c r="L84" s="86" t="b">
        <v>0</v>
      </c>
    </row>
    <row r="85" spans="1:12" ht="15">
      <c r="A85" s="86" t="s">
        <v>1545</v>
      </c>
      <c r="B85" s="86" t="s">
        <v>1923</v>
      </c>
      <c r="C85" s="86">
        <v>4</v>
      </c>
      <c r="D85" s="121">
        <v>0.0033386660468674684</v>
      </c>
      <c r="E85" s="121">
        <v>1.2228694186687639</v>
      </c>
      <c r="F85" s="86" t="s">
        <v>2081</v>
      </c>
      <c r="G85" s="86" t="b">
        <v>0</v>
      </c>
      <c r="H85" s="86" t="b">
        <v>0</v>
      </c>
      <c r="I85" s="86" t="b">
        <v>0</v>
      </c>
      <c r="J85" s="86" t="b">
        <v>0</v>
      </c>
      <c r="K85" s="86" t="b">
        <v>0</v>
      </c>
      <c r="L85" s="86" t="b">
        <v>0</v>
      </c>
    </row>
    <row r="86" spans="1:12" ht="15">
      <c r="A86" s="86" t="s">
        <v>1954</v>
      </c>
      <c r="B86" s="86" t="s">
        <v>1548</v>
      </c>
      <c r="C86" s="86">
        <v>4</v>
      </c>
      <c r="D86" s="121">
        <v>0.0033386660468674684</v>
      </c>
      <c r="E86" s="121">
        <v>2.3485829895270247</v>
      </c>
      <c r="F86" s="86" t="s">
        <v>2081</v>
      </c>
      <c r="G86" s="86" t="b">
        <v>0</v>
      </c>
      <c r="H86" s="86" t="b">
        <v>0</v>
      </c>
      <c r="I86" s="86" t="b">
        <v>0</v>
      </c>
      <c r="J86" s="86" t="b">
        <v>0</v>
      </c>
      <c r="K86" s="86" t="b">
        <v>0</v>
      </c>
      <c r="L86" s="86" t="b">
        <v>0</v>
      </c>
    </row>
    <row r="87" spans="1:12" ht="15">
      <c r="A87" s="86" t="s">
        <v>1548</v>
      </c>
      <c r="B87" s="86" t="s">
        <v>1955</v>
      </c>
      <c r="C87" s="86">
        <v>4</v>
      </c>
      <c r="D87" s="121">
        <v>0.0033386660468674684</v>
      </c>
      <c r="E87" s="121">
        <v>2.415529779157638</v>
      </c>
      <c r="F87" s="86" t="s">
        <v>2081</v>
      </c>
      <c r="G87" s="86" t="b">
        <v>0</v>
      </c>
      <c r="H87" s="86" t="b">
        <v>0</v>
      </c>
      <c r="I87" s="86" t="b">
        <v>0</v>
      </c>
      <c r="J87" s="86" t="b">
        <v>0</v>
      </c>
      <c r="K87" s="86" t="b">
        <v>0</v>
      </c>
      <c r="L87" s="86" t="b">
        <v>0</v>
      </c>
    </row>
    <row r="88" spans="1:12" ht="15">
      <c r="A88" s="86" t="s">
        <v>1955</v>
      </c>
      <c r="B88" s="86" t="s">
        <v>1956</v>
      </c>
      <c r="C88" s="86">
        <v>4</v>
      </c>
      <c r="D88" s="121">
        <v>0.0033386660468674684</v>
      </c>
      <c r="E88" s="121">
        <v>2.591621038213319</v>
      </c>
      <c r="F88" s="86" t="s">
        <v>2081</v>
      </c>
      <c r="G88" s="86" t="b">
        <v>0</v>
      </c>
      <c r="H88" s="86" t="b">
        <v>0</v>
      </c>
      <c r="I88" s="86" t="b">
        <v>0</v>
      </c>
      <c r="J88" s="86" t="b">
        <v>0</v>
      </c>
      <c r="K88" s="86" t="b">
        <v>0</v>
      </c>
      <c r="L88" s="86" t="b">
        <v>0</v>
      </c>
    </row>
    <row r="89" spans="1:12" ht="15">
      <c r="A89" s="86" t="s">
        <v>1956</v>
      </c>
      <c r="B89" s="86" t="s">
        <v>1957</v>
      </c>
      <c r="C89" s="86">
        <v>4</v>
      </c>
      <c r="D89" s="121">
        <v>0.0033386660468674684</v>
      </c>
      <c r="E89" s="121">
        <v>2.591621038213319</v>
      </c>
      <c r="F89" s="86" t="s">
        <v>2081</v>
      </c>
      <c r="G89" s="86" t="b">
        <v>0</v>
      </c>
      <c r="H89" s="86" t="b">
        <v>0</v>
      </c>
      <c r="I89" s="86" t="b">
        <v>0</v>
      </c>
      <c r="J89" s="86" t="b">
        <v>0</v>
      </c>
      <c r="K89" s="86" t="b">
        <v>0</v>
      </c>
      <c r="L89" s="86" t="b">
        <v>0</v>
      </c>
    </row>
    <row r="90" spans="1:12" ht="15">
      <c r="A90" s="86" t="s">
        <v>1957</v>
      </c>
      <c r="B90" s="86" t="s">
        <v>1538</v>
      </c>
      <c r="C90" s="86">
        <v>4</v>
      </c>
      <c r="D90" s="121">
        <v>0.0033386660468674684</v>
      </c>
      <c r="E90" s="121">
        <v>1.503484949512768</v>
      </c>
      <c r="F90" s="86" t="s">
        <v>2081</v>
      </c>
      <c r="G90" s="86" t="b">
        <v>0</v>
      </c>
      <c r="H90" s="86" t="b">
        <v>0</v>
      </c>
      <c r="I90" s="86" t="b">
        <v>0</v>
      </c>
      <c r="J90" s="86" t="b">
        <v>0</v>
      </c>
      <c r="K90" s="86" t="b">
        <v>0</v>
      </c>
      <c r="L90" s="86" t="b">
        <v>0</v>
      </c>
    </row>
    <row r="91" spans="1:12" ht="15">
      <c r="A91" s="86" t="s">
        <v>1536</v>
      </c>
      <c r="B91" s="86" t="s">
        <v>1535</v>
      </c>
      <c r="C91" s="86">
        <v>3</v>
      </c>
      <c r="D91" s="121">
        <v>0.0027299285344422825</v>
      </c>
      <c r="E91" s="121">
        <v>-0.09412070038894445</v>
      </c>
      <c r="F91" s="86" t="s">
        <v>2081</v>
      </c>
      <c r="G91" s="86" t="b">
        <v>0</v>
      </c>
      <c r="H91" s="86" t="b">
        <v>0</v>
      </c>
      <c r="I91" s="86" t="b">
        <v>0</v>
      </c>
      <c r="J91" s="86" t="b">
        <v>0</v>
      </c>
      <c r="K91" s="86" t="b">
        <v>0</v>
      </c>
      <c r="L91" s="86" t="b">
        <v>0</v>
      </c>
    </row>
    <row r="92" spans="1:12" ht="15">
      <c r="A92" s="86" t="s">
        <v>1960</v>
      </c>
      <c r="B92" s="86" t="s">
        <v>1961</v>
      </c>
      <c r="C92" s="86">
        <v>3</v>
      </c>
      <c r="D92" s="121">
        <v>0.0027299285344422825</v>
      </c>
      <c r="E92" s="121">
        <v>2.716559774821619</v>
      </c>
      <c r="F92" s="86" t="s">
        <v>2081</v>
      </c>
      <c r="G92" s="86" t="b">
        <v>0</v>
      </c>
      <c r="H92" s="86" t="b">
        <v>0</v>
      </c>
      <c r="I92" s="86" t="b">
        <v>0</v>
      </c>
      <c r="J92" s="86" t="b">
        <v>0</v>
      </c>
      <c r="K92" s="86" t="b">
        <v>0</v>
      </c>
      <c r="L92" s="86" t="b">
        <v>0</v>
      </c>
    </row>
    <row r="93" spans="1:12" ht="15">
      <c r="A93" s="86" t="s">
        <v>1541</v>
      </c>
      <c r="B93" s="86" t="s">
        <v>1929</v>
      </c>
      <c r="C93" s="86">
        <v>3</v>
      </c>
      <c r="D93" s="121">
        <v>0.0027299285344422825</v>
      </c>
      <c r="E93" s="121">
        <v>1.1536063863109696</v>
      </c>
      <c r="F93" s="86" t="s">
        <v>2081</v>
      </c>
      <c r="G93" s="86" t="b">
        <v>0</v>
      </c>
      <c r="H93" s="86" t="b">
        <v>0</v>
      </c>
      <c r="I93" s="86" t="b">
        <v>0</v>
      </c>
      <c r="J93" s="86" t="b">
        <v>0</v>
      </c>
      <c r="K93" s="86" t="b">
        <v>0</v>
      </c>
      <c r="L93" s="86" t="b">
        <v>0</v>
      </c>
    </row>
    <row r="94" spans="1:12" ht="15">
      <c r="A94" s="86" t="s">
        <v>1539</v>
      </c>
      <c r="B94" s="86" t="s">
        <v>1965</v>
      </c>
      <c r="C94" s="86">
        <v>3</v>
      </c>
      <c r="D94" s="121">
        <v>0.0027299285344422825</v>
      </c>
      <c r="E94" s="121">
        <v>1.521583171605564</v>
      </c>
      <c r="F94" s="86" t="s">
        <v>2081</v>
      </c>
      <c r="G94" s="86" t="b">
        <v>0</v>
      </c>
      <c r="H94" s="86" t="b">
        <v>0</v>
      </c>
      <c r="I94" s="86" t="b">
        <v>0</v>
      </c>
      <c r="J94" s="86" t="b">
        <v>0</v>
      </c>
      <c r="K94" s="86" t="b">
        <v>0</v>
      </c>
      <c r="L94" s="86" t="b">
        <v>0</v>
      </c>
    </row>
    <row r="95" spans="1:12" ht="15">
      <c r="A95" s="86" t="s">
        <v>1965</v>
      </c>
      <c r="B95" s="86" t="s">
        <v>1966</v>
      </c>
      <c r="C95" s="86">
        <v>3</v>
      </c>
      <c r="D95" s="121">
        <v>0.0027299285344422825</v>
      </c>
      <c r="E95" s="121">
        <v>2.716559774821619</v>
      </c>
      <c r="F95" s="86" t="s">
        <v>2081</v>
      </c>
      <c r="G95" s="86" t="b">
        <v>0</v>
      </c>
      <c r="H95" s="86" t="b">
        <v>0</v>
      </c>
      <c r="I95" s="86" t="b">
        <v>0</v>
      </c>
      <c r="J95" s="86" t="b">
        <v>0</v>
      </c>
      <c r="K95" s="86" t="b">
        <v>0</v>
      </c>
      <c r="L95" s="86" t="b">
        <v>0</v>
      </c>
    </row>
    <row r="96" spans="1:12" ht="15">
      <c r="A96" s="86" t="s">
        <v>1966</v>
      </c>
      <c r="B96" s="86" t="s">
        <v>1967</v>
      </c>
      <c r="C96" s="86">
        <v>3</v>
      </c>
      <c r="D96" s="121">
        <v>0.0027299285344422825</v>
      </c>
      <c r="E96" s="121">
        <v>2.716559774821619</v>
      </c>
      <c r="F96" s="86" t="s">
        <v>2081</v>
      </c>
      <c r="G96" s="86" t="b">
        <v>0</v>
      </c>
      <c r="H96" s="86" t="b">
        <v>0</v>
      </c>
      <c r="I96" s="86" t="b">
        <v>0</v>
      </c>
      <c r="J96" s="86" t="b">
        <v>0</v>
      </c>
      <c r="K96" s="86" t="b">
        <v>0</v>
      </c>
      <c r="L96" s="86" t="b">
        <v>0</v>
      </c>
    </row>
    <row r="97" spans="1:12" ht="15">
      <c r="A97" s="86" t="s">
        <v>1968</v>
      </c>
      <c r="B97" s="86" t="s">
        <v>1945</v>
      </c>
      <c r="C97" s="86">
        <v>3</v>
      </c>
      <c r="D97" s="121">
        <v>0.0027299285344422825</v>
      </c>
      <c r="E97" s="121">
        <v>2.716559774821619</v>
      </c>
      <c r="F97" s="86" t="s">
        <v>2081</v>
      </c>
      <c r="G97" s="86" t="b">
        <v>0</v>
      </c>
      <c r="H97" s="86" t="b">
        <v>0</v>
      </c>
      <c r="I97" s="86" t="b">
        <v>0</v>
      </c>
      <c r="J97" s="86" t="b">
        <v>0</v>
      </c>
      <c r="K97" s="86" t="b">
        <v>0</v>
      </c>
      <c r="L97" s="86" t="b">
        <v>0</v>
      </c>
    </row>
    <row r="98" spans="1:12" ht="15">
      <c r="A98" s="86" t="s">
        <v>1945</v>
      </c>
      <c r="B98" s="86" t="s">
        <v>1946</v>
      </c>
      <c r="C98" s="86">
        <v>3</v>
      </c>
      <c r="D98" s="121">
        <v>0.0027299285344422825</v>
      </c>
      <c r="E98" s="121">
        <v>2.4666823016050192</v>
      </c>
      <c r="F98" s="86" t="s">
        <v>2081</v>
      </c>
      <c r="G98" s="86" t="b">
        <v>0</v>
      </c>
      <c r="H98" s="86" t="b">
        <v>0</v>
      </c>
      <c r="I98" s="86" t="b">
        <v>0</v>
      </c>
      <c r="J98" s="86" t="b">
        <v>0</v>
      </c>
      <c r="K98" s="86" t="b">
        <v>0</v>
      </c>
      <c r="L98" s="86" t="b">
        <v>0</v>
      </c>
    </row>
    <row r="99" spans="1:12" ht="15">
      <c r="A99" s="86" t="s">
        <v>1946</v>
      </c>
      <c r="B99" s="86" t="s">
        <v>1969</v>
      </c>
      <c r="C99" s="86">
        <v>3</v>
      </c>
      <c r="D99" s="121">
        <v>0.0027299285344422825</v>
      </c>
      <c r="E99" s="121">
        <v>2.591621038213319</v>
      </c>
      <c r="F99" s="86" t="s">
        <v>2081</v>
      </c>
      <c r="G99" s="86" t="b">
        <v>0</v>
      </c>
      <c r="H99" s="86" t="b">
        <v>0</v>
      </c>
      <c r="I99" s="86" t="b">
        <v>0</v>
      </c>
      <c r="J99" s="86" t="b">
        <v>0</v>
      </c>
      <c r="K99" s="86" t="b">
        <v>0</v>
      </c>
      <c r="L99" s="86" t="b">
        <v>0</v>
      </c>
    </row>
    <row r="100" spans="1:12" ht="15">
      <c r="A100" s="86" t="s">
        <v>1969</v>
      </c>
      <c r="B100" s="86" t="s">
        <v>1947</v>
      </c>
      <c r="C100" s="86">
        <v>3</v>
      </c>
      <c r="D100" s="121">
        <v>0.0027299285344422825</v>
      </c>
      <c r="E100" s="121">
        <v>2.591621038213319</v>
      </c>
      <c r="F100" s="86" t="s">
        <v>2081</v>
      </c>
      <c r="G100" s="86" t="b">
        <v>0</v>
      </c>
      <c r="H100" s="86" t="b">
        <v>0</v>
      </c>
      <c r="I100" s="86" t="b">
        <v>0</v>
      </c>
      <c r="J100" s="86" t="b">
        <v>0</v>
      </c>
      <c r="K100" s="86" t="b">
        <v>0</v>
      </c>
      <c r="L100" s="86" t="b">
        <v>0</v>
      </c>
    </row>
    <row r="101" spans="1:12" ht="15">
      <c r="A101" s="86" t="s">
        <v>1949</v>
      </c>
      <c r="B101" s="86" t="s">
        <v>1928</v>
      </c>
      <c r="C101" s="86">
        <v>3</v>
      </c>
      <c r="D101" s="121">
        <v>0.0027299285344422825</v>
      </c>
      <c r="E101" s="121">
        <v>2.165652305941038</v>
      </c>
      <c r="F101" s="86" t="s">
        <v>2081</v>
      </c>
      <c r="G101" s="86" t="b">
        <v>1</v>
      </c>
      <c r="H101" s="86" t="b">
        <v>0</v>
      </c>
      <c r="I101" s="86" t="b">
        <v>0</v>
      </c>
      <c r="J101" s="86" t="b">
        <v>0</v>
      </c>
      <c r="K101" s="86" t="b">
        <v>0</v>
      </c>
      <c r="L101" s="86" t="b">
        <v>0</v>
      </c>
    </row>
    <row r="102" spans="1:12" ht="15">
      <c r="A102" s="86" t="s">
        <v>1970</v>
      </c>
      <c r="B102" s="86" t="s">
        <v>1971</v>
      </c>
      <c r="C102" s="86">
        <v>3</v>
      </c>
      <c r="D102" s="121">
        <v>0.0027299285344422825</v>
      </c>
      <c r="E102" s="121">
        <v>2.716559774821619</v>
      </c>
      <c r="F102" s="86" t="s">
        <v>2081</v>
      </c>
      <c r="G102" s="86" t="b">
        <v>0</v>
      </c>
      <c r="H102" s="86" t="b">
        <v>0</v>
      </c>
      <c r="I102" s="86" t="b">
        <v>0</v>
      </c>
      <c r="J102" s="86" t="b">
        <v>0</v>
      </c>
      <c r="K102" s="86" t="b">
        <v>0</v>
      </c>
      <c r="L102" s="86" t="b">
        <v>0</v>
      </c>
    </row>
    <row r="103" spans="1:12" ht="15">
      <c r="A103" s="86" t="s">
        <v>1975</v>
      </c>
      <c r="B103" s="86" t="s">
        <v>1543</v>
      </c>
      <c r="C103" s="86">
        <v>3</v>
      </c>
      <c r="D103" s="121">
        <v>0.0027299285344422825</v>
      </c>
      <c r="E103" s="121">
        <v>1.580897172821546</v>
      </c>
      <c r="F103" s="86" t="s">
        <v>2081</v>
      </c>
      <c r="G103" s="86" t="b">
        <v>0</v>
      </c>
      <c r="H103" s="86" t="b">
        <v>0</v>
      </c>
      <c r="I103" s="86" t="b">
        <v>0</v>
      </c>
      <c r="J103" s="86" t="b">
        <v>0</v>
      </c>
      <c r="K103" s="86" t="b">
        <v>0</v>
      </c>
      <c r="L103" s="86" t="b">
        <v>0</v>
      </c>
    </row>
    <row r="104" spans="1:12" ht="15">
      <c r="A104" s="86" t="s">
        <v>1543</v>
      </c>
      <c r="B104" s="86" t="s">
        <v>1922</v>
      </c>
      <c r="C104" s="86">
        <v>3</v>
      </c>
      <c r="D104" s="121">
        <v>0.0027299285344422825</v>
      </c>
      <c r="E104" s="121">
        <v>1.0166257423829834</v>
      </c>
      <c r="F104" s="86" t="s">
        <v>2081</v>
      </c>
      <c r="G104" s="86" t="b">
        <v>0</v>
      </c>
      <c r="H104" s="86" t="b">
        <v>0</v>
      </c>
      <c r="I104" s="86" t="b">
        <v>0</v>
      </c>
      <c r="J104" s="86" t="b">
        <v>0</v>
      </c>
      <c r="K104" s="86" t="b">
        <v>0</v>
      </c>
      <c r="L104" s="86" t="b">
        <v>0</v>
      </c>
    </row>
    <row r="105" spans="1:12" ht="15">
      <c r="A105" s="86" t="s">
        <v>1922</v>
      </c>
      <c r="B105" s="86" t="s">
        <v>1538</v>
      </c>
      <c r="C105" s="86">
        <v>3</v>
      </c>
      <c r="D105" s="121">
        <v>0.0027299285344422825</v>
      </c>
      <c r="E105" s="121">
        <v>1.2024549538487868</v>
      </c>
      <c r="F105" s="86" t="s">
        <v>2081</v>
      </c>
      <c r="G105" s="86" t="b">
        <v>0</v>
      </c>
      <c r="H105" s="86" t="b">
        <v>0</v>
      </c>
      <c r="I105" s="86" t="b">
        <v>0</v>
      </c>
      <c r="J105" s="86" t="b">
        <v>0</v>
      </c>
      <c r="K105" s="86" t="b">
        <v>0</v>
      </c>
      <c r="L105" s="86" t="b">
        <v>0</v>
      </c>
    </row>
    <row r="106" spans="1:12" ht="15">
      <c r="A106" s="86" t="s">
        <v>1538</v>
      </c>
      <c r="B106" s="86" t="s">
        <v>1934</v>
      </c>
      <c r="C106" s="86">
        <v>3</v>
      </c>
      <c r="D106" s="121">
        <v>0.0027299285344422825</v>
      </c>
      <c r="E106" s="121">
        <v>1.2905910425493379</v>
      </c>
      <c r="F106" s="86" t="s">
        <v>2081</v>
      </c>
      <c r="G106" s="86" t="b">
        <v>0</v>
      </c>
      <c r="H106" s="86" t="b">
        <v>0</v>
      </c>
      <c r="I106" s="86" t="b">
        <v>0</v>
      </c>
      <c r="J106" s="86" t="b">
        <v>0</v>
      </c>
      <c r="K106" s="86" t="b">
        <v>0</v>
      </c>
      <c r="L106" s="86" t="b">
        <v>0</v>
      </c>
    </row>
    <row r="107" spans="1:12" ht="15">
      <c r="A107" s="86" t="s">
        <v>1934</v>
      </c>
      <c r="B107" s="86" t="s">
        <v>1537</v>
      </c>
      <c r="C107" s="86">
        <v>3</v>
      </c>
      <c r="D107" s="121">
        <v>0.0027299285344422825</v>
      </c>
      <c r="E107" s="121">
        <v>1.2816361998964114</v>
      </c>
      <c r="F107" s="86" t="s">
        <v>2081</v>
      </c>
      <c r="G107" s="86" t="b">
        <v>0</v>
      </c>
      <c r="H107" s="86" t="b">
        <v>0</v>
      </c>
      <c r="I107" s="86" t="b">
        <v>0</v>
      </c>
      <c r="J107" s="86" t="b">
        <v>0</v>
      </c>
      <c r="K107" s="86" t="b">
        <v>0</v>
      </c>
      <c r="L107" s="86" t="b">
        <v>0</v>
      </c>
    </row>
    <row r="108" spans="1:12" ht="15">
      <c r="A108" s="86" t="s">
        <v>1537</v>
      </c>
      <c r="B108" s="86" t="s">
        <v>1976</v>
      </c>
      <c r="C108" s="86">
        <v>3</v>
      </c>
      <c r="D108" s="121">
        <v>0.0027299285344422825</v>
      </c>
      <c r="E108" s="121">
        <v>1.5124397921656942</v>
      </c>
      <c r="F108" s="86" t="s">
        <v>2081</v>
      </c>
      <c r="G108" s="86" t="b">
        <v>0</v>
      </c>
      <c r="H108" s="86" t="b">
        <v>0</v>
      </c>
      <c r="I108" s="86" t="b">
        <v>0</v>
      </c>
      <c r="J108" s="86" t="b">
        <v>0</v>
      </c>
      <c r="K108" s="86" t="b">
        <v>0</v>
      </c>
      <c r="L108" s="86" t="b">
        <v>0</v>
      </c>
    </row>
    <row r="109" spans="1:12" ht="15">
      <c r="A109" s="86" t="s">
        <v>1976</v>
      </c>
      <c r="B109" s="86" t="s">
        <v>1535</v>
      </c>
      <c r="C109" s="86">
        <v>3</v>
      </c>
      <c r="D109" s="121">
        <v>0.0027299285344422825</v>
      </c>
      <c r="E109" s="121">
        <v>1.2069092952750367</v>
      </c>
      <c r="F109" s="86" t="s">
        <v>2081</v>
      </c>
      <c r="G109" s="86" t="b">
        <v>0</v>
      </c>
      <c r="H109" s="86" t="b">
        <v>0</v>
      </c>
      <c r="I109" s="86" t="b">
        <v>0</v>
      </c>
      <c r="J109" s="86" t="b">
        <v>0</v>
      </c>
      <c r="K109" s="86" t="b">
        <v>0</v>
      </c>
      <c r="L109" s="86" t="b">
        <v>0</v>
      </c>
    </row>
    <row r="110" spans="1:12" ht="15">
      <c r="A110" s="86" t="s">
        <v>1535</v>
      </c>
      <c r="B110" s="86" t="s">
        <v>1977</v>
      </c>
      <c r="C110" s="86">
        <v>3</v>
      </c>
      <c r="D110" s="121">
        <v>0.0027299285344422825</v>
      </c>
      <c r="E110" s="121">
        <v>1.301586426850801</v>
      </c>
      <c r="F110" s="86" t="s">
        <v>2081</v>
      </c>
      <c r="G110" s="86" t="b">
        <v>0</v>
      </c>
      <c r="H110" s="86" t="b">
        <v>0</v>
      </c>
      <c r="I110" s="86" t="b">
        <v>0</v>
      </c>
      <c r="J110" s="86" t="b">
        <v>0</v>
      </c>
      <c r="K110" s="86" t="b">
        <v>0</v>
      </c>
      <c r="L110" s="86" t="b">
        <v>0</v>
      </c>
    </row>
    <row r="111" spans="1:12" ht="15">
      <c r="A111" s="86" t="s">
        <v>1977</v>
      </c>
      <c r="B111" s="86" t="s">
        <v>1539</v>
      </c>
      <c r="C111" s="86">
        <v>3</v>
      </c>
      <c r="D111" s="121">
        <v>0.0027299285344422825</v>
      </c>
      <c r="E111" s="121">
        <v>1.5124397921656942</v>
      </c>
      <c r="F111" s="86" t="s">
        <v>2081</v>
      </c>
      <c r="G111" s="86" t="b">
        <v>0</v>
      </c>
      <c r="H111" s="86" t="b">
        <v>0</v>
      </c>
      <c r="I111" s="86" t="b">
        <v>0</v>
      </c>
      <c r="J111" s="86" t="b">
        <v>0</v>
      </c>
      <c r="K111" s="86" t="b">
        <v>0</v>
      </c>
      <c r="L111" s="86" t="b">
        <v>0</v>
      </c>
    </row>
    <row r="112" spans="1:12" ht="15">
      <c r="A112" s="86" t="s">
        <v>1539</v>
      </c>
      <c r="B112" s="86" t="s">
        <v>1978</v>
      </c>
      <c r="C112" s="86">
        <v>3</v>
      </c>
      <c r="D112" s="121">
        <v>0.0027299285344422825</v>
      </c>
      <c r="E112" s="121">
        <v>1.521583171605564</v>
      </c>
      <c r="F112" s="86" t="s">
        <v>2081</v>
      </c>
      <c r="G112" s="86" t="b">
        <v>0</v>
      </c>
      <c r="H112" s="86" t="b">
        <v>0</v>
      </c>
      <c r="I112" s="86" t="b">
        <v>0</v>
      </c>
      <c r="J112" s="86" t="b">
        <v>0</v>
      </c>
      <c r="K112" s="86" t="b">
        <v>0</v>
      </c>
      <c r="L112" s="86" t="b">
        <v>0</v>
      </c>
    </row>
    <row r="113" spans="1:12" ht="15">
      <c r="A113" s="86" t="s">
        <v>1978</v>
      </c>
      <c r="B113" s="86" t="s">
        <v>1935</v>
      </c>
      <c r="C113" s="86">
        <v>3</v>
      </c>
      <c r="D113" s="121">
        <v>0.0027299285344422825</v>
      </c>
      <c r="E113" s="121">
        <v>2.494711025205263</v>
      </c>
      <c r="F113" s="86" t="s">
        <v>2081</v>
      </c>
      <c r="G113" s="86" t="b">
        <v>0</v>
      </c>
      <c r="H113" s="86" t="b">
        <v>0</v>
      </c>
      <c r="I113" s="86" t="b">
        <v>0</v>
      </c>
      <c r="J113" s="86" t="b">
        <v>0</v>
      </c>
      <c r="K113" s="86" t="b">
        <v>0</v>
      </c>
      <c r="L113" s="86" t="b">
        <v>0</v>
      </c>
    </row>
    <row r="114" spans="1:12" ht="15">
      <c r="A114" s="86" t="s">
        <v>1935</v>
      </c>
      <c r="B114" s="86" t="s">
        <v>1979</v>
      </c>
      <c r="C114" s="86">
        <v>3</v>
      </c>
      <c r="D114" s="121">
        <v>0.0027299285344422825</v>
      </c>
      <c r="E114" s="121">
        <v>2.494711025205263</v>
      </c>
      <c r="F114" s="86" t="s">
        <v>2081</v>
      </c>
      <c r="G114" s="86" t="b">
        <v>0</v>
      </c>
      <c r="H114" s="86" t="b">
        <v>0</v>
      </c>
      <c r="I114" s="86" t="b">
        <v>0</v>
      </c>
      <c r="J114" s="86" t="b">
        <v>0</v>
      </c>
      <c r="K114" s="86" t="b">
        <v>0</v>
      </c>
      <c r="L114" s="86" t="b">
        <v>0</v>
      </c>
    </row>
    <row r="115" spans="1:12" ht="15">
      <c r="A115" s="86" t="s">
        <v>1979</v>
      </c>
      <c r="B115" s="86" t="s">
        <v>1980</v>
      </c>
      <c r="C115" s="86">
        <v>3</v>
      </c>
      <c r="D115" s="121">
        <v>0.0027299285344422825</v>
      </c>
      <c r="E115" s="121">
        <v>2.716559774821619</v>
      </c>
      <c r="F115" s="86" t="s">
        <v>2081</v>
      </c>
      <c r="G115" s="86" t="b">
        <v>0</v>
      </c>
      <c r="H115" s="86" t="b">
        <v>0</v>
      </c>
      <c r="I115" s="86" t="b">
        <v>0</v>
      </c>
      <c r="J115" s="86" t="b">
        <v>0</v>
      </c>
      <c r="K115" s="86" t="b">
        <v>0</v>
      </c>
      <c r="L115" s="86" t="b">
        <v>0</v>
      </c>
    </row>
    <row r="116" spans="1:12" ht="15">
      <c r="A116" s="86" t="s">
        <v>1981</v>
      </c>
      <c r="B116" s="86" t="s">
        <v>1982</v>
      </c>
      <c r="C116" s="86">
        <v>3</v>
      </c>
      <c r="D116" s="121">
        <v>0.0027299285344422825</v>
      </c>
      <c r="E116" s="121">
        <v>2.716559774821619</v>
      </c>
      <c r="F116" s="86" t="s">
        <v>2081</v>
      </c>
      <c r="G116" s="86" t="b">
        <v>0</v>
      </c>
      <c r="H116" s="86" t="b">
        <v>0</v>
      </c>
      <c r="I116" s="86" t="b">
        <v>0</v>
      </c>
      <c r="J116" s="86" t="b">
        <v>0</v>
      </c>
      <c r="K116" s="86" t="b">
        <v>0</v>
      </c>
      <c r="L116" s="86" t="b">
        <v>0</v>
      </c>
    </row>
    <row r="117" spans="1:12" ht="15">
      <c r="A117" s="86" t="s">
        <v>1982</v>
      </c>
      <c r="B117" s="86" t="s">
        <v>234</v>
      </c>
      <c r="C117" s="86">
        <v>3</v>
      </c>
      <c r="D117" s="121">
        <v>0.0027299285344422825</v>
      </c>
      <c r="E117" s="121">
        <v>2.716559774821619</v>
      </c>
      <c r="F117" s="86" t="s">
        <v>2081</v>
      </c>
      <c r="G117" s="86" t="b">
        <v>0</v>
      </c>
      <c r="H117" s="86" t="b">
        <v>0</v>
      </c>
      <c r="I117" s="86" t="b">
        <v>0</v>
      </c>
      <c r="J117" s="86" t="b">
        <v>0</v>
      </c>
      <c r="K117" s="86" t="b">
        <v>0</v>
      </c>
      <c r="L117" s="86" t="b">
        <v>0</v>
      </c>
    </row>
    <row r="118" spans="1:12" ht="15">
      <c r="A118" s="86" t="s">
        <v>234</v>
      </c>
      <c r="B118" s="86" t="s">
        <v>1983</v>
      </c>
      <c r="C118" s="86">
        <v>3</v>
      </c>
      <c r="D118" s="121">
        <v>0.0027299285344422825</v>
      </c>
      <c r="E118" s="121">
        <v>2.716559774821619</v>
      </c>
      <c r="F118" s="86" t="s">
        <v>2081</v>
      </c>
      <c r="G118" s="86" t="b">
        <v>0</v>
      </c>
      <c r="H118" s="86" t="b">
        <v>0</v>
      </c>
      <c r="I118" s="86" t="b">
        <v>0</v>
      </c>
      <c r="J118" s="86" t="b">
        <v>0</v>
      </c>
      <c r="K118" s="86" t="b">
        <v>0</v>
      </c>
      <c r="L118" s="86" t="b">
        <v>0</v>
      </c>
    </row>
    <row r="119" spans="1:12" ht="15">
      <c r="A119" s="86" t="s">
        <v>1983</v>
      </c>
      <c r="B119" s="86" t="s">
        <v>1984</v>
      </c>
      <c r="C119" s="86">
        <v>3</v>
      </c>
      <c r="D119" s="121">
        <v>0.0027299285344422825</v>
      </c>
      <c r="E119" s="121">
        <v>2.716559774821619</v>
      </c>
      <c r="F119" s="86" t="s">
        <v>2081</v>
      </c>
      <c r="G119" s="86" t="b">
        <v>0</v>
      </c>
      <c r="H119" s="86" t="b">
        <v>0</v>
      </c>
      <c r="I119" s="86" t="b">
        <v>0</v>
      </c>
      <c r="J119" s="86" t="b">
        <v>0</v>
      </c>
      <c r="K119" s="86" t="b">
        <v>0</v>
      </c>
      <c r="L119" s="86" t="b">
        <v>0</v>
      </c>
    </row>
    <row r="120" spans="1:12" ht="15">
      <c r="A120" s="86" t="s">
        <v>1984</v>
      </c>
      <c r="B120" s="86" t="s">
        <v>1985</v>
      </c>
      <c r="C120" s="86">
        <v>3</v>
      </c>
      <c r="D120" s="121">
        <v>0.0027299285344422825</v>
      </c>
      <c r="E120" s="121">
        <v>2.716559774821619</v>
      </c>
      <c r="F120" s="86" t="s">
        <v>2081</v>
      </c>
      <c r="G120" s="86" t="b">
        <v>0</v>
      </c>
      <c r="H120" s="86" t="b">
        <v>0</v>
      </c>
      <c r="I120" s="86" t="b">
        <v>0</v>
      </c>
      <c r="J120" s="86" t="b">
        <v>0</v>
      </c>
      <c r="K120" s="86" t="b">
        <v>0</v>
      </c>
      <c r="L120" s="86" t="b">
        <v>0</v>
      </c>
    </row>
    <row r="121" spans="1:12" ht="15">
      <c r="A121" s="86" t="s">
        <v>1985</v>
      </c>
      <c r="B121" s="86" t="s">
        <v>1986</v>
      </c>
      <c r="C121" s="86">
        <v>3</v>
      </c>
      <c r="D121" s="121">
        <v>0.0027299285344422825</v>
      </c>
      <c r="E121" s="121">
        <v>2.716559774821619</v>
      </c>
      <c r="F121" s="86" t="s">
        <v>2081</v>
      </c>
      <c r="G121" s="86" t="b">
        <v>0</v>
      </c>
      <c r="H121" s="86" t="b">
        <v>0</v>
      </c>
      <c r="I121" s="86" t="b">
        <v>0</v>
      </c>
      <c r="J121" s="86" t="b">
        <v>0</v>
      </c>
      <c r="K121" s="86" t="b">
        <v>0</v>
      </c>
      <c r="L121" s="86" t="b">
        <v>0</v>
      </c>
    </row>
    <row r="122" spans="1:12" ht="15">
      <c r="A122" s="86" t="s">
        <v>1986</v>
      </c>
      <c r="B122" s="86" t="s">
        <v>267</v>
      </c>
      <c r="C122" s="86">
        <v>3</v>
      </c>
      <c r="D122" s="121">
        <v>0.0027299285344422825</v>
      </c>
      <c r="E122" s="121">
        <v>2.716559774821619</v>
      </c>
      <c r="F122" s="86" t="s">
        <v>2081</v>
      </c>
      <c r="G122" s="86" t="b">
        <v>0</v>
      </c>
      <c r="H122" s="86" t="b">
        <v>0</v>
      </c>
      <c r="I122" s="86" t="b">
        <v>0</v>
      </c>
      <c r="J122" s="86" t="b">
        <v>0</v>
      </c>
      <c r="K122" s="86" t="b">
        <v>0</v>
      </c>
      <c r="L122" s="86" t="b">
        <v>0</v>
      </c>
    </row>
    <row r="123" spans="1:12" ht="15">
      <c r="A123" s="86" t="s">
        <v>267</v>
      </c>
      <c r="B123" s="86" t="s">
        <v>1987</v>
      </c>
      <c r="C123" s="86">
        <v>3</v>
      </c>
      <c r="D123" s="121">
        <v>0.0027299285344422825</v>
      </c>
      <c r="E123" s="121">
        <v>2.716559774821619</v>
      </c>
      <c r="F123" s="86" t="s">
        <v>2081</v>
      </c>
      <c r="G123" s="86" t="b">
        <v>0</v>
      </c>
      <c r="H123" s="86" t="b">
        <v>0</v>
      </c>
      <c r="I123" s="86" t="b">
        <v>0</v>
      </c>
      <c r="J123" s="86" t="b">
        <v>0</v>
      </c>
      <c r="K123" s="86" t="b">
        <v>0</v>
      </c>
      <c r="L123" s="86" t="b">
        <v>0</v>
      </c>
    </row>
    <row r="124" spans="1:12" ht="15">
      <c r="A124" s="86" t="s">
        <v>1987</v>
      </c>
      <c r="B124" s="86" t="s">
        <v>1536</v>
      </c>
      <c r="C124" s="86">
        <v>3</v>
      </c>
      <c r="D124" s="121">
        <v>0.0027299285344422825</v>
      </c>
      <c r="E124" s="121">
        <v>1.5916210382133191</v>
      </c>
      <c r="F124" s="86" t="s">
        <v>2081</v>
      </c>
      <c r="G124" s="86" t="b">
        <v>0</v>
      </c>
      <c r="H124" s="86" t="b">
        <v>0</v>
      </c>
      <c r="I124" s="86" t="b">
        <v>0</v>
      </c>
      <c r="J124" s="86" t="b">
        <v>0</v>
      </c>
      <c r="K124" s="86" t="b">
        <v>0</v>
      </c>
      <c r="L124" s="86" t="b">
        <v>0</v>
      </c>
    </row>
    <row r="125" spans="1:12" ht="15">
      <c r="A125" s="86" t="s">
        <v>1536</v>
      </c>
      <c r="B125" s="86" t="s">
        <v>1564</v>
      </c>
      <c r="C125" s="86">
        <v>3</v>
      </c>
      <c r="D125" s="121">
        <v>0.0027299285344422825</v>
      </c>
      <c r="E125" s="121">
        <v>0.8134697878296755</v>
      </c>
      <c r="F125" s="86" t="s">
        <v>2081</v>
      </c>
      <c r="G125" s="86" t="b">
        <v>0</v>
      </c>
      <c r="H125" s="86" t="b">
        <v>0</v>
      </c>
      <c r="I125" s="86" t="b">
        <v>0</v>
      </c>
      <c r="J125" s="86" t="b">
        <v>0</v>
      </c>
      <c r="K125" s="86" t="b">
        <v>0</v>
      </c>
      <c r="L125" s="86" t="b">
        <v>0</v>
      </c>
    </row>
    <row r="126" spans="1:12" ht="15">
      <c r="A126" s="86" t="s">
        <v>1564</v>
      </c>
      <c r="B126" s="86" t="s">
        <v>1988</v>
      </c>
      <c r="C126" s="86">
        <v>3</v>
      </c>
      <c r="D126" s="121">
        <v>0.0027299285344422825</v>
      </c>
      <c r="E126" s="121">
        <v>2.0797376772344447</v>
      </c>
      <c r="F126" s="86" t="s">
        <v>2081</v>
      </c>
      <c r="G126" s="86" t="b">
        <v>0</v>
      </c>
      <c r="H126" s="86" t="b">
        <v>0</v>
      </c>
      <c r="I126" s="86" t="b">
        <v>0</v>
      </c>
      <c r="J126" s="86" t="b">
        <v>0</v>
      </c>
      <c r="K126" s="86" t="b">
        <v>0</v>
      </c>
      <c r="L126" s="86" t="b">
        <v>0</v>
      </c>
    </row>
    <row r="127" spans="1:12" ht="15">
      <c r="A127" s="86" t="s">
        <v>1988</v>
      </c>
      <c r="B127" s="86" t="s">
        <v>1583</v>
      </c>
      <c r="C127" s="86">
        <v>3</v>
      </c>
      <c r="D127" s="121">
        <v>0.0027299285344422825</v>
      </c>
      <c r="E127" s="121">
        <v>1.9632321081630075</v>
      </c>
      <c r="F127" s="86" t="s">
        <v>2081</v>
      </c>
      <c r="G127" s="86" t="b">
        <v>0</v>
      </c>
      <c r="H127" s="86" t="b">
        <v>0</v>
      </c>
      <c r="I127" s="86" t="b">
        <v>0</v>
      </c>
      <c r="J127" s="86" t="b">
        <v>0</v>
      </c>
      <c r="K127" s="86" t="b">
        <v>0</v>
      </c>
      <c r="L127" s="86" t="b">
        <v>0</v>
      </c>
    </row>
    <row r="128" spans="1:12" ht="15">
      <c r="A128" s="86" t="s">
        <v>1583</v>
      </c>
      <c r="B128" s="86" t="s">
        <v>1989</v>
      </c>
      <c r="C128" s="86">
        <v>3</v>
      </c>
      <c r="D128" s="121">
        <v>0.0027299285344422825</v>
      </c>
      <c r="E128" s="121">
        <v>1.9632321081630075</v>
      </c>
      <c r="F128" s="86" t="s">
        <v>2081</v>
      </c>
      <c r="G128" s="86" t="b">
        <v>0</v>
      </c>
      <c r="H128" s="86" t="b">
        <v>0</v>
      </c>
      <c r="I128" s="86" t="b">
        <v>0</v>
      </c>
      <c r="J128" s="86" t="b">
        <v>0</v>
      </c>
      <c r="K128" s="86" t="b">
        <v>0</v>
      </c>
      <c r="L128" s="86" t="b">
        <v>0</v>
      </c>
    </row>
    <row r="129" spans="1:12" ht="15">
      <c r="A129" s="86" t="s">
        <v>1989</v>
      </c>
      <c r="B129" s="86" t="s">
        <v>1936</v>
      </c>
      <c r="C129" s="86">
        <v>3</v>
      </c>
      <c r="D129" s="121">
        <v>0.0027299285344422825</v>
      </c>
      <c r="E129" s="121">
        <v>2.494711025205263</v>
      </c>
      <c r="F129" s="86" t="s">
        <v>2081</v>
      </c>
      <c r="G129" s="86" t="b">
        <v>0</v>
      </c>
      <c r="H129" s="86" t="b">
        <v>0</v>
      </c>
      <c r="I129" s="86" t="b">
        <v>0</v>
      </c>
      <c r="J129" s="86" t="b">
        <v>0</v>
      </c>
      <c r="K129" s="86" t="b">
        <v>0</v>
      </c>
      <c r="L129" s="86" t="b">
        <v>0</v>
      </c>
    </row>
    <row r="130" spans="1:12" ht="15">
      <c r="A130" s="86" t="s">
        <v>1936</v>
      </c>
      <c r="B130" s="86" t="s">
        <v>1990</v>
      </c>
      <c r="C130" s="86">
        <v>3</v>
      </c>
      <c r="D130" s="121">
        <v>0.0027299285344422825</v>
      </c>
      <c r="E130" s="121">
        <v>2.494711025205263</v>
      </c>
      <c r="F130" s="86" t="s">
        <v>2081</v>
      </c>
      <c r="G130" s="86" t="b">
        <v>0</v>
      </c>
      <c r="H130" s="86" t="b">
        <v>0</v>
      </c>
      <c r="I130" s="86" t="b">
        <v>0</v>
      </c>
      <c r="J130" s="86" t="b">
        <v>0</v>
      </c>
      <c r="K130" s="86" t="b">
        <v>0</v>
      </c>
      <c r="L130" s="86" t="b">
        <v>0</v>
      </c>
    </row>
    <row r="131" spans="1:12" ht="15">
      <c r="A131" s="86" t="s">
        <v>1990</v>
      </c>
      <c r="B131" s="86" t="s">
        <v>1991</v>
      </c>
      <c r="C131" s="86">
        <v>3</v>
      </c>
      <c r="D131" s="121">
        <v>0.0027299285344422825</v>
      </c>
      <c r="E131" s="121">
        <v>2.716559774821619</v>
      </c>
      <c r="F131" s="86" t="s">
        <v>2081</v>
      </c>
      <c r="G131" s="86" t="b">
        <v>0</v>
      </c>
      <c r="H131" s="86" t="b">
        <v>0</v>
      </c>
      <c r="I131" s="86" t="b">
        <v>0</v>
      </c>
      <c r="J131" s="86" t="b">
        <v>0</v>
      </c>
      <c r="K131" s="86" t="b">
        <v>0</v>
      </c>
      <c r="L131" s="86" t="b">
        <v>0</v>
      </c>
    </row>
    <row r="132" spans="1:12" ht="15">
      <c r="A132" s="86" t="s">
        <v>1991</v>
      </c>
      <c r="B132" s="86" t="s">
        <v>1535</v>
      </c>
      <c r="C132" s="86">
        <v>3</v>
      </c>
      <c r="D132" s="121">
        <v>0.0027299285344422825</v>
      </c>
      <c r="E132" s="121">
        <v>1.2069092952750367</v>
      </c>
      <c r="F132" s="86" t="s">
        <v>2081</v>
      </c>
      <c r="G132" s="86" t="b">
        <v>0</v>
      </c>
      <c r="H132" s="86" t="b">
        <v>0</v>
      </c>
      <c r="I132" s="86" t="b">
        <v>0</v>
      </c>
      <c r="J132" s="86" t="b">
        <v>0</v>
      </c>
      <c r="K132" s="86" t="b">
        <v>0</v>
      </c>
      <c r="L132" s="86" t="b">
        <v>0</v>
      </c>
    </row>
    <row r="133" spans="1:12" ht="15">
      <c r="A133" s="86" t="s">
        <v>1535</v>
      </c>
      <c r="B133" s="86" t="s">
        <v>1958</v>
      </c>
      <c r="C133" s="86">
        <v>3</v>
      </c>
      <c r="D133" s="121">
        <v>0.0027299285344422825</v>
      </c>
      <c r="E133" s="121">
        <v>1.1766476902425012</v>
      </c>
      <c r="F133" s="86" t="s">
        <v>2081</v>
      </c>
      <c r="G133" s="86" t="b">
        <v>0</v>
      </c>
      <c r="H133" s="86" t="b">
        <v>0</v>
      </c>
      <c r="I133" s="86" t="b">
        <v>0</v>
      </c>
      <c r="J133" s="86" t="b">
        <v>0</v>
      </c>
      <c r="K133" s="86" t="b">
        <v>0</v>
      </c>
      <c r="L133" s="86" t="b">
        <v>0</v>
      </c>
    </row>
    <row r="134" spans="1:12" ht="15">
      <c r="A134" s="86" t="s">
        <v>1556</v>
      </c>
      <c r="B134" s="86" t="s">
        <v>1553</v>
      </c>
      <c r="C134" s="86">
        <v>3</v>
      </c>
      <c r="D134" s="121">
        <v>0.0027299285344422825</v>
      </c>
      <c r="E134" s="121">
        <v>2.591621038213319</v>
      </c>
      <c r="F134" s="86" t="s">
        <v>2081</v>
      </c>
      <c r="G134" s="86" t="b">
        <v>0</v>
      </c>
      <c r="H134" s="86" t="b">
        <v>0</v>
      </c>
      <c r="I134" s="86" t="b">
        <v>0</v>
      </c>
      <c r="J134" s="86" t="b">
        <v>0</v>
      </c>
      <c r="K134" s="86" t="b">
        <v>0</v>
      </c>
      <c r="L134" s="86" t="b">
        <v>0</v>
      </c>
    </row>
    <row r="135" spans="1:12" ht="15">
      <c r="A135" s="86" t="s">
        <v>1554</v>
      </c>
      <c r="B135" s="86" t="s">
        <v>1557</v>
      </c>
      <c r="C135" s="86">
        <v>3</v>
      </c>
      <c r="D135" s="121">
        <v>0.0027299285344422825</v>
      </c>
      <c r="E135" s="121">
        <v>2.591621038213319</v>
      </c>
      <c r="F135" s="86" t="s">
        <v>2081</v>
      </c>
      <c r="G135" s="86" t="b">
        <v>0</v>
      </c>
      <c r="H135" s="86" t="b">
        <v>0</v>
      </c>
      <c r="I135" s="86" t="b">
        <v>0</v>
      </c>
      <c r="J135" s="86" t="b">
        <v>0</v>
      </c>
      <c r="K135" s="86" t="b">
        <v>0</v>
      </c>
      <c r="L135" s="86" t="b">
        <v>0</v>
      </c>
    </row>
    <row r="136" spans="1:12" ht="15">
      <c r="A136" s="86" t="s">
        <v>1557</v>
      </c>
      <c r="B136" s="86" t="s">
        <v>1558</v>
      </c>
      <c r="C136" s="86">
        <v>3</v>
      </c>
      <c r="D136" s="121">
        <v>0.0027299285344422825</v>
      </c>
      <c r="E136" s="121">
        <v>2.716559774821619</v>
      </c>
      <c r="F136" s="86" t="s">
        <v>2081</v>
      </c>
      <c r="G136" s="86" t="b">
        <v>0</v>
      </c>
      <c r="H136" s="86" t="b">
        <v>0</v>
      </c>
      <c r="I136" s="86" t="b">
        <v>0</v>
      </c>
      <c r="J136" s="86" t="b">
        <v>0</v>
      </c>
      <c r="K136" s="86" t="b">
        <v>0</v>
      </c>
      <c r="L136" s="86" t="b">
        <v>0</v>
      </c>
    </row>
    <row r="137" spans="1:12" ht="15">
      <c r="A137" s="86" t="s">
        <v>1558</v>
      </c>
      <c r="B137" s="86" t="s">
        <v>1559</v>
      </c>
      <c r="C137" s="86">
        <v>3</v>
      </c>
      <c r="D137" s="121">
        <v>0.0027299285344422825</v>
      </c>
      <c r="E137" s="121">
        <v>2.716559774821619</v>
      </c>
      <c r="F137" s="86" t="s">
        <v>2081</v>
      </c>
      <c r="G137" s="86" t="b">
        <v>0</v>
      </c>
      <c r="H137" s="86" t="b">
        <v>0</v>
      </c>
      <c r="I137" s="86" t="b">
        <v>0</v>
      </c>
      <c r="J137" s="86" t="b">
        <v>0</v>
      </c>
      <c r="K137" s="86" t="b">
        <v>0</v>
      </c>
      <c r="L137" s="86" t="b">
        <v>0</v>
      </c>
    </row>
    <row r="138" spans="1:12" ht="15">
      <c r="A138" s="86" t="s">
        <v>1559</v>
      </c>
      <c r="B138" s="86" t="s">
        <v>1560</v>
      </c>
      <c r="C138" s="86">
        <v>3</v>
      </c>
      <c r="D138" s="121">
        <v>0.0027299285344422825</v>
      </c>
      <c r="E138" s="121">
        <v>2.1936810295412816</v>
      </c>
      <c r="F138" s="86" t="s">
        <v>2081</v>
      </c>
      <c r="G138" s="86" t="b">
        <v>0</v>
      </c>
      <c r="H138" s="86" t="b">
        <v>0</v>
      </c>
      <c r="I138" s="86" t="b">
        <v>0</v>
      </c>
      <c r="J138" s="86" t="b">
        <v>0</v>
      </c>
      <c r="K138" s="86" t="b">
        <v>0</v>
      </c>
      <c r="L138" s="86" t="b">
        <v>0</v>
      </c>
    </row>
    <row r="139" spans="1:12" ht="15">
      <c r="A139" s="86" t="s">
        <v>1560</v>
      </c>
      <c r="B139" s="86" t="s">
        <v>264</v>
      </c>
      <c r="C139" s="86">
        <v>3</v>
      </c>
      <c r="D139" s="121">
        <v>0.0027299285344422825</v>
      </c>
      <c r="E139" s="121">
        <v>2.1936810295412816</v>
      </c>
      <c r="F139" s="86" t="s">
        <v>2081</v>
      </c>
      <c r="G139" s="86" t="b">
        <v>0</v>
      </c>
      <c r="H139" s="86" t="b">
        <v>0</v>
      </c>
      <c r="I139" s="86" t="b">
        <v>0</v>
      </c>
      <c r="J139" s="86" t="b">
        <v>0</v>
      </c>
      <c r="K139" s="86" t="b">
        <v>0</v>
      </c>
      <c r="L139" s="86" t="b">
        <v>0</v>
      </c>
    </row>
    <row r="140" spans="1:12" ht="15">
      <c r="A140" s="86" t="s">
        <v>264</v>
      </c>
      <c r="B140" s="86" t="s">
        <v>1994</v>
      </c>
      <c r="C140" s="86">
        <v>3</v>
      </c>
      <c r="D140" s="121">
        <v>0.0027299285344422825</v>
      </c>
      <c r="E140" s="121">
        <v>2.716559774821619</v>
      </c>
      <c r="F140" s="86" t="s">
        <v>2081</v>
      </c>
      <c r="G140" s="86" t="b">
        <v>0</v>
      </c>
      <c r="H140" s="86" t="b">
        <v>0</v>
      </c>
      <c r="I140" s="86" t="b">
        <v>0</v>
      </c>
      <c r="J140" s="86" t="b">
        <v>0</v>
      </c>
      <c r="K140" s="86" t="b">
        <v>0</v>
      </c>
      <c r="L140" s="86" t="b">
        <v>0</v>
      </c>
    </row>
    <row r="141" spans="1:12" ht="15">
      <c r="A141" s="86" t="s">
        <v>1994</v>
      </c>
      <c r="B141" s="86" t="s">
        <v>1995</v>
      </c>
      <c r="C141" s="86">
        <v>3</v>
      </c>
      <c r="D141" s="121">
        <v>0.0027299285344422825</v>
      </c>
      <c r="E141" s="121">
        <v>2.716559774821619</v>
      </c>
      <c r="F141" s="86" t="s">
        <v>2081</v>
      </c>
      <c r="G141" s="86" t="b">
        <v>0</v>
      </c>
      <c r="H141" s="86" t="b">
        <v>0</v>
      </c>
      <c r="I141" s="86" t="b">
        <v>0</v>
      </c>
      <c r="J141" s="86" t="b">
        <v>0</v>
      </c>
      <c r="K141" s="86" t="b">
        <v>0</v>
      </c>
      <c r="L141" s="86" t="b">
        <v>0</v>
      </c>
    </row>
    <row r="142" spans="1:12" ht="15">
      <c r="A142" s="86" t="s">
        <v>1995</v>
      </c>
      <c r="B142" s="86" t="s">
        <v>1555</v>
      </c>
      <c r="C142" s="86">
        <v>3</v>
      </c>
      <c r="D142" s="121">
        <v>0.0027299285344422825</v>
      </c>
      <c r="E142" s="121">
        <v>2.494711025205263</v>
      </c>
      <c r="F142" s="86" t="s">
        <v>2081</v>
      </c>
      <c r="G142" s="86" t="b">
        <v>0</v>
      </c>
      <c r="H142" s="86" t="b">
        <v>0</v>
      </c>
      <c r="I142" s="86" t="b">
        <v>0</v>
      </c>
      <c r="J142" s="86" t="b">
        <v>0</v>
      </c>
      <c r="K142" s="86" t="b">
        <v>0</v>
      </c>
      <c r="L142" s="86" t="b">
        <v>0</v>
      </c>
    </row>
    <row r="143" spans="1:12" ht="15">
      <c r="A143" s="86" t="s">
        <v>1555</v>
      </c>
      <c r="B143" s="86" t="s">
        <v>1938</v>
      </c>
      <c r="C143" s="86">
        <v>3</v>
      </c>
      <c r="D143" s="121">
        <v>0.0027299285344422825</v>
      </c>
      <c r="E143" s="121">
        <v>2.494711025205263</v>
      </c>
      <c r="F143" s="86" t="s">
        <v>2081</v>
      </c>
      <c r="G143" s="86" t="b">
        <v>0</v>
      </c>
      <c r="H143" s="86" t="b">
        <v>0</v>
      </c>
      <c r="I143" s="86" t="b">
        <v>0</v>
      </c>
      <c r="J143" s="86" t="b">
        <v>0</v>
      </c>
      <c r="K143" s="86" t="b">
        <v>0</v>
      </c>
      <c r="L143" s="86" t="b">
        <v>0</v>
      </c>
    </row>
    <row r="144" spans="1:12" ht="15">
      <c r="A144" s="86" t="s">
        <v>1938</v>
      </c>
      <c r="B144" s="86" t="s">
        <v>1996</v>
      </c>
      <c r="C144" s="86">
        <v>3</v>
      </c>
      <c r="D144" s="121">
        <v>0.0027299285344422825</v>
      </c>
      <c r="E144" s="121">
        <v>2.591621038213319</v>
      </c>
      <c r="F144" s="86" t="s">
        <v>2081</v>
      </c>
      <c r="G144" s="86" t="b">
        <v>0</v>
      </c>
      <c r="H144" s="86" t="b">
        <v>0</v>
      </c>
      <c r="I144" s="86" t="b">
        <v>0</v>
      </c>
      <c r="J144" s="86" t="b">
        <v>0</v>
      </c>
      <c r="K144" s="86" t="b">
        <v>0</v>
      </c>
      <c r="L144" s="86" t="b">
        <v>0</v>
      </c>
    </row>
    <row r="145" spans="1:12" ht="15">
      <c r="A145" s="86" t="s">
        <v>1996</v>
      </c>
      <c r="B145" s="86" t="s">
        <v>1535</v>
      </c>
      <c r="C145" s="86">
        <v>3</v>
      </c>
      <c r="D145" s="121">
        <v>0.0027299285344422825</v>
      </c>
      <c r="E145" s="121">
        <v>1.2069092952750367</v>
      </c>
      <c r="F145" s="86" t="s">
        <v>2081</v>
      </c>
      <c r="G145" s="86" t="b">
        <v>0</v>
      </c>
      <c r="H145" s="86" t="b">
        <v>0</v>
      </c>
      <c r="I145" s="86" t="b">
        <v>0</v>
      </c>
      <c r="J145" s="86" t="b">
        <v>0</v>
      </c>
      <c r="K145" s="86" t="b">
        <v>0</v>
      </c>
      <c r="L145" s="86" t="b">
        <v>0</v>
      </c>
    </row>
    <row r="146" spans="1:12" ht="15">
      <c r="A146" s="86" t="s">
        <v>263</v>
      </c>
      <c r="B146" s="86" t="s">
        <v>1997</v>
      </c>
      <c r="C146" s="86">
        <v>2</v>
      </c>
      <c r="D146" s="121">
        <v>0.0020322383828839828</v>
      </c>
      <c r="E146" s="121">
        <v>2.8926510338773004</v>
      </c>
      <c r="F146" s="86" t="s">
        <v>2081</v>
      </c>
      <c r="G146" s="86" t="b">
        <v>0</v>
      </c>
      <c r="H146" s="86" t="b">
        <v>0</v>
      </c>
      <c r="I146" s="86" t="b">
        <v>0</v>
      </c>
      <c r="J146" s="86" t="b">
        <v>0</v>
      </c>
      <c r="K146" s="86" t="b">
        <v>0</v>
      </c>
      <c r="L146" s="86" t="b">
        <v>0</v>
      </c>
    </row>
    <row r="147" spans="1:12" ht="15">
      <c r="A147" s="86" t="s">
        <v>1998</v>
      </c>
      <c r="B147" s="86" t="s">
        <v>1999</v>
      </c>
      <c r="C147" s="86">
        <v>2</v>
      </c>
      <c r="D147" s="121">
        <v>0.0020322383828839828</v>
      </c>
      <c r="E147" s="121">
        <v>2.8926510338773004</v>
      </c>
      <c r="F147" s="86" t="s">
        <v>2081</v>
      </c>
      <c r="G147" s="86" t="b">
        <v>0</v>
      </c>
      <c r="H147" s="86" t="b">
        <v>0</v>
      </c>
      <c r="I147" s="86" t="b">
        <v>0</v>
      </c>
      <c r="J147" s="86" t="b">
        <v>0</v>
      </c>
      <c r="K147" s="86" t="b">
        <v>0</v>
      </c>
      <c r="L147" s="86" t="b">
        <v>0</v>
      </c>
    </row>
    <row r="148" spans="1:12" ht="15">
      <c r="A148" s="86" t="s">
        <v>1563</v>
      </c>
      <c r="B148" s="86" t="s">
        <v>1542</v>
      </c>
      <c r="C148" s="86">
        <v>2</v>
      </c>
      <c r="D148" s="121">
        <v>0.0020322383828839828</v>
      </c>
      <c r="E148" s="121">
        <v>0.271474752102265</v>
      </c>
      <c r="F148" s="86" t="s">
        <v>2081</v>
      </c>
      <c r="G148" s="86" t="b">
        <v>0</v>
      </c>
      <c r="H148" s="86" t="b">
        <v>0</v>
      </c>
      <c r="I148" s="86" t="b">
        <v>0</v>
      </c>
      <c r="J148" s="86" t="b">
        <v>0</v>
      </c>
      <c r="K148" s="86" t="b">
        <v>0</v>
      </c>
      <c r="L148" s="86" t="b">
        <v>0</v>
      </c>
    </row>
    <row r="149" spans="1:12" ht="15">
      <c r="A149" s="86" t="s">
        <v>1542</v>
      </c>
      <c r="B149" s="86" t="s">
        <v>2000</v>
      </c>
      <c r="C149" s="86">
        <v>2</v>
      </c>
      <c r="D149" s="121">
        <v>0.0020322383828839828</v>
      </c>
      <c r="E149" s="121">
        <v>1.550228353055094</v>
      </c>
      <c r="F149" s="86" t="s">
        <v>2081</v>
      </c>
      <c r="G149" s="86" t="b">
        <v>0</v>
      </c>
      <c r="H149" s="86" t="b">
        <v>0</v>
      </c>
      <c r="I149" s="86" t="b">
        <v>0</v>
      </c>
      <c r="J149" s="86" t="b">
        <v>0</v>
      </c>
      <c r="K149" s="86" t="b">
        <v>0</v>
      </c>
      <c r="L149" s="86" t="b">
        <v>0</v>
      </c>
    </row>
    <row r="150" spans="1:12" ht="15">
      <c r="A150" s="86" t="s">
        <v>2000</v>
      </c>
      <c r="B150" s="86" t="s">
        <v>2001</v>
      </c>
      <c r="C150" s="86">
        <v>2</v>
      </c>
      <c r="D150" s="121">
        <v>0.0020322383828839828</v>
      </c>
      <c r="E150" s="121">
        <v>2.8926510338773004</v>
      </c>
      <c r="F150" s="86" t="s">
        <v>2081</v>
      </c>
      <c r="G150" s="86" t="b">
        <v>0</v>
      </c>
      <c r="H150" s="86" t="b">
        <v>0</v>
      </c>
      <c r="I150" s="86" t="b">
        <v>0</v>
      </c>
      <c r="J150" s="86" t="b">
        <v>0</v>
      </c>
      <c r="K150" s="86" t="b">
        <v>0</v>
      </c>
      <c r="L150" s="86" t="b">
        <v>0</v>
      </c>
    </row>
    <row r="151" spans="1:12" ht="15">
      <c r="A151" s="86" t="s">
        <v>2001</v>
      </c>
      <c r="B151" s="86" t="s">
        <v>2002</v>
      </c>
      <c r="C151" s="86">
        <v>2</v>
      </c>
      <c r="D151" s="121">
        <v>0.0020322383828839828</v>
      </c>
      <c r="E151" s="121">
        <v>2.8926510338773004</v>
      </c>
      <c r="F151" s="86" t="s">
        <v>2081</v>
      </c>
      <c r="G151" s="86" t="b">
        <v>0</v>
      </c>
      <c r="H151" s="86" t="b">
        <v>0</v>
      </c>
      <c r="I151" s="86" t="b">
        <v>0</v>
      </c>
      <c r="J151" s="86" t="b">
        <v>0</v>
      </c>
      <c r="K151" s="86" t="b">
        <v>0</v>
      </c>
      <c r="L151" s="86" t="b">
        <v>0</v>
      </c>
    </row>
    <row r="152" spans="1:12" ht="15">
      <c r="A152" s="86" t="s">
        <v>2002</v>
      </c>
      <c r="B152" s="86" t="s">
        <v>2003</v>
      </c>
      <c r="C152" s="86">
        <v>2</v>
      </c>
      <c r="D152" s="121">
        <v>0.0020322383828839828</v>
      </c>
      <c r="E152" s="121">
        <v>2.8926510338773004</v>
      </c>
      <c r="F152" s="86" t="s">
        <v>2081</v>
      </c>
      <c r="G152" s="86" t="b">
        <v>0</v>
      </c>
      <c r="H152" s="86" t="b">
        <v>0</v>
      </c>
      <c r="I152" s="86" t="b">
        <v>0</v>
      </c>
      <c r="J152" s="86" t="b">
        <v>0</v>
      </c>
      <c r="K152" s="86" t="b">
        <v>0</v>
      </c>
      <c r="L152" s="86" t="b">
        <v>0</v>
      </c>
    </row>
    <row r="153" spans="1:12" ht="15">
      <c r="A153" s="86" t="s">
        <v>2003</v>
      </c>
      <c r="B153" s="86" t="s">
        <v>1959</v>
      </c>
      <c r="C153" s="86">
        <v>2</v>
      </c>
      <c r="D153" s="121">
        <v>0.0020322383828839828</v>
      </c>
      <c r="E153" s="121">
        <v>2.716559774821619</v>
      </c>
      <c r="F153" s="86" t="s">
        <v>2081</v>
      </c>
      <c r="G153" s="86" t="b">
        <v>0</v>
      </c>
      <c r="H153" s="86" t="b">
        <v>0</v>
      </c>
      <c r="I153" s="86" t="b">
        <v>0</v>
      </c>
      <c r="J153" s="86" t="b">
        <v>0</v>
      </c>
      <c r="K153" s="86" t="b">
        <v>0</v>
      </c>
      <c r="L153" s="86" t="b">
        <v>0</v>
      </c>
    </row>
    <row r="154" spans="1:12" ht="15">
      <c r="A154" s="86" t="s">
        <v>1959</v>
      </c>
      <c r="B154" s="86" t="s">
        <v>2004</v>
      </c>
      <c r="C154" s="86">
        <v>2</v>
      </c>
      <c r="D154" s="121">
        <v>0.0020322383828839828</v>
      </c>
      <c r="E154" s="121">
        <v>2.716559774821619</v>
      </c>
      <c r="F154" s="86" t="s">
        <v>2081</v>
      </c>
      <c r="G154" s="86" t="b">
        <v>0</v>
      </c>
      <c r="H154" s="86" t="b">
        <v>0</v>
      </c>
      <c r="I154" s="86" t="b">
        <v>0</v>
      </c>
      <c r="J154" s="86" t="b">
        <v>0</v>
      </c>
      <c r="K154" s="86" t="b">
        <v>0</v>
      </c>
      <c r="L154" s="86" t="b">
        <v>0</v>
      </c>
    </row>
    <row r="155" spans="1:12" ht="15">
      <c r="A155" s="86" t="s">
        <v>2004</v>
      </c>
      <c r="B155" s="86" t="s">
        <v>2005</v>
      </c>
      <c r="C155" s="86">
        <v>2</v>
      </c>
      <c r="D155" s="121">
        <v>0.0020322383828839828</v>
      </c>
      <c r="E155" s="121">
        <v>2.8926510338773004</v>
      </c>
      <c r="F155" s="86" t="s">
        <v>2081</v>
      </c>
      <c r="G155" s="86" t="b">
        <v>0</v>
      </c>
      <c r="H155" s="86" t="b">
        <v>0</v>
      </c>
      <c r="I155" s="86" t="b">
        <v>0</v>
      </c>
      <c r="J155" s="86" t="b">
        <v>0</v>
      </c>
      <c r="K155" s="86" t="b">
        <v>0</v>
      </c>
      <c r="L155" s="86" t="b">
        <v>0</v>
      </c>
    </row>
    <row r="156" spans="1:12" ht="15">
      <c r="A156" s="86" t="s">
        <v>2005</v>
      </c>
      <c r="B156" s="86" t="s">
        <v>2006</v>
      </c>
      <c r="C156" s="86">
        <v>2</v>
      </c>
      <c r="D156" s="121">
        <v>0.0020322383828839828</v>
      </c>
      <c r="E156" s="121">
        <v>2.8926510338773004</v>
      </c>
      <c r="F156" s="86" t="s">
        <v>2081</v>
      </c>
      <c r="G156" s="86" t="b">
        <v>0</v>
      </c>
      <c r="H156" s="86" t="b">
        <v>0</v>
      </c>
      <c r="I156" s="86" t="b">
        <v>0</v>
      </c>
      <c r="J156" s="86" t="b">
        <v>0</v>
      </c>
      <c r="K156" s="86" t="b">
        <v>0</v>
      </c>
      <c r="L156" s="86" t="b">
        <v>0</v>
      </c>
    </row>
    <row r="157" spans="1:12" ht="15">
      <c r="A157" s="86" t="s">
        <v>2006</v>
      </c>
      <c r="B157" s="86" t="s">
        <v>2007</v>
      </c>
      <c r="C157" s="86">
        <v>2</v>
      </c>
      <c r="D157" s="121">
        <v>0.0020322383828839828</v>
      </c>
      <c r="E157" s="121">
        <v>2.8926510338773004</v>
      </c>
      <c r="F157" s="86" t="s">
        <v>2081</v>
      </c>
      <c r="G157" s="86" t="b">
        <v>0</v>
      </c>
      <c r="H157" s="86" t="b">
        <v>0</v>
      </c>
      <c r="I157" s="86" t="b">
        <v>0</v>
      </c>
      <c r="J157" s="86" t="b">
        <v>0</v>
      </c>
      <c r="K157" s="86" t="b">
        <v>0</v>
      </c>
      <c r="L157" s="86" t="b">
        <v>0</v>
      </c>
    </row>
    <row r="158" spans="1:12" ht="15">
      <c r="A158" s="86" t="s">
        <v>2007</v>
      </c>
      <c r="B158" s="86" t="s">
        <v>2008</v>
      </c>
      <c r="C158" s="86">
        <v>2</v>
      </c>
      <c r="D158" s="121">
        <v>0.0020322383828839828</v>
      </c>
      <c r="E158" s="121">
        <v>2.8926510338773004</v>
      </c>
      <c r="F158" s="86" t="s">
        <v>2081</v>
      </c>
      <c r="G158" s="86" t="b">
        <v>0</v>
      </c>
      <c r="H158" s="86" t="b">
        <v>0</v>
      </c>
      <c r="I158" s="86" t="b">
        <v>0</v>
      </c>
      <c r="J158" s="86" t="b">
        <v>0</v>
      </c>
      <c r="K158" s="86" t="b">
        <v>0</v>
      </c>
      <c r="L158" s="86" t="b">
        <v>0</v>
      </c>
    </row>
    <row r="159" spans="1:12" ht="15">
      <c r="A159" s="86" t="s">
        <v>2008</v>
      </c>
      <c r="B159" s="86" t="s">
        <v>2009</v>
      </c>
      <c r="C159" s="86">
        <v>2</v>
      </c>
      <c r="D159" s="121">
        <v>0.0020322383828839828</v>
      </c>
      <c r="E159" s="121">
        <v>2.8926510338773004</v>
      </c>
      <c r="F159" s="86" t="s">
        <v>2081</v>
      </c>
      <c r="G159" s="86" t="b">
        <v>0</v>
      </c>
      <c r="H159" s="86" t="b">
        <v>0</v>
      </c>
      <c r="I159" s="86" t="b">
        <v>0</v>
      </c>
      <c r="J159" s="86" t="b">
        <v>0</v>
      </c>
      <c r="K159" s="86" t="b">
        <v>0</v>
      </c>
      <c r="L159" s="86" t="b">
        <v>0</v>
      </c>
    </row>
    <row r="160" spans="1:12" ht="15">
      <c r="A160" s="86" t="s">
        <v>2011</v>
      </c>
      <c r="B160" s="86" t="s">
        <v>2012</v>
      </c>
      <c r="C160" s="86">
        <v>2</v>
      </c>
      <c r="D160" s="121">
        <v>0.0020322383828839828</v>
      </c>
      <c r="E160" s="121">
        <v>2.8926510338773004</v>
      </c>
      <c r="F160" s="86" t="s">
        <v>2081</v>
      </c>
      <c r="G160" s="86" t="b">
        <v>0</v>
      </c>
      <c r="H160" s="86" t="b">
        <v>0</v>
      </c>
      <c r="I160" s="86" t="b">
        <v>0</v>
      </c>
      <c r="J160" s="86" t="b">
        <v>0</v>
      </c>
      <c r="K160" s="86" t="b">
        <v>0</v>
      </c>
      <c r="L160" s="86" t="b">
        <v>0</v>
      </c>
    </row>
    <row r="161" spans="1:12" ht="15">
      <c r="A161" s="86" t="s">
        <v>2013</v>
      </c>
      <c r="B161" s="86" t="s">
        <v>1960</v>
      </c>
      <c r="C161" s="86">
        <v>2</v>
      </c>
      <c r="D161" s="121">
        <v>0.0020322383828839828</v>
      </c>
      <c r="E161" s="121">
        <v>2.716559774821619</v>
      </c>
      <c r="F161" s="86" t="s">
        <v>2081</v>
      </c>
      <c r="G161" s="86" t="b">
        <v>0</v>
      </c>
      <c r="H161" s="86" t="b">
        <v>0</v>
      </c>
      <c r="I161" s="86" t="b">
        <v>0</v>
      </c>
      <c r="J161" s="86" t="b">
        <v>0</v>
      </c>
      <c r="K161" s="86" t="b">
        <v>0</v>
      </c>
      <c r="L161" s="86" t="b">
        <v>0</v>
      </c>
    </row>
    <row r="162" spans="1:12" ht="15">
      <c r="A162" s="86" t="s">
        <v>1961</v>
      </c>
      <c r="B162" s="86" t="s">
        <v>1962</v>
      </c>
      <c r="C162" s="86">
        <v>2</v>
      </c>
      <c r="D162" s="121">
        <v>0.0020322383828839828</v>
      </c>
      <c r="E162" s="121">
        <v>2.5404685157659377</v>
      </c>
      <c r="F162" s="86" t="s">
        <v>2081</v>
      </c>
      <c r="G162" s="86" t="b">
        <v>0</v>
      </c>
      <c r="H162" s="86" t="b">
        <v>0</v>
      </c>
      <c r="I162" s="86" t="b">
        <v>0</v>
      </c>
      <c r="J162" s="86" t="b">
        <v>0</v>
      </c>
      <c r="K162" s="86" t="b">
        <v>0</v>
      </c>
      <c r="L162" s="86" t="b">
        <v>0</v>
      </c>
    </row>
    <row r="163" spans="1:12" ht="15">
      <c r="A163" s="86" t="s">
        <v>1962</v>
      </c>
      <c r="B163" s="86" t="s">
        <v>1536</v>
      </c>
      <c r="C163" s="86">
        <v>2</v>
      </c>
      <c r="D163" s="121">
        <v>0.0020322383828839828</v>
      </c>
      <c r="E163" s="121">
        <v>1.415529779157638</v>
      </c>
      <c r="F163" s="86" t="s">
        <v>2081</v>
      </c>
      <c r="G163" s="86" t="b">
        <v>0</v>
      </c>
      <c r="H163" s="86" t="b">
        <v>0</v>
      </c>
      <c r="I163" s="86" t="b">
        <v>0</v>
      </c>
      <c r="J163" s="86" t="b">
        <v>0</v>
      </c>
      <c r="K163" s="86" t="b">
        <v>0</v>
      </c>
      <c r="L163" s="86" t="b">
        <v>0</v>
      </c>
    </row>
    <row r="164" spans="1:12" ht="15">
      <c r="A164" s="86" t="s">
        <v>2014</v>
      </c>
      <c r="B164" s="86" t="s">
        <v>2015</v>
      </c>
      <c r="C164" s="86">
        <v>2</v>
      </c>
      <c r="D164" s="121">
        <v>0.0020322383828839828</v>
      </c>
      <c r="E164" s="121">
        <v>2.8926510338773004</v>
      </c>
      <c r="F164" s="86" t="s">
        <v>2081</v>
      </c>
      <c r="G164" s="86" t="b">
        <v>0</v>
      </c>
      <c r="H164" s="86" t="b">
        <v>0</v>
      </c>
      <c r="I164" s="86" t="b">
        <v>0</v>
      </c>
      <c r="J164" s="86" t="b">
        <v>0</v>
      </c>
      <c r="K164" s="86" t="b">
        <v>0</v>
      </c>
      <c r="L164" s="86" t="b">
        <v>0</v>
      </c>
    </row>
    <row r="165" spans="1:12" ht="15">
      <c r="A165" s="86" t="s">
        <v>2019</v>
      </c>
      <c r="B165" s="86" t="s">
        <v>2020</v>
      </c>
      <c r="C165" s="86">
        <v>2</v>
      </c>
      <c r="D165" s="121">
        <v>0.0020322383828839828</v>
      </c>
      <c r="E165" s="121">
        <v>2.8926510338773004</v>
      </c>
      <c r="F165" s="86" t="s">
        <v>2081</v>
      </c>
      <c r="G165" s="86" t="b">
        <v>0</v>
      </c>
      <c r="H165" s="86" t="b">
        <v>0</v>
      </c>
      <c r="I165" s="86" t="b">
        <v>0</v>
      </c>
      <c r="J165" s="86" t="b">
        <v>0</v>
      </c>
      <c r="K165" s="86" t="b">
        <v>0</v>
      </c>
      <c r="L165" s="86" t="b">
        <v>0</v>
      </c>
    </row>
    <row r="166" spans="1:12" ht="15">
      <c r="A166" s="86" t="s">
        <v>2020</v>
      </c>
      <c r="B166" s="86" t="s">
        <v>2021</v>
      </c>
      <c r="C166" s="86">
        <v>2</v>
      </c>
      <c r="D166" s="121">
        <v>0.0020322383828839828</v>
      </c>
      <c r="E166" s="121">
        <v>2.8926510338773004</v>
      </c>
      <c r="F166" s="86" t="s">
        <v>2081</v>
      </c>
      <c r="G166" s="86" t="b">
        <v>0</v>
      </c>
      <c r="H166" s="86" t="b">
        <v>0</v>
      </c>
      <c r="I166" s="86" t="b">
        <v>0</v>
      </c>
      <c r="J166" s="86" t="b">
        <v>0</v>
      </c>
      <c r="K166" s="86" t="b">
        <v>0</v>
      </c>
      <c r="L166" s="86" t="b">
        <v>0</v>
      </c>
    </row>
    <row r="167" spans="1:12" ht="15">
      <c r="A167" s="86" t="s">
        <v>2021</v>
      </c>
      <c r="B167" s="86" t="s">
        <v>1574</v>
      </c>
      <c r="C167" s="86">
        <v>2</v>
      </c>
      <c r="D167" s="121">
        <v>0.0020322383828839828</v>
      </c>
      <c r="E167" s="121">
        <v>2.415529779157638</v>
      </c>
      <c r="F167" s="86" t="s">
        <v>2081</v>
      </c>
      <c r="G167" s="86" t="b">
        <v>0</v>
      </c>
      <c r="H167" s="86" t="b">
        <v>0</v>
      </c>
      <c r="I167" s="86" t="b">
        <v>0</v>
      </c>
      <c r="J167" s="86" t="b">
        <v>0</v>
      </c>
      <c r="K167" s="86" t="b">
        <v>0</v>
      </c>
      <c r="L167" s="86" t="b">
        <v>0</v>
      </c>
    </row>
    <row r="168" spans="1:12" ht="15">
      <c r="A168" s="86" t="s">
        <v>253</v>
      </c>
      <c r="B168" s="86" t="s">
        <v>1576</v>
      </c>
      <c r="C168" s="86">
        <v>2</v>
      </c>
      <c r="D168" s="121">
        <v>0.0020322383828839828</v>
      </c>
      <c r="E168" s="121">
        <v>2.114499783493657</v>
      </c>
      <c r="F168" s="86" t="s">
        <v>2081</v>
      </c>
      <c r="G168" s="86" t="b">
        <v>0</v>
      </c>
      <c r="H168" s="86" t="b">
        <v>0</v>
      </c>
      <c r="I168" s="86" t="b">
        <v>0</v>
      </c>
      <c r="J168" s="86" t="b">
        <v>0</v>
      </c>
      <c r="K168" s="86" t="b">
        <v>0</v>
      </c>
      <c r="L168" s="86" t="b">
        <v>0</v>
      </c>
    </row>
    <row r="169" spans="1:12" ht="15">
      <c r="A169" s="86" t="s">
        <v>1943</v>
      </c>
      <c r="B169" s="86" t="s">
        <v>1571</v>
      </c>
      <c r="C169" s="86">
        <v>2</v>
      </c>
      <c r="D169" s="121">
        <v>0.0020322383828839828</v>
      </c>
      <c r="E169" s="121">
        <v>2.0475529938630435</v>
      </c>
      <c r="F169" s="86" t="s">
        <v>2081</v>
      </c>
      <c r="G169" s="86" t="b">
        <v>0</v>
      </c>
      <c r="H169" s="86" t="b">
        <v>0</v>
      </c>
      <c r="I169" s="86" t="b">
        <v>0</v>
      </c>
      <c r="J169" s="86" t="b">
        <v>0</v>
      </c>
      <c r="K169" s="86" t="b">
        <v>0</v>
      </c>
      <c r="L169" s="86" t="b">
        <v>0</v>
      </c>
    </row>
    <row r="170" spans="1:12" ht="15">
      <c r="A170" s="86" t="s">
        <v>1572</v>
      </c>
      <c r="B170" s="86" t="s">
        <v>1573</v>
      </c>
      <c r="C170" s="86">
        <v>2</v>
      </c>
      <c r="D170" s="121">
        <v>0.0020322383828839828</v>
      </c>
      <c r="E170" s="121">
        <v>1.804514945176749</v>
      </c>
      <c r="F170" s="86" t="s">
        <v>2081</v>
      </c>
      <c r="G170" s="86" t="b">
        <v>0</v>
      </c>
      <c r="H170" s="86" t="b">
        <v>0</v>
      </c>
      <c r="I170" s="86" t="b">
        <v>0</v>
      </c>
      <c r="J170" s="86" t="b">
        <v>0</v>
      </c>
      <c r="K170" s="86" t="b">
        <v>0</v>
      </c>
      <c r="L170" s="86" t="b">
        <v>0</v>
      </c>
    </row>
    <row r="171" spans="1:12" ht="15">
      <c r="A171" s="86" t="s">
        <v>1573</v>
      </c>
      <c r="B171" s="86" t="s">
        <v>2022</v>
      </c>
      <c r="C171" s="86">
        <v>2</v>
      </c>
      <c r="D171" s="121">
        <v>0.0020322383828839828</v>
      </c>
      <c r="E171" s="121">
        <v>2.3485829895270247</v>
      </c>
      <c r="F171" s="86" t="s">
        <v>2081</v>
      </c>
      <c r="G171" s="86" t="b">
        <v>0</v>
      </c>
      <c r="H171" s="86" t="b">
        <v>0</v>
      </c>
      <c r="I171" s="86" t="b">
        <v>0</v>
      </c>
      <c r="J171" s="86" t="b">
        <v>0</v>
      </c>
      <c r="K171" s="86" t="b">
        <v>0</v>
      </c>
      <c r="L171" s="86" t="b">
        <v>0</v>
      </c>
    </row>
    <row r="172" spans="1:12" ht="15">
      <c r="A172" s="86" t="s">
        <v>2022</v>
      </c>
      <c r="B172" s="86" t="s">
        <v>1536</v>
      </c>
      <c r="C172" s="86">
        <v>2</v>
      </c>
      <c r="D172" s="121">
        <v>0.0020322383828839828</v>
      </c>
      <c r="E172" s="121">
        <v>1.5916210382133191</v>
      </c>
      <c r="F172" s="86" t="s">
        <v>2081</v>
      </c>
      <c r="G172" s="86" t="b">
        <v>0</v>
      </c>
      <c r="H172" s="86" t="b">
        <v>0</v>
      </c>
      <c r="I172" s="86" t="b">
        <v>0</v>
      </c>
      <c r="J172" s="86" t="b">
        <v>0</v>
      </c>
      <c r="K172" s="86" t="b">
        <v>0</v>
      </c>
      <c r="L172" s="86" t="b">
        <v>0</v>
      </c>
    </row>
    <row r="173" spans="1:12" ht="15">
      <c r="A173" s="86" t="s">
        <v>1535</v>
      </c>
      <c r="B173" s="86" t="s">
        <v>2023</v>
      </c>
      <c r="C173" s="86">
        <v>2</v>
      </c>
      <c r="D173" s="121">
        <v>0.0020322383828839828</v>
      </c>
      <c r="E173" s="121">
        <v>1.3015864268508013</v>
      </c>
      <c r="F173" s="86" t="s">
        <v>2081</v>
      </c>
      <c r="G173" s="86" t="b">
        <v>0</v>
      </c>
      <c r="H173" s="86" t="b">
        <v>0</v>
      </c>
      <c r="I173" s="86" t="b">
        <v>0</v>
      </c>
      <c r="J173" s="86" t="b">
        <v>0</v>
      </c>
      <c r="K173" s="86" t="b">
        <v>0</v>
      </c>
      <c r="L173" s="86" t="b">
        <v>0</v>
      </c>
    </row>
    <row r="174" spans="1:12" ht="15">
      <c r="A174" s="86" t="s">
        <v>2023</v>
      </c>
      <c r="B174" s="86" t="s">
        <v>1537</v>
      </c>
      <c r="C174" s="86">
        <v>2</v>
      </c>
      <c r="D174" s="121">
        <v>0.0020322383828839828</v>
      </c>
      <c r="E174" s="121">
        <v>1.503484949512768</v>
      </c>
      <c r="F174" s="86" t="s">
        <v>2081</v>
      </c>
      <c r="G174" s="86" t="b">
        <v>0</v>
      </c>
      <c r="H174" s="86" t="b">
        <v>0</v>
      </c>
      <c r="I174" s="86" t="b">
        <v>0</v>
      </c>
      <c r="J174" s="86" t="b">
        <v>0</v>
      </c>
      <c r="K174" s="86" t="b">
        <v>0</v>
      </c>
      <c r="L174" s="86" t="b">
        <v>0</v>
      </c>
    </row>
    <row r="175" spans="1:12" ht="15">
      <c r="A175" s="86" t="s">
        <v>1537</v>
      </c>
      <c r="B175" s="86" t="s">
        <v>2024</v>
      </c>
      <c r="C175" s="86">
        <v>2</v>
      </c>
      <c r="D175" s="121">
        <v>0.0020322383828839828</v>
      </c>
      <c r="E175" s="121">
        <v>1.5124397921656945</v>
      </c>
      <c r="F175" s="86" t="s">
        <v>2081</v>
      </c>
      <c r="G175" s="86" t="b">
        <v>0</v>
      </c>
      <c r="H175" s="86" t="b">
        <v>0</v>
      </c>
      <c r="I175" s="86" t="b">
        <v>0</v>
      </c>
      <c r="J175" s="86" t="b">
        <v>0</v>
      </c>
      <c r="K175" s="86" t="b">
        <v>0</v>
      </c>
      <c r="L175" s="86" t="b">
        <v>0</v>
      </c>
    </row>
    <row r="176" spans="1:12" ht="15">
      <c r="A176" s="86" t="s">
        <v>2025</v>
      </c>
      <c r="B176" s="86" t="s">
        <v>1944</v>
      </c>
      <c r="C176" s="86">
        <v>2</v>
      </c>
      <c r="D176" s="121">
        <v>0.0020322383828839828</v>
      </c>
      <c r="E176" s="121">
        <v>2.8926510338773004</v>
      </c>
      <c r="F176" s="86" t="s">
        <v>2081</v>
      </c>
      <c r="G176" s="86" t="b">
        <v>0</v>
      </c>
      <c r="H176" s="86" t="b">
        <v>0</v>
      </c>
      <c r="I176" s="86" t="b">
        <v>0</v>
      </c>
      <c r="J176" s="86" t="b">
        <v>0</v>
      </c>
      <c r="K176" s="86" t="b">
        <v>0</v>
      </c>
      <c r="L176" s="86" t="b">
        <v>0</v>
      </c>
    </row>
    <row r="177" spans="1:12" ht="15">
      <c r="A177" s="86" t="s">
        <v>1944</v>
      </c>
      <c r="B177" s="86" t="s">
        <v>2026</v>
      </c>
      <c r="C177" s="86">
        <v>2</v>
      </c>
      <c r="D177" s="121">
        <v>0.0020322383828839828</v>
      </c>
      <c r="E177" s="121">
        <v>2.591621038213319</v>
      </c>
      <c r="F177" s="86" t="s">
        <v>2081</v>
      </c>
      <c r="G177" s="86" t="b">
        <v>0</v>
      </c>
      <c r="H177" s="86" t="b">
        <v>0</v>
      </c>
      <c r="I177" s="86" t="b">
        <v>0</v>
      </c>
      <c r="J177" s="86" t="b">
        <v>0</v>
      </c>
      <c r="K177" s="86" t="b">
        <v>0</v>
      </c>
      <c r="L177" s="86" t="b">
        <v>0</v>
      </c>
    </row>
    <row r="178" spans="1:12" ht="15">
      <c r="A178" s="86" t="s">
        <v>2026</v>
      </c>
      <c r="B178" s="86" t="s">
        <v>2027</v>
      </c>
      <c r="C178" s="86">
        <v>2</v>
      </c>
      <c r="D178" s="121">
        <v>0.0020322383828839828</v>
      </c>
      <c r="E178" s="121">
        <v>2.8926510338773004</v>
      </c>
      <c r="F178" s="86" t="s">
        <v>2081</v>
      </c>
      <c r="G178" s="86" t="b">
        <v>0</v>
      </c>
      <c r="H178" s="86" t="b">
        <v>0</v>
      </c>
      <c r="I178" s="86" t="b">
        <v>0</v>
      </c>
      <c r="J178" s="86" t="b">
        <v>0</v>
      </c>
      <c r="K178" s="86" t="b">
        <v>0</v>
      </c>
      <c r="L178" s="86" t="b">
        <v>0</v>
      </c>
    </row>
    <row r="179" spans="1:12" ht="15">
      <c r="A179" s="86" t="s">
        <v>2027</v>
      </c>
      <c r="B179" s="86" t="s">
        <v>1575</v>
      </c>
      <c r="C179" s="86">
        <v>2</v>
      </c>
      <c r="D179" s="121">
        <v>0.0020322383828839828</v>
      </c>
      <c r="E179" s="121">
        <v>2.415529779157638</v>
      </c>
      <c r="F179" s="86" t="s">
        <v>2081</v>
      </c>
      <c r="G179" s="86" t="b">
        <v>0</v>
      </c>
      <c r="H179" s="86" t="b">
        <v>0</v>
      </c>
      <c r="I179" s="86" t="b">
        <v>0</v>
      </c>
      <c r="J179" s="86" t="b">
        <v>0</v>
      </c>
      <c r="K179" s="86" t="b">
        <v>0</v>
      </c>
      <c r="L179" s="86" t="b">
        <v>0</v>
      </c>
    </row>
    <row r="180" spans="1:12" ht="15">
      <c r="A180" s="86" t="s">
        <v>1575</v>
      </c>
      <c r="B180" s="86" t="s">
        <v>1574</v>
      </c>
      <c r="C180" s="86">
        <v>2</v>
      </c>
      <c r="D180" s="121">
        <v>0.0020322383828839828</v>
      </c>
      <c r="E180" s="121">
        <v>1.9384085244379754</v>
      </c>
      <c r="F180" s="86" t="s">
        <v>2081</v>
      </c>
      <c r="G180" s="86" t="b">
        <v>0</v>
      </c>
      <c r="H180" s="86" t="b">
        <v>0</v>
      </c>
      <c r="I180" s="86" t="b">
        <v>0</v>
      </c>
      <c r="J180" s="86" t="b">
        <v>0</v>
      </c>
      <c r="K180" s="86" t="b">
        <v>0</v>
      </c>
      <c r="L180" s="86" t="b">
        <v>0</v>
      </c>
    </row>
    <row r="181" spans="1:12" ht="15">
      <c r="A181" s="86" t="s">
        <v>1572</v>
      </c>
      <c r="B181" s="86" t="s">
        <v>1536</v>
      </c>
      <c r="C181" s="86">
        <v>2</v>
      </c>
      <c r="D181" s="121">
        <v>0.0020322383828839828</v>
      </c>
      <c r="E181" s="121">
        <v>1.0475529938630435</v>
      </c>
      <c r="F181" s="86" t="s">
        <v>2081</v>
      </c>
      <c r="G181" s="86" t="b">
        <v>0</v>
      </c>
      <c r="H181" s="86" t="b">
        <v>0</v>
      </c>
      <c r="I181" s="86" t="b">
        <v>0</v>
      </c>
      <c r="J181" s="86" t="b">
        <v>0</v>
      </c>
      <c r="K181" s="86" t="b">
        <v>0</v>
      </c>
      <c r="L181" s="86" t="b">
        <v>0</v>
      </c>
    </row>
    <row r="182" spans="1:12" ht="15">
      <c r="A182" s="86" t="s">
        <v>1943</v>
      </c>
      <c r="B182" s="86" t="s">
        <v>1574</v>
      </c>
      <c r="C182" s="86">
        <v>2</v>
      </c>
      <c r="D182" s="121">
        <v>0.0020322383828839828</v>
      </c>
      <c r="E182" s="121">
        <v>2.114499783493657</v>
      </c>
      <c r="F182" s="86" t="s">
        <v>2081</v>
      </c>
      <c r="G182" s="86" t="b">
        <v>0</v>
      </c>
      <c r="H182" s="86" t="b">
        <v>0</v>
      </c>
      <c r="I182" s="86" t="b">
        <v>0</v>
      </c>
      <c r="J182" s="86" t="b">
        <v>0</v>
      </c>
      <c r="K182" s="86" t="b">
        <v>0</v>
      </c>
      <c r="L182" s="86" t="b">
        <v>0</v>
      </c>
    </row>
    <row r="183" spans="1:12" ht="15">
      <c r="A183" s="86" t="s">
        <v>1572</v>
      </c>
      <c r="B183" s="86" t="s">
        <v>2028</v>
      </c>
      <c r="C183" s="86">
        <v>2</v>
      </c>
      <c r="D183" s="121">
        <v>0.0020322383828839828</v>
      </c>
      <c r="E183" s="121">
        <v>2.3485829895270247</v>
      </c>
      <c r="F183" s="86" t="s">
        <v>2081</v>
      </c>
      <c r="G183" s="86" t="b">
        <v>0</v>
      </c>
      <c r="H183" s="86" t="b">
        <v>0</v>
      </c>
      <c r="I183" s="86" t="b">
        <v>0</v>
      </c>
      <c r="J183" s="86" t="b">
        <v>0</v>
      </c>
      <c r="K183" s="86" t="b">
        <v>0</v>
      </c>
      <c r="L183" s="86" t="b">
        <v>0</v>
      </c>
    </row>
    <row r="184" spans="1:12" ht="15">
      <c r="A184" s="86" t="s">
        <v>1569</v>
      </c>
      <c r="B184" s="86" t="s">
        <v>1516</v>
      </c>
      <c r="C184" s="86">
        <v>2</v>
      </c>
      <c r="D184" s="121">
        <v>0.0020322383828839828</v>
      </c>
      <c r="E184" s="121">
        <v>2.290591042549338</v>
      </c>
      <c r="F184" s="86" t="s">
        <v>2081</v>
      </c>
      <c r="G184" s="86" t="b">
        <v>0</v>
      </c>
      <c r="H184" s="86" t="b">
        <v>0</v>
      </c>
      <c r="I184" s="86" t="b">
        <v>0</v>
      </c>
      <c r="J184" s="86" t="b">
        <v>0</v>
      </c>
      <c r="K184" s="86" t="b">
        <v>0</v>
      </c>
      <c r="L184" s="86" t="b">
        <v>0</v>
      </c>
    </row>
    <row r="185" spans="1:12" ht="15">
      <c r="A185" s="86" t="s">
        <v>1928</v>
      </c>
      <c r="B185" s="86" t="s">
        <v>1940</v>
      </c>
      <c r="C185" s="86">
        <v>2</v>
      </c>
      <c r="D185" s="121">
        <v>0.0020322383828839828</v>
      </c>
      <c r="E185" s="121">
        <v>2.290591042549338</v>
      </c>
      <c r="F185" s="86" t="s">
        <v>2081</v>
      </c>
      <c r="G185" s="86" t="b">
        <v>0</v>
      </c>
      <c r="H185" s="86" t="b">
        <v>0</v>
      </c>
      <c r="I185" s="86" t="b">
        <v>0</v>
      </c>
      <c r="J185" s="86" t="b">
        <v>0</v>
      </c>
      <c r="K185" s="86" t="b">
        <v>0</v>
      </c>
      <c r="L185" s="86" t="b">
        <v>0</v>
      </c>
    </row>
    <row r="186" spans="1:12" ht="15">
      <c r="A186" s="86" t="s">
        <v>1940</v>
      </c>
      <c r="B186" s="86" t="s">
        <v>1569</v>
      </c>
      <c r="C186" s="86">
        <v>2</v>
      </c>
      <c r="D186" s="121">
        <v>0.0020322383828839828</v>
      </c>
      <c r="E186" s="121">
        <v>2.1936810295412816</v>
      </c>
      <c r="F186" s="86" t="s">
        <v>2081</v>
      </c>
      <c r="G186" s="86" t="b">
        <v>0</v>
      </c>
      <c r="H186" s="86" t="b">
        <v>0</v>
      </c>
      <c r="I186" s="86" t="b">
        <v>0</v>
      </c>
      <c r="J186" s="86" t="b">
        <v>0</v>
      </c>
      <c r="K186" s="86" t="b">
        <v>0</v>
      </c>
      <c r="L186" s="86" t="b">
        <v>0</v>
      </c>
    </row>
    <row r="187" spans="1:12" ht="15">
      <c r="A187" s="86" t="s">
        <v>1569</v>
      </c>
      <c r="B187" s="86" t="s">
        <v>2030</v>
      </c>
      <c r="C187" s="86">
        <v>2</v>
      </c>
      <c r="D187" s="121">
        <v>0.0020322383828839828</v>
      </c>
      <c r="E187" s="121">
        <v>2.290591042549338</v>
      </c>
      <c r="F187" s="86" t="s">
        <v>2081</v>
      </c>
      <c r="G187" s="86" t="b">
        <v>0</v>
      </c>
      <c r="H187" s="86" t="b">
        <v>0</v>
      </c>
      <c r="I187" s="86" t="b">
        <v>0</v>
      </c>
      <c r="J187" s="86" t="b">
        <v>0</v>
      </c>
      <c r="K187" s="86" t="b">
        <v>0</v>
      </c>
      <c r="L187" s="86" t="b">
        <v>0</v>
      </c>
    </row>
    <row r="188" spans="1:12" ht="15">
      <c r="A188" s="86" t="s">
        <v>2030</v>
      </c>
      <c r="B188" s="86" t="s">
        <v>2031</v>
      </c>
      <c r="C188" s="86">
        <v>2</v>
      </c>
      <c r="D188" s="121">
        <v>0.0020322383828839828</v>
      </c>
      <c r="E188" s="121">
        <v>2.8926510338773004</v>
      </c>
      <c r="F188" s="86" t="s">
        <v>2081</v>
      </c>
      <c r="G188" s="86" t="b">
        <v>0</v>
      </c>
      <c r="H188" s="86" t="b">
        <v>0</v>
      </c>
      <c r="I188" s="86" t="b">
        <v>0</v>
      </c>
      <c r="J188" s="86" t="b">
        <v>0</v>
      </c>
      <c r="K188" s="86" t="b">
        <v>0</v>
      </c>
      <c r="L188" s="86" t="b">
        <v>0</v>
      </c>
    </row>
    <row r="189" spans="1:12" ht="15">
      <c r="A189" s="86" t="s">
        <v>2031</v>
      </c>
      <c r="B189" s="86" t="s">
        <v>2032</v>
      </c>
      <c r="C189" s="86">
        <v>2</v>
      </c>
      <c r="D189" s="121">
        <v>0.0020322383828839828</v>
      </c>
      <c r="E189" s="121">
        <v>2.8926510338773004</v>
      </c>
      <c r="F189" s="86" t="s">
        <v>2081</v>
      </c>
      <c r="G189" s="86" t="b">
        <v>0</v>
      </c>
      <c r="H189" s="86" t="b">
        <v>0</v>
      </c>
      <c r="I189" s="86" t="b">
        <v>0</v>
      </c>
      <c r="J189" s="86" t="b">
        <v>0</v>
      </c>
      <c r="K189" s="86" t="b">
        <v>0</v>
      </c>
      <c r="L189" s="86" t="b">
        <v>0</v>
      </c>
    </row>
    <row r="190" spans="1:12" ht="15">
      <c r="A190" s="86" t="s">
        <v>2032</v>
      </c>
      <c r="B190" s="86" t="s">
        <v>1970</v>
      </c>
      <c r="C190" s="86">
        <v>2</v>
      </c>
      <c r="D190" s="121">
        <v>0.0020322383828839828</v>
      </c>
      <c r="E190" s="121">
        <v>2.716559774821619</v>
      </c>
      <c r="F190" s="86" t="s">
        <v>2081</v>
      </c>
      <c r="G190" s="86" t="b">
        <v>0</v>
      </c>
      <c r="H190" s="86" t="b">
        <v>0</v>
      </c>
      <c r="I190" s="86" t="b">
        <v>0</v>
      </c>
      <c r="J190" s="86" t="b">
        <v>0</v>
      </c>
      <c r="K190" s="86" t="b">
        <v>0</v>
      </c>
      <c r="L190" s="86" t="b">
        <v>0</v>
      </c>
    </row>
    <row r="191" spans="1:12" ht="15">
      <c r="A191" s="86" t="s">
        <v>1971</v>
      </c>
      <c r="B191" s="86" t="s">
        <v>1541</v>
      </c>
      <c r="C191" s="86">
        <v>2</v>
      </c>
      <c r="D191" s="121">
        <v>0.0020322383828839828</v>
      </c>
      <c r="E191" s="121">
        <v>1.3363485331100131</v>
      </c>
      <c r="F191" s="86" t="s">
        <v>2081</v>
      </c>
      <c r="G191" s="86" t="b">
        <v>0</v>
      </c>
      <c r="H191" s="86" t="b">
        <v>0</v>
      </c>
      <c r="I191" s="86" t="b">
        <v>0</v>
      </c>
      <c r="J191" s="86" t="b">
        <v>0</v>
      </c>
      <c r="K191" s="86" t="b">
        <v>0</v>
      </c>
      <c r="L191" s="86" t="b">
        <v>0</v>
      </c>
    </row>
    <row r="192" spans="1:12" ht="15">
      <c r="A192" s="86" t="s">
        <v>1539</v>
      </c>
      <c r="B192" s="86" t="s">
        <v>1563</v>
      </c>
      <c r="C192" s="86">
        <v>2</v>
      </c>
      <c r="D192" s="121">
        <v>0.0020322383828839828</v>
      </c>
      <c r="E192" s="121">
        <v>0.23154856024304607</v>
      </c>
      <c r="F192" s="86" t="s">
        <v>2081</v>
      </c>
      <c r="G192" s="86" t="b">
        <v>0</v>
      </c>
      <c r="H192" s="86" t="b">
        <v>0</v>
      </c>
      <c r="I192" s="86" t="b">
        <v>0</v>
      </c>
      <c r="J192" s="86" t="b">
        <v>0</v>
      </c>
      <c r="K192" s="86" t="b">
        <v>0</v>
      </c>
      <c r="L192" s="86" t="b">
        <v>0</v>
      </c>
    </row>
    <row r="193" spans="1:12" ht="15">
      <c r="A193" s="86" t="s">
        <v>1563</v>
      </c>
      <c r="B193" s="86" t="s">
        <v>2033</v>
      </c>
      <c r="C193" s="86">
        <v>2</v>
      </c>
      <c r="D193" s="121">
        <v>0.0020322383828839828</v>
      </c>
      <c r="E193" s="121">
        <v>1.6138974329244713</v>
      </c>
      <c r="F193" s="86" t="s">
        <v>2081</v>
      </c>
      <c r="G193" s="86" t="b">
        <v>0</v>
      </c>
      <c r="H193" s="86" t="b">
        <v>0</v>
      </c>
      <c r="I193" s="86" t="b">
        <v>0</v>
      </c>
      <c r="J193" s="86" t="b">
        <v>0</v>
      </c>
      <c r="K193" s="86" t="b">
        <v>0</v>
      </c>
      <c r="L193" s="86" t="b">
        <v>0</v>
      </c>
    </row>
    <row r="194" spans="1:12" ht="15">
      <c r="A194" s="86" t="s">
        <v>2034</v>
      </c>
      <c r="B194" s="86" t="s">
        <v>2035</v>
      </c>
      <c r="C194" s="86">
        <v>2</v>
      </c>
      <c r="D194" s="121">
        <v>0.0020322383828839828</v>
      </c>
      <c r="E194" s="121">
        <v>2.8926510338773004</v>
      </c>
      <c r="F194" s="86" t="s">
        <v>2081</v>
      </c>
      <c r="G194" s="86" t="b">
        <v>0</v>
      </c>
      <c r="H194" s="86" t="b">
        <v>0</v>
      </c>
      <c r="I194" s="86" t="b">
        <v>0</v>
      </c>
      <c r="J194" s="86" t="b">
        <v>0</v>
      </c>
      <c r="K194" s="86" t="b">
        <v>0</v>
      </c>
      <c r="L194" s="86" t="b">
        <v>0</v>
      </c>
    </row>
    <row r="195" spans="1:12" ht="15">
      <c r="A195" s="86" t="s">
        <v>1951</v>
      </c>
      <c r="B195" s="86" t="s">
        <v>1952</v>
      </c>
      <c r="C195" s="86">
        <v>2</v>
      </c>
      <c r="D195" s="121">
        <v>0.0020322383828839828</v>
      </c>
      <c r="E195" s="121">
        <v>2.290591042549338</v>
      </c>
      <c r="F195" s="86" t="s">
        <v>2081</v>
      </c>
      <c r="G195" s="86" t="b">
        <v>0</v>
      </c>
      <c r="H195" s="86" t="b">
        <v>0</v>
      </c>
      <c r="I195" s="86" t="b">
        <v>0</v>
      </c>
      <c r="J195" s="86" t="b">
        <v>0</v>
      </c>
      <c r="K195" s="86" t="b">
        <v>0</v>
      </c>
      <c r="L195" s="86" t="b">
        <v>0</v>
      </c>
    </row>
    <row r="196" spans="1:12" ht="15">
      <c r="A196" s="86" t="s">
        <v>1952</v>
      </c>
      <c r="B196" s="86" t="s">
        <v>2036</v>
      </c>
      <c r="C196" s="86">
        <v>2</v>
      </c>
      <c r="D196" s="121">
        <v>0.0020322383828839828</v>
      </c>
      <c r="E196" s="121">
        <v>2.591621038213319</v>
      </c>
      <c r="F196" s="86" t="s">
        <v>2081</v>
      </c>
      <c r="G196" s="86" t="b">
        <v>0</v>
      </c>
      <c r="H196" s="86" t="b">
        <v>0</v>
      </c>
      <c r="I196" s="86" t="b">
        <v>0</v>
      </c>
      <c r="J196" s="86" t="b">
        <v>0</v>
      </c>
      <c r="K196" s="86" t="b">
        <v>0</v>
      </c>
      <c r="L196" s="86" t="b">
        <v>0</v>
      </c>
    </row>
    <row r="197" spans="1:12" ht="15">
      <c r="A197" s="86" t="s">
        <v>2036</v>
      </c>
      <c r="B197" s="86" t="s">
        <v>2037</v>
      </c>
      <c r="C197" s="86">
        <v>2</v>
      </c>
      <c r="D197" s="121">
        <v>0.0020322383828839828</v>
      </c>
      <c r="E197" s="121">
        <v>2.8926510338773004</v>
      </c>
      <c r="F197" s="86" t="s">
        <v>2081</v>
      </c>
      <c r="G197" s="86" t="b">
        <v>0</v>
      </c>
      <c r="H197" s="86" t="b">
        <v>0</v>
      </c>
      <c r="I197" s="86" t="b">
        <v>0</v>
      </c>
      <c r="J197" s="86" t="b">
        <v>0</v>
      </c>
      <c r="K197" s="86" t="b">
        <v>0</v>
      </c>
      <c r="L197" s="86" t="b">
        <v>0</v>
      </c>
    </row>
    <row r="198" spans="1:12" ht="15">
      <c r="A198" s="86" t="s">
        <v>2037</v>
      </c>
      <c r="B198" s="86" t="s">
        <v>1952</v>
      </c>
      <c r="C198" s="86">
        <v>2</v>
      </c>
      <c r="D198" s="121">
        <v>0.0020322383828839828</v>
      </c>
      <c r="E198" s="121">
        <v>2.591621038213319</v>
      </c>
      <c r="F198" s="86" t="s">
        <v>2081</v>
      </c>
      <c r="G198" s="86" t="b">
        <v>0</v>
      </c>
      <c r="H198" s="86" t="b">
        <v>0</v>
      </c>
      <c r="I198" s="86" t="b">
        <v>0</v>
      </c>
      <c r="J198" s="86" t="b">
        <v>0</v>
      </c>
      <c r="K198" s="86" t="b">
        <v>0</v>
      </c>
      <c r="L198" s="86" t="b">
        <v>0</v>
      </c>
    </row>
    <row r="199" spans="1:12" ht="15">
      <c r="A199" s="86" t="s">
        <v>1952</v>
      </c>
      <c r="B199" s="86" t="s">
        <v>2038</v>
      </c>
      <c r="C199" s="86">
        <v>2</v>
      </c>
      <c r="D199" s="121">
        <v>0.0020322383828839828</v>
      </c>
      <c r="E199" s="121">
        <v>2.591621038213319</v>
      </c>
      <c r="F199" s="86" t="s">
        <v>2081</v>
      </c>
      <c r="G199" s="86" t="b">
        <v>0</v>
      </c>
      <c r="H199" s="86" t="b">
        <v>0</v>
      </c>
      <c r="I199" s="86" t="b">
        <v>0</v>
      </c>
      <c r="J199" s="86" t="b">
        <v>0</v>
      </c>
      <c r="K199" s="86" t="b">
        <v>0</v>
      </c>
      <c r="L199" s="86" t="b">
        <v>0</v>
      </c>
    </row>
    <row r="200" spans="1:12" ht="15">
      <c r="A200" s="86" t="s">
        <v>2038</v>
      </c>
      <c r="B200" s="86" t="s">
        <v>247</v>
      </c>
      <c r="C200" s="86">
        <v>2</v>
      </c>
      <c r="D200" s="121">
        <v>0.0020322383828839828</v>
      </c>
      <c r="E200" s="121">
        <v>2.8926510338773004</v>
      </c>
      <c r="F200" s="86" t="s">
        <v>2081</v>
      </c>
      <c r="G200" s="86" t="b">
        <v>0</v>
      </c>
      <c r="H200" s="86" t="b">
        <v>0</v>
      </c>
      <c r="I200" s="86" t="b">
        <v>0</v>
      </c>
      <c r="J200" s="86" t="b">
        <v>0</v>
      </c>
      <c r="K200" s="86" t="b">
        <v>0</v>
      </c>
      <c r="L200" s="86" t="b">
        <v>0</v>
      </c>
    </row>
    <row r="201" spans="1:12" ht="15">
      <c r="A201" s="86" t="s">
        <v>247</v>
      </c>
      <c r="B201" s="86" t="s">
        <v>1536</v>
      </c>
      <c r="C201" s="86">
        <v>2</v>
      </c>
      <c r="D201" s="121">
        <v>0.0020322383828839828</v>
      </c>
      <c r="E201" s="121">
        <v>1.5916210382133191</v>
      </c>
      <c r="F201" s="86" t="s">
        <v>2081</v>
      </c>
      <c r="G201" s="86" t="b">
        <v>0</v>
      </c>
      <c r="H201" s="86" t="b">
        <v>0</v>
      </c>
      <c r="I201" s="86" t="b">
        <v>0</v>
      </c>
      <c r="J201" s="86" t="b">
        <v>0</v>
      </c>
      <c r="K201" s="86" t="b">
        <v>0</v>
      </c>
      <c r="L201" s="86" t="b">
        <v>0</v>
      </c>
    </row>
    <row r="202" spans="1:12" ht="15">
      <c r="A202" s="86" t="s">
        <v>1918</v>
      </c>
      <c r="B202" s="86" t="s">
        <v>2039</v>
      </c>
      <c r="C202" s="86">
        <v>2</v>
      </c>
      <c r="D202" s="121">
        <v>0.0020322383828839828</v>
      </c>
      <c r="E202" s="121">
        <v>1.7623172653822943</v>
      </c>
      <c r="F202" s="86" t="s">
        <v>2081</v>
      </c>
      <c r="G202" s="86" t="b">
        <v>0</v>
      </c>
      <c r="H202" s="86" t="b">
        <v>0</v>
      </c>
      <c r="I202" s="86" t="b">
        <v>0</v>
      </c>
      <c r="J202" s="86" t="b">
        <v>0</v>
      </c>
      <c r="K202" s="86" t="b">
        <v>0</v>
      </c>
      <c r="L202" s="86" t="b">
        <v>0</v>
      </c>
    </row>
    <row r="203" spans="1:12" ht="15">
      <c r="A203" s="86" t="s">
        <v>1923</v>
      </c>
      <c r="B203" s="86" t="s">
        <v>1564</v>
      </c>
      <c r="C203" s="86">
        <v>2</v>
      </c>
      <c r="D203" s="121">
        <v>0.0020322383828839828</v>
      </c>
      <c r="E203" s="121">
        <v>1.570431739143381</v>
      </c>
      <c r="F203" s="86" t="s">
        <v>2081</v>
      </c>
      <c r="G203" s="86" t="b">
        <v>0</v>
      </c>
      <c r="H203" s="86" t="b">
        <v>0</v>
      </c>
      <c r="I203" s="86" t="b">
        <v>0</v>
      </c>
      <c r="J203" s="86" t="b">
        <v>0</v>
      </c>
      <c r="K203" s="86" t="b">
        <v>0</v>
      </c>
      <c r="L203" s="86" t="b">
        <v>0</v>
      </c>
    </row>
    <row r="204" spans="1:12" ht="15">
      <c r="A204" s="86" t="s">
        <v>1937</v>
      </c>
      <c r="B204" s="86" t="s">
        <v>1939</v>
      </c>
      <c r="C204" s="86">
        <v>2</v>
      </c>
      <c r="D204" s="121">
        <v>0.0020322383828839828</v>
      </c>
      <c r="E204" s="121">
        <v>2.591621038213319</v>
      </c>
      <c r="F204" s="86" t="s">
        <v>2081</v>
      </c>
      <c r="G204" s="86" t="b">
        <v>0</v>
      </c>
      <c r="H204" s="86" t="b">
        <v>0</v>
      </c>
      <c r="I204" s="86" t="b">
        <v>0</v>
      </c>
      <c r="J204" s="86" t="b">
        <v>0</v>
      </c>
      <c r="K204" s="86" t="b">
        <v>0</v>
      </c>
      <c r="L204" s="86" t="b">
        <v>0</v>
      </c>
    </row>
    <row r="205" spans="1:12" ht="15">
      <c r="A205" s="86" t="s">
        <v>1939</v>
      </c>
      <c r="B205" s="86" t="s">
        <v>1934</v>
      </c>
      <c r="C205" s="86">
        <v>2</v>
      </c>
      <c r="D205" s="121">
        <v>0.0020322383828839828</v>
      </c>
      <c r="E205" s="121">
        <v>2.3186197661495815</v>
      </c>
      <c r="F205" s="86" t="s">
        <v>2081</v>
      </c>
      <c r="G205" s="86" t="b">
        <v>0</v>
      </c>
      <c r="H205" s="86" t="b">
        <v>0</v>
      </c>
      <c r="I205" s="86" t="b">
        <v>0</v>
      </c>
      <c r="J205" s="86" t="b">
        <v>0</v>
      </c>
      <c r="K205" s="86" t="b">
        <v>0</v>
      </c>
      <c r="L205" s="86" t="b">
        <v>0</v>
      </c>
    </row>
    <row r="206" spans="1:12" ht="15">
      <c r="A206" s="86" t="s">
        <v>1934</v>
      </c>
      <c r="B206" s="86" t="s">
        <v>1929</v>
      </c>
      <c r="C206" s="86">
        <v>2</v>
      </c>
      <c r="D206" s="121">
        <v>0.0020322383828839828</v>
      </c>
      <c r="E206" s="121">
        <v>1.950642980854987</v>
      </c>
      <c r="F206" s="86" t="s">
        <v>2081</v>
      </c>
      <c r="G206" s="86" t="b">
        <v>0</v>
      </c>
      <c r="H206" s="86" t="b">
        <v>0</v>
      </c>
      <c r="I206" s="86" t="b">
        <v>0</v>
      </c>
      <c r="J206" s="86" t="b">
        <v>0</v>
      </c>
      <c r="K206" s="86" t="b">
        <v>0</v>
      </c>
      <c r="L206" s="86" t="b">
        <v>0</v>
      </c>
    </row>
    <row r="207" spans="1:12" ht="15">
      <c r="A207" s="86" t="s">
        <v>1929</v>
      </c>
      <c r="B207" s="86" t="s">
        <v>1953</v>
      </c>
      <c r="C207" s="86">
        <v>2</v>
      </c>
      <c r="D207" s="121">
        <v>0.0020322383828839828</v>
      </c>
      <c r="E207" s="121">
        <v>2.0475529938630435</v>
      </c>
      <c r="F207" s="86" t="s">
        <v>2081</v>
      </c>
      <c r="G207" s="86" t="b">
        <v>0</v>
      </c>
      <c r="H207" s="86" t="b">
        <v>0</v>
      </c>
      <c r="I207" s="86" t="b">
        <v>0</v>
      </c>
      <c r="J207" s="86" t="b">
        <v>0</v>
      </c>
      <c r="K207" s="86" t="b">
        <v>0</v>
      </c>
      <c r="L207" s="86" t="b">
        <v>0</v>
      </c>
    </row>
    <row r="208" spans="1:12" ht="15">
      <c r="A208" s="86" t="s">
        <v>1953</v>
      </c>
      <c r="B208" s="86" t="s">
        <v>1543</v>
      </c>
      <c r="C208" s="86">
        <v>2</v>
      </c>
      <c r="D208" s="121">
        <v>0.0020322383828839828</v>
      </c>
      <c r="E208" s="121">
        <v>1.279867177157565</v>
      </c>
      <c r="F208" s="86" t="s">
        <v>2081</v>
      </c>
      <c r="G208" s="86" t="b">
        <v>0</v>
      </c>
      <c r="H208" s="86" t="b">
        <v>0</v>
      </c>
      <c r="I208" s="86" t="b">
        <v>0</v>
      </c>
      <c r="J208" s="86" t="b">
        <v>0</v>
      </c>
      <c r="K208" s="86" t="b">
        <v>0</v>
      </c>
      <c r="L208" s="86" t="b">
        <v>0</v>
      </c>
    </row>
    <row r="209" spans="1:12" ht="15">
      <c r="A209" s="86" t="s">
        <v>1543</v>
      </c>
      <c r="B209" s="86" t="s">
        <v>1927</v>
      </c>
      <c r="C209" s="86">
        <v>2</v>
      </c>
      <c r="D209" s="121">
        <v>0.0020322383828839828</v>
      </c>
      <c r="E209" s="121">
        <v>0.9276846590462023</v>
      </c>
      <c r="F209" s="86" t="s">
        <v>2081</v>
      </c>
      <c r="G209" s="86" t="b">
        <v>0</v>
      </c>
      <c r="H209" s="86" t="b">
        <v>0</v>
      </c>
      <c r="I209" s="86" t="b">
        <v>0</v>
      </c>
      <c r="J209" s="86" t="b">
        <v>0</v>
      </c>
      <c r="K209" s="86" t="b">
        <v>0</v>
      </c>
      <c r="L209" s="86" t="b">
        <v>0</v>
      </c>
    </row>
    <row r="210" spans="1:12" ht="15">
      <c r="A210" s="86" t="s">
        <v>1564</v>
      </c>
      <c r="B210" s="86" t="s">
        <v>1536</v>
      </c>
      <c r="C210" s="86">
        <v>2</v>
      </c>
      <c r="D210" s="121">
        <v>0.0020322383828839828</v>
      </c>
      <c r="E210" s="121">
        <v>0.7787076815704636</v>
      </c>
      <c r="F210" s="86" t="s">
        <v>2081</v>
      </c>
      <c r="G210" s="86" t="b">
        <v>0</v>
      </c>
      <c r="H210" s="86" t="b">
        <v>0</v>
      </c>
      <c r="I210" s="86" t="b">
        <v>0</v>
      </c>
      <c r="J210" s="86" t="b">
        <v>0</v>
      </c>
      <c r="K210" s="86" t="b">
        <v>0</v>
      </c>
      <c r="L210" s="86" t="b">
        <v>0</v>
      </c>
    </row>
    <row r="211" spans="1:12" ht="15">
      <c r="A211" s="86" t="s">
        <v>1539</v>
      </c>
      <c r="B211" s="86" t="s">
        <v>1583</v>
      </c>
      <c r="C211" s="86">
        <v>2</v>
      </c>
      <c r="D211" s="121">
        <v>0.0020322383828839828</v>
      </c>
      <c r="E211" s="121">
        <v>0.5921642458912713</v>
      </c>
      <c r="F211" s="86" t="s">
        <v>2081</v>
      </c>
      <c r="G211" s="86" t="b">
        <v>0</v>
      </c>
      <c r="H211" s="86" t="b">
        <v>0</v>
      </c>
      <c r="I211" s="86" t="b">
        <v>0</v>
      </c>
      <c r="J211" s="86" t="b">
        <v>0</v>
      </c>
      <c r="K211" s="86" t="b">
        <v>0</v>
      </c>
      <c r="L211" s="86" t="b">
        <v>0</v>
      </c>
    </row>
    <row r="212" spans="1:12" ht="15">
      <c r="A212" s="86" t="s">
        <v>1583</v>
      </c>
      <c r="B212" s="86" t="s">
        <v>1544</v>
      </c>
      <c r="C212" s="86">
        <v>2</v>
      </c>
      <c r="D212" s="121">
        <v>0.0020322383828839828</v>
      </c>
      <c r="E212" s="121">
        <v>0.6307936482474022</v>
      </c>
      <c r="F212" s="86" t="s">
        <v>2081</v>
      </c>
      <c r="G212" s="86" t="b">
        <v>0</v>
      </c>
      <c r="H212" s="86" t="b">
        <v>0</v>
      </c>
      <c r="I212" s="86" t="b">
        <v>0</v>
      </c>
      <c r="J212" s="86" t="b">
        <v>0</v>
      </c>
      <c r="K212" s="86" t="b">
        <v>0</v>
      </c>
      <c r="L212" s="86" t="b">
        <v>0</v>
      </c>
    </row>
    <row r="213" spans="1:12" ht="15">
      <c r="A213" s="86" t="s">
        <v>1544</v>
      </c>
      <c r="B213" s="86" t="s">
        <v>1542</v>
      </c>
      <c r="C213" s="86">
        <v>2</v>
      </c>
      <c r="D213" s="121">
        <v>0.0020322383828839828</v>
      </c>
      <c r="E213" s="121">
        <v>0.2384744919993398</v>
      </c>
      <c r="F213" s="86" t="s">
        <v>2081</v>
      </c>
      <c r="G213" s="86" t="b">
        <v>0</v>
      </c>
      <c r="H213" s="86" t="b">
        <v>0</v>
      </c>
      <c r="I213" s="86" t="b">
        <v>0</v>
      </c>
      <c r="J213" s="86" t="b">
        <v>0</v>
      </c>
      <c r="K213" s="86" t="b">
        <v>0</v>
      </c>
      <c r="L213" s="86" t="b">
        <v>0</v>
      </c>
    </row>
    <row r="214" spans="1:12" ht="15">
      <c r="A214" s="86" t="s">
        <v>1542</v>
      </c>
      <c r="B214" s="86" t="s">
        <v>1537</v>
      </c>
      <c r="C214" s="86">
        <v>2</v>
      </c>
      <c r="D214" s="121">
        <v>0.0020322383828839828</v>
      </c>
      <c r="E214" s="121">
        <v>0.16106226869056164</v>
      </c>
      <c r="F214" s="86" t="s">
        <v>2081</v>
      </c>
      <c r="G214" s="86" t="b">
        <v>0</v>
      </c>
      <c r="H214" s="86" t="b">
        <v>0</v>
      </c>
      <c r="I214" s="86" t="b">
        <v>0</v>
      </c>
      <c r="J214" s="86" t="b">
        <v>0</v>
      </c>
      <c r="K214" s="86" t="b">
        <v>0</v>
      </c>
      <c r="L214" s="86" t="b">
        <v>0</v>
      </c>
    </row>
    <row r="215" spans="1:12" ht="15">
      <c r="A215" s="86" t="s">
        <v>1537</v>
      </c>
      <c r="B215" s="86" t="s">
        <v>1584</v>
      </c>
      <c r="C215" s="86">
        <v>2</v>
      </c>
      <c r="D215" s="121">
        <v>0.0020322383828839828</v>
      </c>
      <c r="E215" s="121">
        <v>0.9683717478154187</v>
      </c>
      <c r="F215" s="86" t="s">
        <v>2081</v>
      </c>
      <c r="G215" s="86" t="b">
        <v>0</v>
      </c>
      <c r="H215" s="86" t="b">
        <v>0</v>
      </c>
      <c r="I215" s="86" t="b">
        <v>0</v>
      </c>
      <c r="J215" s="86" t="b">
        <v>0</v>
      </c>
      <c r="K215" s="86" t="b">
        <v>0</v>
      </c>
      <c r="L215" s="86" t="b">
        <v>0</v>
      </c>
    </row>
    <row r="216" spans="1:12" ht="15">
      <c r="A216" s="86" t="s">
        <v>1584</v>
      </c>
      <c r="B216" s="86" t="s">
        <v>1568</v>
      </c>
      <c r="C216" s="86">
        <v>2</v>
      </c>
      <c r="D216" s="121">
        <v>0.0020322383828839828</v>
      </c>
      <c r="E216" s="121">
        <v>1.804514945176749</v>
      </c>
      <c r="F216" s="86" t="s">
        <v>2081</v>
      </c>
      <c r="G216" s="86" t="b">
        <v>0</v>
      </c>
      <c r="H216" s="86" t="b">
        <v>0</v>
      </c>
      <c r="I216" s="86" t="b">
        <v>0</v>
      </c>
      <c r="J216" s="86" t="b">
        <v>0</v>
      </c>
      <c r="K216" s="86" t="b">
        <v>0</v>
      </c>
      <c r="L216" s="86" t="b">
        <v>0</v>
      </c>
    </row>
    <row r="217" spans="1:12" ht="15">
      <c r="A217" s="86" t="s">
        <v>1568</v>
      </c>
      <c r="B217" s="86" t="s">
        <v>1538</v>
      </c>
      <c r="C217" s="86">
        <v>2</v>
      </c>
      <c r="D217" s="121">
        <v>0.0020322383828839828</v>
      </c>
      <c r="E217" s="121">
        <v>0.9594169051624922</v>
      </c>
      <c r="F217" s="86" t="s">
        <v>2081</v>
      </c>
      <c r="G217" s="86" t="b">
        <v>0</v>
      </c>
      <c r="H217" s="86" t="b">
        <v>0</v>
      </c>
      <c r="I217" s="86" t="b">
        <v>0</v>
      </c>
      <c r="J217" s="86" t="b">
        <v>0</v>
      </c>
      <c r="K217" s="86" t="b">
        <v>0</v>
      </c>
      <c r="L217" s="86" t="b">
        <v>0</v>
      </c>
    </row>
    <row r="218" spans="1:12" ht="15">
      <c r="A218" s="86" t="s">
        <v>1929</v>
      </c>
      <c r="B218" s="86" t="s">
        <v>1563</v>
      </c>
      <c r="C218" s="86">
        <v>2</v>
      </c>
      <c r="D218" s="121">
        <v>0.0020322383828839828</v>
      </c>
      <c r="E218" s="121">
        <v>1.0585483781645066</v>
      </c>
      <c r="F218" s="86" t="s">
        <v>2081</v>
      </c>
      <c r="G218" s="86" t="b">
        <v>0</v>
      </c>
      <c r="H218" s="86" t="b">
        <v>0</v>
      </c>
      <c r="I218" s="86" t="b">
        <v>0</v>
      </c>
      <c r="J218" s="86" t="b">
        <v>0</v>
      </c>
      <c r="K218" s="86" t="b">
        <v>0</v>
      </c>
      <c r="L218" s="86" t="b">
        <v>0</v>
      </c>
    </row>
    <row r="219" spans="1:12" ht="15">
      <c r="A219" s="86" t="s">
        <v>1563</v>
      </c>
      <c r="B219" s="86" t="s">
        <v>2041</v>
      </c>
      <c r="C219" s="86">
        <v>2</v>
      </c>
      <c r="D219" s="121">
        <v>0.0020322383828839828</v>
      </c>
      <c r="E219" s="121">
        <v>1.6138974329244713</v>
      </c>
      <c r="F219" s="86" t="s">
        <v>2081</v>
      </c>
      <c r="G219" s="86" t="b">
        <v>0</v>
      </c>
      <c r="H219" s="86" t="b">
        <v>0</v>
      </c>
      <c r="I219" s="86" t="b">
        <v>0</v>
      </c>
      <c r="J219" s="86" t="b">
        <v>0</v>
      </c>
      <c r="K219" s="86" t="b">
        <v>0</v>
      </c>
      <c r="L219" s="86" t="b">
        <v>0</v>
      </c>
    </row>
    <row r="220" spans="1:12" ht="15">
      <c r="A220" s="86" t="s">
        <v>2041</v>
      </c>
      <c r="B220" s="86" t="s">
        <v>2042</v>
      </c>
      <c r="C220" s="86">
        <v>2</v>
      </c>
      <c r="D220" s="121">
        <v>0.0020322383828839828</v>
      </c>
      <c r="E220" s="121">
        <v>2.8926510338773004</v>
      </c>
      <c r="F220" s="86" t="s">
        <v>2081</v>
      </c>
      <c r="G220" s="86" t="b">
        <v>0</v>
      </c>
      <c r="H220" s="86" t="b">
        <v>0</v>
      </c>
      <c r="I220" s="86" t="b">
        <v>0</v>
      </c>
      <c r="J220" s="86" t="b">
        <v>0</v>
      </c>
      <c r="K220" s="86" t="b">
        <v>0</v>
      </c>
      <c r="L220" s="86" t="b">
        <v>0</v>
      </c>
    </row>
    <row r="221" spans="1:12" ht="15">
      <c r="A221" s="86" t="s">
        <v>2042</v>
      </c>
      <c r="B221" s="86" t="s">
        <v>1562</v>
      </c>
      <c r="C221" s="86">
        <v>2</v>
      </c>
      <c r="D221" s="121">
        <v>0.0020322383828839828</v>
      </c>
      <c r="E221" s="121">
        <v>1.6885310512213756</v>
      </c>
      <c r="F221" s="86" t="s">
        <v>2081</v>
      </c>
      <c r="G221" s="86" t="b">
        <v>0</v>
      </c>
      <c r="H221" s="86" t="b">
        <v>0</v>
      </c>
      <c r="I221" s="86" t="b">
        <v>0</v>
      </c>
      <c r="J221" s="86" t="b">
        <v>0</v>
      </c>
      <c r="K221" s="86" t="b">
        <v>0</v>
      </c>
      <c r="L221" s="86" t="b">
        <v>0</v>
      </c>
    </row>
    <row r="222" spans="1:12" ht="15">
      <c r="A222" s="86" t="s">
        <v>1562</v>
      </c>
      <c r="B222" s="86" t="s">
        <v>1547</v>
      </c>
      <c r="C222" s="86">
        <v>2</v>
      </c>
      <c r="D222" s="121">
        <v>0.0020322383828839828</v>
      </c>
      <c r="E222" s="121">
        <v>0.6093498051737508</v>
      </c>
      <c r="F222" s="86" t="s">
        <v>2081</v>
      </c>
      <c r="G222" s="86" t="b">
        <v>0</v>
      </c>
      <c r="H222" s="86" t="b">
        <v>0</v>
      </c>
      <c r="I222" s="86" t="b">
        <v>0</v>
      </c>
      <c r="J222" s="86" t="b">
        <v>0</v>
      </c>
      <c r="K222" s="86" t="b">
        <v>0</v>
      </c>
      <c r="L222" s="86" t="b">
        <v>0</v>
      </c>
    </row>
    <row r="223" spans="1:12" ht="15">
      <c r="A223" s="86" t="s">
        <v>1547</v>
      </c>
      <c r="B223" s="86" t="s">
        <v>1545</v>
      </c>
      <c r="C223" s="86">
        <v>2</v>
      </c>
      <c r="D223" s="121">
        <v>0.0020322383828839828</v>
      </c>
      <c r="E223" s="121">
        <v>0.5830208664514016</v>
      </c>
      <c r="F223" s="86" t="s">
        <v>2081</v>
      </c>
      <c r="G223" s="86" t="b">
        <v>0</v>
      </c>
      <c r="H223" s="86" t="b">
        <v>0</v>
      </c>
      <c r="I223" s="86" t="b">
        <v>0</v>
      </c>
      <c r="J223" s="86" t="b">
        <v>0</v>
      </c>
      <c r="K223" s="86" t="b">
        <v>0</v>
      </c>
      <c r="L223" s="86" t="b">
        <v>0</v>
      </c>
    </row>
    <row r="224" spans="1:12" ht="15">
      <c r="A224" s="86" t="s">
        <v>1545</v>
      </c>
      <c r="B224" s="86" t="s">
        <v>2043</v>
      </c>
      <c r="C224" s="86">
        <v>2</v>
      </c>
      <c r="D224" s="121">
        <v>0.0020322383828839828</v>
      </c>
      <c r="E224" s="121">
        <v>1.6622021124990265</v>
      </c>
      <c r="F224" s="86" t="s">
        <v>2081</v>
      </c>
      <c r="G224" s="86" t="b">
        <v>0</v>
      </c>
      <c r="H224" s="86" t="b">
        <v>0</v>
      </c>
      <c r="I224" s="86" t="b">
        <v>0</v>
      </c>
      <c r="J224" s="86" t="b">
        <v>0</v>
      </c>
      <c r="K224" s="86" t="b">
        <v>0</v>
      </c>
      <c r="L224" s="86" t="b">
        <v>0</v>
      </c>
    </row>
    <row r="225" spans="1:12" ht="15">
      <c r="A225" s="86" t="s">
        <v>2043</v>
      </c>
      <c r="B225" s="86" t="s">
        <v>1543</v>
      </c>
      <c r="C225" s="86">
        <v>2</v>
      </c>
      <c r="D225" s="121">
        <v>0.0020322383828839828</v>
      </c>
      <c r="E225" s="121">
        <v>1.580897172821546</v>
      </c>
      <c r="F225" s="86" t="s">
        <v>2081</v>
      </c>
      <c r="G225" s="86" t="b">
        <v>0</v>
      </c>
      <c r="H225" s="86" t="b">
        <v>0</v>
      </c>
      <c r="I225" s="86" t="b">
        <v>0</v>
      </c>
      <c r="J225" s="86" t="b">
        <v>0</v>
      </c>
      <c r="K225" s="86" t="b">
        <v>0</v>
      </c>
      <c r="L225" s="86" t="b">
        <v>0</v>
      </c>
    </row>
    <row r="226" spans="1:12" ht="15">
      <c r="A226" s="86" t="s">
        <v>1543</v>
      </c>
      <c r="B226" s="86" t="s">
        <v>1921</v>
      </c>
      <c r="C226" s="86">
        <v>2</v>
      </c>
      <c r="D226" s="121">
        <v>0.0020322383828839828</v>
      </c>
      <c r="E226" s="121">
        <v>0.8405344833273022</v>
      </c>
      <c r="F226" s="86" t="s">
        <v>2081</v>
      </c>
      <c r="G226" s="86" t="b">
        <v>0</v>
      </c>
      <c r="H226" s="86" t="b">
        <v>0</v>
      </c>
      <c r="I226" s="86" t="b">
        <v>0</v>
      </c>
      <c r="J226" s="86" t="b">
        <v>0</v>
      </c>
      <c r="K226" s="86" t="b">
        <v>0</v>
      </c>
      <c r="L226" s="86" t="b">
        <v>0</v>
      </c>
    </row>
    <row r="227" spans="1:12" ht="15">
      <c r="A227" s="86" t="s">
        <v>1921</v>
      </c>
      <c r="B227" s="86" t="s">
        <v>1974</v>
      </c>
      <c r="C227" s="86">
        <v>2</v>
      </c>
      <c r="D227" s="121">
        <v>0.0020322383828839828</v>
      </c>
      <c r="E227" s="121">
        <v>2.0175897704856003</v>
      </c>
      <c r="F227" s="86" t="s">
        <v>2081</v>
      </c>
      <c r="G227" s="86" t="b">
        <v>0</v>
      </c>
      <c r="H227" s="86" t="b">
        <v>0</v>
      </c>
      <c r="I227" s="86" t="b">
        <v>0</v>
      </c>
      <c r="J227" s="86" t="b">
        <v>0</v>
      </c>
      <c r="K227" s="86" t="b">
        <v>0</v>
      </c>
      <c r="L227" s="86" t="b">
        <v>0</v>
      </c>
    </row>
    <row r="228" spans="1:12" ht="15">
      <c r="A228" s="86" t="s">
        <v>1974</v>
      </c>
      <c r="B228" s="86" t="s">
        <v>1535</v>
      </c>
      <c r="C228" s="86">
        <v>2</v>
      </c>
      <c r="D228" s="121">
        <v>0.0020322383828839828</v>
      </c>
      <c r="E228" s="121">
        <v>1.0308180362193555</v>
      </c>
      <c r="F228" s="86" t="s">
        <v>2081</v>
      </c>
      <c r="G228" s="86" t="b">
        <v>0</v>
      </c>
      <c r="H228" s="86" t="b">
        <v>0</v>
      </c>
      <c r="I228" s="86" t="b">
        <v>0</v>
      </c>
      <c r="J228" s="86" t="b">
        <v>0</v>
      </c>
      <c r="K228" s="86" t="b">
        <v>0</v>
      </c>
      <c r="L228" s="86" t="b">
        <v>0</v>
      </c>
    </row>
    <row r="229" spans="1:12" ht="15">
      <c r="A229" s="86" t="s">
        <v>2045</v>
      </c>
      <c r="B229" s="86" t="s">
        <v>2046</v>
      </c>
      <c r="C229" s="86">
        <v>2</v>
      </c>
      <c r="D229" s="121">
        <v>0.0020322383828839828</v>
      </c>
      <c r="E229" s="121">
        <v>2.8926510338773004</v>
      </c>
      <c r="F229" s="86" t="s">
        <v>2081</v>
      </c>
      <c r="G229" s="86" t="b">
        <v>0</v>
      </c>
      <c r="H229" s="86" t="b">
        <v>0</v>
      </c>
      <c r="I229" s="86" t="b">
        <v>0</v>
      </c>
      <c r="J229" s="86" t="b">
        <v>0</v>
      </c>
      <c r="K229" s="86" t="b">
        <v>0</v>
      </c>
      <c r="L229" s="86" t="b">
        <v>0</v>
      </c>
    </row>
    <row r="230" spans="1:12" ht="15">
      <c r="A230" s="86" t="s">
        <v>2046</v>
      </c>
      <c r="B230" s="86" t="s">
        <v>1975</v>
      </c>
      <c r="C230" s="86">
        <v>2</v>
      </c>
      <c r="D230" s="121">
        <v>0.0020322383828839828</v>
      </c>
      <c r="E230" s="121">
        <v>2.716559774821619</v>
      </c>
      <c r="F230" s="86" t="s">
        <v>2081</v>
      </c>
      <c r="G230" s="86" t="b">
        <v>0</v>
      </c>
      <c r="H230" s="86" t="b">
        <v>0</v>
      </c>
      <c r="I230" s="86" t="b">
        <v>0</v>
      </c>
      <c r="J230" s="86" t="b">
        <v>0</v>
      </c>
      <c r="K230" s="86" t="b">
        <v>0</v>
      </c>
      <c r="L230" s="86" t="b">
        <v>0</v>
      </c>
    </row>
    <row r="231" spans="1:12" ht="15">
      <c r="A231" s="86" t="s">
        <v>1565</v>
      </c>
      <c r="B231" s="86" t="s">
        <v>1950</v>
      </c>
      <c r="C231" s="86">
        <v>2</v>
      </c>
      <c r="D231" s="121">
        <v>0.0020322383828839828</v>
      </c>
      <c r="E231" s="121">
        <v>1.9384085244379754</v>
      </c>
      <c r="F231" s="86" t="s">
        <v>2081</v>
      </c>
      <c r="G231" s="86" t="b">
        <v>0</v>
      </c>
      <c r="H231" s="86" t="b">
        <v>0</v>
      </c>
      <c r="I231" s="86" t="b">
        <v>0</v>
      </c>
      <c r="J231" s="86" t="b">
        <v>0</v>
      </c>
      <c r="K231" s="86" t="b">
        <v>0</v>
      </c>
      <c r="L231" s="86" t="b">
        <v>0</v>
      </c>
    </row>
    <row r="232" spans="1:12" ht="15">
      <c r="A232" s="86" t="s">
        <v>1536</v>
      </c>
      <c r="B232" s="86" t="s">
        <v>1548</v>
      </c>
      <c r="C232" s="86">
        <v>2</v>
      </c>
      <c r="D232" s="121">
        <v>0.0020322383828839828</v>
      </c>
      <c r="E232" s="121">
        <v>0.8714617348073622</v>
      </c>
      <c r="F232" s="86" t="s">
        <v>2081</v>
      </c>
      <c r="G232" s="86" t="b">
        <v>0</v>
      </c>
      <c r="H232" s="86" t="b">
        <v>0</v>
      </c>
      <c r="I232" s="86" t="b">
        <v>0</v>
      </c>
      <c r="J232" s="86" t="b">
        <v>0</v>
      </c>
      <c r="K232" s="86" t="b">
        <v>0</v>
      </c>
      <c r="L232" s="86" t="b">
        <v>0</v>
      </c>
    </row>
    <row r="233" spans="1:12" ht="15">
      <c r="A233" s="86" t="s">
        <v>1548</v>
      </c>
      <c r="B233" s="86" t="s">
        <v>1563</v>
      </c>
      <c r="C233" s="86">
        <v>2</v>
      </c>
      <c r="D233" s="121">
        <v>0.0020322383828839828</v>
      </c>
      <c r="E233" s="121">
        <v>1.12549516779512</v>
      </c>
      <c r="F233" s="86" t="s">
        <v>2081</v>
      </c>
      <c r="G233" s="86" t="b">
        <v>0</v>
      </c>
      <c r="H233" s="86" t="b">
        <v>0</v>
      </c>
      <c r="I233" s="86" t="b">
        <v>0</v>
      </c>
      <c r="J233" s="86" t="b">
        <v>0</v>
      </c>
      <c r="K233" s="86" t="b">
        <v>0</v>
      </c>
      <c r="L233" s="86" t="b">
        <v>0</v>
      </c>
    </row>
    <row r="234" spans="1:12" ht="15">
      <c r="A234" s="86" t="s">
        <v>1563</v>
      </c>
      <c r="B234" s="86" t="s">
        <v>1537</v>
      </c>
      <c r="C234" s="86">
        <v>2</v>
      </c>
      <c r="D234" s="121">
        <v>0.0020322383828839828</v>
      </c>
      <c r="E234" s="121">
        <v>0.22473134855993887</v>
      </c>
      <c r="F234" s="86" t="s">
        <v>2081</v>
      </c>
      <c r="G234" s="86" t="b">
        <v>0</v>
      </c>
      <c r="H234" s="86" t="b">
        <v>0</v>
      </c>
      <c r="I234" s="86" t="b">
        <v>0</v>
      </c>
      <c r="J234" s="86" t="b">
        <v>0</v>
      </c>
      <c r="K234" s="86" t="b">
        <v>0</v>
      </c>
      <c r="L234" s="86" t="b">
        <v>0</v>
      </c>
    </row>
    <row r="235" spans="1:12" ht="15">
      <c r="A235" s="86" t="s">
        <v>1537</v>
      </c>
      <c r="B235" s="86" t="s">
        <v>1973</v>
      </c>
      <c r="C235" s="86">
        <v>2</v>
      </c>
      <c r="D235" s="121">
        <v>0.0020322383828839828</v>
      </c>
      <c r="E235" s="121">
        <v>1.3363485331100131</v>
      </c>
      <c r="F235" s="86" t="s">
        <v>2081</v>
      </c>
      <c r="G235" s="86" t="b">
        <v>0</v>
      </c>
      <c r="H235" s="86" t="b">
        <v>0</v>
      </c>
      <c r="I235" s="86" t="b">
        <v>0</v>
      </c>
      <c r="J235" s="86" t="b">
        <v>0</v>
      </c>
      <c r="K235" s="86" t="b">
        <v>0</v>
      </c>
      <c r="L235" s="86" t="b">
        <v>0</v>
      </c>
    </row>
    <row r="236" spans="1:12" ht="15">
      <c r="A236" s="86" t="s">
        <v>1973</v>
      </c>
      <c r="B236" s="86" t="s">
        <v>1538</v>
      </c>
      <c r="C236" s="86">
        <v>2</v>
      </c>
      <c r="D236" s="121">
        <v>0.0020322383828839828</v>
      </c>
      <c r="E236" s="121">
        <v>1.3273936904570867</v>
      </c>
      <c r="F236" s="86" t="s">
        <v>2081</v>
      </c>
      <c r="G236" s="86" t="b">
        <v>0</v>
      </c>
      <c r="H236" s="86" t="b">
        <v>0</v>
      </c>
      <c r="I236" s="86" t="b">
        <v>0</v>
      </c>
      <c r="J236" s="86" t="b">
        <v>0</v>
      </c>
      <c r="K236" s="86" t="b">
        <v>0</v>
      </c>
      <c r="L236" s="86" t="b">
        <v>0</v>
      </c>
    </row>
    <row r="237" spans="1:12" ht="15">
      <c r="A237" s="86" t="s">
        <v>2049</v>
      </c>
      <c r="B237" s="86" t="s">
        <v>2050</v>
      </c>
      <c r="C237" s="86">
        <v>2</v>
      </c>
      <c r="D237" s="121">
        <v>0.0020322383828839828</v>
      </c>
      <c r="E237" s="121">
        <v>2.8926510338773004</v>
      </c>
      <c r="F237" s="86" t="s">
        <v>2081</v>
      </c>
      <c r="G237" s="86" t="b">
        <v>1</v>
      </c>
      <c r="H237" s="86" t="b">
        <v>0</v>
      </c>
      <c r="I237" s="86" t="b">
        <v>0</v>
      </c>
      <c r="J237" s="86" t="b">
        <v>0</v>
      </c>
      <c r="K237" s="86" t="b">
        <v>0</v>
      </c>
      <c r="L237" s="86" t="b">
        <v>0</v>
      </c>
    </row>
    <row r="238" spans="1:12" ht="15">
      <c r="A238" s="86" t="s">
        <v>2050</v>
      </c>
      <c r="B238" s="86" t="s">
        <v>2051</v>
      </c>
      <c r="C238" s="86">
        <v>2</v>
      </c>
      <c r="D238" s="121">
        <v>0.0020322383828839828</v>
      </c>
      <c r="E238" s="121">
        <v>2.8926510338773004</v>
      </c>
      <c r="F238" s="86" t="s">
        <v>2081</v>
      </c>
      <c r="G238" s="86" t="b">
        <v>0</v>
      </c>
      <c r="H238" s="86" t="b">
        <v>0</v>
      </c>
      <c r="I238" s="86" t="b">
        <v>0</v>
      </c>
      <c r="J238" s="86" t="b">
        <v>0</v>
      </c>
      <c r="K238" s="86" t="b">
        <v>0</v>
      </c>
      <c r="L238" s="86" t="b">
        <v>0</v>
      </c>
    </row>
    <row r="239" spans="1:12" ht="15">
      <c r="A239" s="86" t="s">
        <v>2052</v>
      </c>
      <c r="B239" s="86" t="s">
        <v>1993</v>
      </c>
      <c r="C239" s="86">
        <v>2</v>
      </c>
      <c r="D239" s="121">
        <v>0.0020322383828839828</v>
      </c>
      <c r="E239" s="121">
        <v>2.716559774821619</v>
      </c>
      <c r="F239" s="86" t="s">
        <v>2081</v>
      </c>
      <c r="G239" s="86" t="b">
        <v>0</v>
      </c>
      <c r="H239" s="86" t="b">
        <v>0</v>
      </c>
      <c r="I239" s="86" t="b">
        <v>0</v>
      </c>
      <c r="J239" s="86" t="b">
        <v>0</v>
      </c>
      <c r="K239" s="86" t="b">
        <v>0</v>
      </c>
      <c r="L239" s="86" t="b">
        <v>0</v>
      </c>
    </row>
    <row r="240" spans="1:12" ht="15">
      <c r="A240" s="86" t="s">
        <v>1993</v>
      </c>
      <c r="B240" s="86" t="s">
        <v>2053</v>
      </c>
      <c r="C240" s="86">
        <v>2</v>
      </c>
      <c r="D240" s="121">
        <v>0.0020322383828839828</v>
      </c>
      <c r="E240" s="121">
        <v>2.716559774821619</v>
      </c>
      <c r="F240" s="86" t="s">
        <v>2081</v>
      </c>
      <c r="G240" s="86" t="b">
        <v>0</v>
      </c>
      <c r="H240" s="86" t="b">
        <v>0</v>
      </c>
      <c r="I240" s="86" t="b">
        <v>0</v>
      </c>
      <c r="J240" s="86" t="b">
        <v>1</v>
      </c>
      <c r="K240" s="86" t="b">
        <v>0</v>
      </c>
      <c r="L240" s="86" t="b">
        <v>0</v>
      </c>
    </row>
    <row r="241" spans="1:12" ht="15">
      <c r="A241" s="86" t="s">
        <v>2053</v>
      </c>
      <c r="B241" s="86" t="s">
        <v>1505</v>
      </c>
      <c r="C241" s="86">
        <v>2</v>
      </c>
      <c r="D241" s="121">
        <v>0.0020322383828839828</v>
      </c>
      <c r="E241" s="121">
        <v>2.494711025205263</v>
      </c>
      <c r="F241" s="86" t="s">
        <v>2081</v>
      </c>
      <c r="G241" s="86" t="b">
        <v>1</v>
      </c>
      <c r="H241" s="86" t="b">
        <v>0</v>
      </c>
      <c r="I241" s="86" t="b">
        <v>0</v>
      </c>
      <c r="J241" s="86" t="b">
        <v>0</v>
      </c>
      <c r="K241" s="86" t="b">
        <v>0</v>
      </c>
      <c r="L241" s="86" t="b">
        <v>0</v>
      </c>
    </row>
    <row r="242" spans="1:12" ht="15">
      <c r="A242" s="86" t="s">
        <v>1560</v>
      </c>
      <c r="B242" s="86" t="s">
        <v>2054</v>
      </c>
      <c r="C242" s="86">
        <v>2</v>
      </c>
      <c r="D242" s="121">
        <v>0.0020322383828839828</v>
      </c>
      <c r="E242" s="121">
        <v>2.1936810295412816</v>
      </c>
      <c r="F242" s="86" t="s">
        <v>2081</v>
      </c>
      <c r="G242" s="86" t="b">
        <v>0</v>
      </c>
      <c r="H242" s="86" t="b">
        <v>0</v>
      </c>
      <c r="I242" s="86" t="b">
        <v>0</v>
      </c>
      <c r="J242" s="86" t="b">
        <v>0</v>
      </c>
      <c r="K242" s="86" t="b">
        <v>0</v>
      </c>
      <c r="L242" s="86" t="b">
        <v>0</v>
      </c>
    </row>
    <row r="243" spans="1:12" ht="15">
      <c r="A243" s="86" t="s">
        <v>2054</v>
      </c>
      <c r="B243" s="86" t="s">
        <v>2055</v>
      </c>
      <c r="C243" s="86">
        <v>2</v>
      </c>
      <c r="D243" s="121">
        <v>0.0020322383828839828</v>
      </c>
      <c r="E243" s="121">
        <v>2.8926510338773004</v>
      </c>
      <c r="F243" s="86" t="s">
        <v>2081</v>
      </c>
      <c r="G243" s="86" t="b">
        <v>0</v>
      </c>
      <c r="H243" s="86" t="b">
        <v>0</v>
      </c>
      <c r="I243" s="86" t="b">
        <v>0</v>
      </c>
      <c r="J243" s="86" t="b">
        <v>0</v>
      </c>
      <c r="K243" s="86" t="b">
        <v>0</v>
      </c>
      <c r="L243" s="86" t="b">
        <v>0</v>
      </c>
    </row>
    <row r="244" spans="1:12" ht="15">
      <c r="A244" s="86" t="s">
        <v>2055</v>
      </c>
      <c r="B244" s="86" t="s">
        <v>1927</v>
      </c>
      <c r="C244" s="86">
        <v>2</v>
      </c>
      <c r="D244" s="121">
        <v>0.0020322383828839828</v>
      </c>
      <c r="E244" s="121">
        <v>2.2394385201019564</v>
      </c>
      <c r="F244" s="86" t="s">
        <v>2081</v>
      </c>
      <c r="G244" s="86" t="b">
        <v>0</v>
      </c>
      <c r="H244" s="86" t="b">
        <v>0</v>
      </c>
      <c r="I244" s="86" t="b">
        <v>0</v>
      </c>
      <c r="J244" s="86" t="b">
        <v>0</v>
      </c>
      <c r="K244" s="86" t="b">
        <v>0</v>
      </c>
      <c r="L244" s="86" t="b">
        <v>0</v>
      </c>
    </row>
    <row r="245" spans="1:12" ht="15">
      <c r="A245" s="86" t="s">
        <v>1535</v>
      </c>
      <c r="B245" s="86" t="s">
        <v>2056</v>
      </c>
      <c r="C245" s="86">
        <v>2</v>
      </c>
      <c r="D245" s="121">
        <v>0.0020322383828839828</v>
      </c>
      <c r="E245" s="121">
        <v>1.3015864268508013</v>
      </c>
      <c r="F245" s="86" t="s">
        <v>2081</v>
      </c>
      <c r="G245" s="86" t="b">
        <v>0</v>
      </c>
      <c r="H245" s="86" t="b">
        <v>0</v>
      </c>
      <c r="I245" s="86" t="b">
        <v>0</v>
      </c>
      <c r="J245" s="86" t="b">
        <v>0</v>
      </c>
      <c r="K245" s="86" t="b">
        <v>0</v>
      </c>
      <c r="L245" s="86" t="b">
        <v>0</v>
      </c>
    </row>
    <row r="246" spans="1:12" ht="15">
      <c r="A246" s="86" t="s">
        <v>2056</v>
      </c>
      <c r="B246" s="86" t="s">
        <v>1953</v>
      </c>
      <c r="C246" s="86">
        <v>2</v>
      </c>
      <c r="D246" s="121">
        <v>0.0020322383828839828</v>
      </c>
      <c r="E246" s="121">
        <v>2.591621038213319</v>
      </c>
      <c r="F246" s="86" t="s">
        <v>2081</v>
      </c>
      <c r="G246" s="86" t="b">
        <v>0</v>
      </c>
      <c r="H246" s="86" t="b">
        <v>0</v>
      </c>
      <c r="I246" s="86" t="b">
        <v>0</v>
      </c>
      <c r="J246" s="86" t="b">
        <v>0</v>
      </c>
      <c r="K246" s="86" t="b">
        <v>0</v>
      </c>
      <c r="L246" s="86" t="b">
        <v>0</v>
      </c>
    </row>
    <row r="247" spans="1:12" ht="15">
      <c r="A247" s="86" t="s">
        <v>1953</v>
      </c>
      <c r="B247" s="86" t="s">
        <v>1922</v>
      </c>
      <c r="C247" s="86">
        <v>2</v>
      </c>
      <c r="D247" s="121">
        <v>0.0020322383828839828</v>
      </c>
      <c r="E247" s="121">
        <v>1.8512583487190752</v>
      </c>
      <c r="F247" s="86" t="s">
        <v>2081</v>
      </c>
      <c r="G247" s="86" t="b">
        <v>0</v>
      </c>
      <c r="H247" s="86" t="b">
        <v>0</v>
      </c>
      <c r="I247" s="86" t="b">
        <v>0</v>
      </c>
      <c r="J247" s="86" t="b">
        <v>0</v>
      </c>
      <c r="K247" s="86" t="b">
        <v>0</v>
      </c>
      <c r="L247" s="86" t="b">
        <v>0</v>
      </c>
    </row>
    <row r="248" spans="1:12" ht="15">
      <c r="A248" s="86" t="s">
        <v>2057</v>
      </c>
      <c r="B248" s="86" t="s">
        <v>2058</v>
      </c>
      <c r="C248" s="86">
        <v>2</v>
      </c>
      <c r="D248" s="121">
        <v>0.0020322383828839828</v>
      </c>
      <c r="E248" s="121">
        <v>2.8926510338773004</v>
      </c>
      <c r="F248" s="86" t="s">
        <v>2081</v>
      </c>
      <c r="G248" s="86" t="b">
        <v>0</v>
      </c>
      <c r="H248" s="86" t="b">
        <v>0</v>
      </c>
      <c r="I248" s="86" t="b">
        <v>0</v>
      </c>
      <c r="J248" s="86" t="b">
        <v>0</v>
      </c>
      <c r="K248" s="86" t="b">
        <v>0</v>
      </c>
      <c r="L248" s="86" t="b">
        <v>0</v>
      </c>
    </row>
    <row r="249" spans="1:12" ht="15">
      <c r="A249" s="86" t="s">
        <v>2058</v>
      </c>
      <c r="B249" s="86" t="s">
        <v>2059</v>
      </c>
      <c r="C249" s="86">
        <v>2</v>
      </c>
      <c r="D249" s="121">
        <v>0.0020322383828839828</v>
      </c>
      <c r="E249" s="121">
        <v>2.8926510338773004</v>
      </c>
      <c r="F249" s="86" t="s">
        <v>2081</v>
      </c>
      <c r="G249" s="86" t="b">
        <v>0</v>
      </c>
      <c r="H249" s="86" t="b">
        <v>0</v>
      </c>
      <c r="I249" s="86" t="b">
        <v>0</v>
      </c>
      <c r="J249" s="86" t="b">
        <v>0</v>
      </c>
      <c r="K249" s="86" t="b">
        <v>0</v>
      </c>
      <c r="L249" s="86" t="b">
        <v>0</v>
      </c>
    </row>
    <row r="250" spans="1:12" ht="15">
      <c r="A250" s="86" t="s">
        <v>2059</v>
      </c>
      <c r="B250" s="86" t="s">
        <v>2060</v>
      </c>
      <c r="C250" s="86">
        <v>2</v>
      </c>
      <c r="D250" s="121">
        <v>0.0020322383828839828</v>
      </c>
      <c r="E250" s="121">
        <v>2.8926510338773004</v>
      </c>
      <c r="F250" s="86" t="s">
        <v>2081</v>
      </c>
      <c r="G250" s="86" t="b">
        <v>0</v>
      </c>
      <c r="H250" s="86" t="b">
        <v>0</v>
      </c>
      <c r="I250" s="86" t="b">
        <v>0</v>
      </c>
      <c r="J250" s="86" t="b">
        <v>0</v>
      </c>
      <c r="K250" s="86" t="b">
        <v>0</v>
      </c>
      <c r="L250" s="86" t="b">
        <v>0</v>
      </c>
    </row>
    <row r="251" spans="1:12" ht="15">
      <c r="A251" s="86" t="s">
        <v>2060</v>
      </c>
      <c r="B251" s="86" t="s">
        <v>1992</v>
      </c>
      <c r="C251" s="86">
        <v>2</v>
      </c>
      <c r="D251" s="121">
        <v>0.0020322383828839828</v>
      </c>
      <c r="E251" s="121">
        <v>2.716559774821619</v>
      </c>
      <c r="F251" s="86" t="s">
        <v>2081</v>
      </c>
      <c r="G251" s="86" t="b">
        <v>0</v>
      </c>
      <c r="H251" s="86" t="b">
        <v>0</v>
      </c>
      <c r="I251" s="86" t="b">
        <v>0</v>
      </c>
      <c r="J251" s="86" t="b">
        <v>0</v>
      </c>
      <c r="K251" s="86" t="b">
        <v>0</v>
      </c>
      <c r="L251" s="86" t="b">
        <v>0</v>
      </c>
    </row>
    <row r="252" spans="1:12" ht="15">
      <c r="A252" s="86" t="s">
        <v>1992</v>
      </c>
      <c r="B252" s="86" t="s">
        <v>2061</v>
      </c>
      <c r="C252" s="86">
        <v>2</v>
      </c>
      <c r="D252" s="121">
        <v>0.0020322383828839828</v>
      </c>
      <c r="E252" s="121">
        <v>2.716559774821619</v>
      </c>
      <c r="F252" s="86" t="s">
        <v>2081</v>
      </c>
      <c r="G252" s="86" t="b">
        <v>0</v>
      </c>
      <c r="H252" s="86" t="b">
        <v>0</v>
      </c>
      <c r="I252" s="86" t="b">
        <v>0</v>
      </c>
      <c r="J252" s="86" t="b">
        <v>0</v>
      </c>
      <c r="K252" s="86" t="b">
        <v>0</v>
      </c>
      <c r="L252" s="86" t="b">
        <v>0</v>
      </c>
    </row>
    <row r="253" spans="1:12" ht="15">
      <c r="A253" s="86" t="s">
        <v>2061</v>
      </c>
      <c r="B253" s="86" t="s">
        <v>1569</v>
      </c>
      <c r="C253" s="86">
        <v>2</v>
      </c>
      <c r="D253" s="121">
        <v>0.0020322383828839828</v>
      </c>
      <c r="E253" s="121">
        <v>2.494711025205263</v>
      </c>
      <c r="F253" s="86" t="s">
        <v>2081</v>
      </c>
      <c r="G253" s="86" t="b">
        <v>0</v>
      </c>
      <c r="H253" s="86" t="b">
        <v>0</v>
      </c>
      <c r="I253" s="86" t="b">
        <v>0</v>
      </c>
      <c r="J253" s="86" t="b">
        <v>0</v>
      </c>
      <c r="K253" s="86" t="b">
        <v>0</v>
      </c>
      <c r="L253" s="86" t="b">
        <v>0</v>
      </c>
    </row>
    <row r="254" spans="1:12" ht="15">
      <c r="A254" s="86" t="s">
        <v>1569</v>
      </c>
      <c r="B254" s="86" t="s">
        <v>2062</v>
      </c>
      <c r="C254" s="86">
        <v>2</v>
      </c>
      <c r="D254" s="121">
        <v>0.0020322383828839828</v>
      </c>
      <c r="E254" s="121">
        <v>2.290591042549338</v>
      </c>
      <c r="F254" s="86" t="s">
        <v>2081</v>
      </c>
      <c r="G254" s="86" t="b">
        <v>0</v>
      </c>
      <c r="H254" s="86" t="b">
        <v>0</v>
      </c>
      <c r="I254" s="86" t="b">
        <v>0</v>
      </c>
      <c r="J254" s="86" t="b">
        <v>0</v>
      </c>
      <c r="K254" s="86" t="b">
        <v>0</v>
      </c>
      <c r="L254" s="86" t="b">
        <v>0</v>
      </c>
    </row>
    <row r="255" spans="1:12" ht="15">
      <c r="A255" s="86" t="s">
        <v>2062</v>
      </c>
      <c r="B255" s="86" t="s">
        <v>1505</v>
      </c>
      <c r="C255" s="86">
        <v>2</v>
      </c>
      <c r="D255" s="121">
        <v>0.0020322383828839828</v>
      </c>
      <c r="E255" s="121">
        <v>2.494711025205263</v>
      </c>
      <c r="F255" s="86" t="s">
        <v>2081</v>
      </c>
      <c r="G255" s="86" t="b">
        <v>0</v>
      </c>
      <c r="H255" s="86" t="b">
        <v>0</v>
      </c>
      <c r="I255" s="86" t="b">
        <v>0</v>
      </c>
      <c r="J255" s="86" t="b">
        <v>0</v>
      </c>
      <c r="K255" s="86" t="b">
        <v>0</v>
      </c>
      <c r="L255" s="86" t="b">
        <v>0</v>
      </c>
    </row>
    <row r="256" spans="1:12" ht="15">
      <c r="A256" s="86" t="s">
        <v>1560</v>
      </c>
      <c r="B256" s="86" t="s">
        <v>2063</v>
      </c>
      <c r="C256" s="86">
        <v>2</v>
      </c>
      <c r="D256" s="121">
        <v>0.0020322383828839828</v>
      </c>
      <c r="E256" s="121">
        <v>2.1936810295412816</v>
      </c>
      <c r="F256" s="86" t="s">
        <v>2081</v>
      </c>
      <c r="G256" s="86" t="b">
        <v>0</v>
      </c>
      <c r="H256" s="86" t="b">
        <v>0</v>
      </c>
      <c r="I256" s="86" t="b">
        <v>0</v>
      </c>
      <c r="J256" s="86" t="b">
        <v>0</v>
      </c>
      <c r="K256" s="86" t="b">
        <v>0</v>
      </c>
      <c r="L256" s="86" t="b">
        <v>0</v>
      </c>
    </row>
    <row r="257" spans="1:12" ht="15">
      <c r="A257" s="86" t="s">
        <v>2063</v>
      </c>
      <c r="B257" s="86" t="s">
        <v>1927</v>
      </c>
      <c r="C257" s="86">
        <v>2</v>
      </c>
      <c r="D257" s="121">
        <v>0.0020322383828839828</v>
      </c>
      <c r="E257" s="121">
        <v>2.2394385201019564</v>
      </c>
      <c r="F257" s="86" t="s">
        <v>2081</v>
      </c>
      <c r="G257" s="86" t="b">
        <v>0</v>
      </c>
      <c r="H257" s="86" t="b">
        <v>0</v>
      </c>
      <c r="I257" s="86" t="b">
        <v>0</v>
      </c>
      <c r="J257" s="86" t="b">
        <v>0</v>
      </c>
      <c r="K257" s="86" t="b">
        <v>0</v>
      </c>
      <c r="L257" s="86" t="b">
        <v>0</v>
      </c>
    </row>
    <row r="258" spans="1:12" ht="15">
      <c r="A258" s="86" t="s">
        <v>1958</v>
      </c>
      <c r="B258" s="86" t="s">
        <v>1922</v>
      </c>
      <c r="C258" s="86">
        <v>2</v>
      </c>
      <c r="D258" s="121">
        <v>0.0020322383828839828</v>
      </c>
      <c r="E258" s="121">
        <v>1.8512583487190752</v>
      </c>
      <c r="F258" s="86" t="s">
        <v>2081</v>
      </c>
      <c r="G258" s="86" t="b">
        <v>0</v>
      </c>
      <c r="H258" s="86" t="b">
        <v>0</v>
      </c>
      <c r="I258" s="86" t="b">
        <v>0</v>
      </c>
      <c r="J258" s="86" t="b">
        <v>0</v>
      </c>
      <c r="K258" s="86" t="b">
        <v>0</v>
      </c>
      <c r="L258" s="86" t="b">
        <v>0</v>
      </c>
    </row>
    <row r="259" spans="1:12" ht="15">
      <c r="A259" s="86" t="s">
        <v>228</v>
      </c>
      <c r="B259" s="86" t="s">
        <v>1536</v>
      </c>
      <c r="C259" s="86">
        <v>2</v>
      </c>
      <c r="D259" s="121">
        <v>0.0020322383828839828</v>
      </c>
      <c r="E259" s="121">
        <v>1.5916210382133191</v>
      </c>
      <c r="F259" s="86" t="s">
        <v>2081</v>
      </c>
      <c r="G259" s="86" t="b">
        <v>0</v>
      </c>
      <c r="H259" s="86" t="b">
        <v>0</v>
      </c>
      <c r="I259" s="86" t="b">
        <v>0</v>
      </c>
      <c r="J259" s="86" t="b">
        <v>0</v>
      </c>
      <c r="K259" s="86" t="b">
        <v>0</v>
      </c>
      <c r="L259" s="86" t="b">
        <v>0</v>
      </c>
    </row>
    <row r="260" spans="1:12" ht="15">
      <c r="A260" s="86" t="s">
        <v>1542</v>
      </c>
      <c r="B260" s="86" t="s">
        <v>2064</v>
      </c>
      <c r="C260" s="86">
        <v>2</v>
      </c>
      <c r="D260" s="121">
        <v>0.0020322383828839828</v>
      </c>
      <c r="E260" s="121">
        <v>1.550228353055094</v>
      </c>
      <c r="F260" s="86" t="s">
        <v>2081</v>
      </c>
      <c r="G260" s="86" t="b">
        <v>0</v>
      </c>
      <c r="H260" s="86" t="b">
        <v>0</v>
      </c>
      <c r="I260" s="86" t="b">
        <v>0</v>
      </c>
      <c r="J260" s="86" t="b">
        <v>0</v>
      </c>
      <c r="K260" s="86" t="b">
        <v>0</v>
      </c>
      <c r="L260" s="86" t="b">
        <v>0</v>
      </c>
    </row>
    <row r="261" spans="1:12" ht="15">
      <c r="A261" s="86" t="s">
        <v>2064</v>
      </c>
      <c r="B261" s="86" t="s">
        <v>1538</v>
      </c>
      <c r="C261" s="86">
        <v>2</v>
      </c>
      <c r="D261" s="121">
        <v>0.0020322383828839828</v>
      </c>
      <c r="E261" s="121">
        <v>1.503484949512768</v>
      </c>
      <c r="F261" s="86" t="s">
        <v>2081</v>
      </c>
      <c r="G261" s="86" t="b">
        <v>0</v>
      </c>
      <c r="H261" s="86" t="b">
        <v>0</v>
      </c>
      <c r="I261" s="86" t="b">
        <v>0</v>
      </c>
      <c r="J261" s="86" t="b">
        <v>0</v>
      </c>
      <c r="K261" s="86" t="b">
        <v>0</v>
      </c>
      <c r="L261" s="86" t="b">
        <v>0</v>
      </c>
    </row>
    <row r="262" spans="1:12" ht="15">
      <c r="A262" s="86" t="s">
        <v>1918</v>
      </c>
      <c r="B262" s="86" t="s">
        <v>1935</v>
      </c>
      <c r="C262" s="86">
        <v>2</v>
      </c>
      <c r="D262" s="121">
        <v>0.0020322383828839828</v>
      </c>
      <c r="E262" s="121">
        <v>1.3643772567102566</v>
      </c>
      <c r="F262" s="86" t="s">
        <v>2081</v>
      </c>
      <c r="G262" s="86" t="b">
        <v>0</v>
      </c>
      <c r="H262" s="86" t="b">
        <v>0</v>
      </c>
      <c r="I262" s="86" t="b">
        <v>0</v>
      </c>
      <c r="J262" s="86" t="b">
        <v>0</v>
      </c>
      <c r="K262" s="86" t="b">
        <v>0</v>
      </c>
      <c r="L262" s="86" t="b">
        <v>0</v>
      </c>
    </row>
    <row r="263" spans="1:12" ht="15">
      <c r="A263" s="86" t="s">
        <v>1935</v>
      </c>
      <c r="B263" s="86" t="s">
        <v>1936</v>
      </c>
      <c r="C263" s="86">
        <v>2</v>
      </c>
      <c r="D263" s="121">
        <v>0.0020322383828839828</v>
      </c>
      <c r="E263" s="121">
        <v>2.096771016533225</v>
      </c>
      <c r="F263" s="86" t="s">
        <v>2081</v>
      </c>
      <c r="G263" s="86" t="b">
        <v>0</v>
      </c>
      <c r="H263" s="86" t="b">
        <v>0</v>
      </c>
      <c r="I263" s="86" t="b">
        <v>0</v>
      </c>
      <c r="J263" s="86" t="b">
        <v>0</v>
      </c>
      <c r="K263" s="86" t="b">
        <v>0</v>
      </c>
      <c r="L263" s="86" t="b">
        <v>0</v>
      </c>
    </row>
    <row r="264" spans="1:12" ht="15">
      <c r="A264" s="86" t="s">
        <v>1936</v>
      </c>
      <c r="B264" s="86" t="s">
        <v>1535</v>
      </c>
      <c r="C264" s="86">
        <v>2</v>
      </c>
      <c r="D264" s="121">
        <v>0.0020322383828839828</v>
      </c>
      <c r="E264" s="121">
        <v>0.808969286602999</v>
      </c>
      <c r="F264" s="86" t="s">
        <v>2081</v>
      </c>
      <c r="G264" s="86" t="b">
        <v>0</v>
      </c>
      <c r="H264" s="86" t="b">
        <v>0</v>
      </c>
      <c r="I264" s="86" t="b">
        <v>0</v>
      </c>
      <c r="J264" s="86" t="b">
        <v>0</v>
      </c>
      <c r="K264" s="86" t="b">
        <v>0</v>
      </c>
      <c r="L264" s="86" t="b">
        <v>0</v>
      </c>
    </row>
    <row r="265" spans="1:12" ht="15">
      <c r="A265" s="86" t="s">
        <v>1535</v>
      </c>
      <c r="B265" s="86" t="s">
        <v>2065</v>
      </c>
      <c r="C265" s="86">
        <v>2</v>
      </c>
      <c r="D265" s="121">
        <v>0.0020322383828839828</v>
      </c>
      <c r="E265" s="121">
        <v>1.3015864268508013</v>
      </c>
      <c r="F265" s="86" t="s">
        <v>2081</v>
      </c>
      <c r="G265" s="86" t="b">
        <v>0</v>
      </c>
      <c r="H265" s="86" t="b">
        <v>0</v>
      </c>
      <c r="I265" s="86" t="b">
        <v>0</v>
      </c>
      <c r="J265" s="86" t="b">
        <v>0</v>
      </c>
      <c r="K265" s="86" t="b">
        <v>0</v>
      </c>
      <c r="L265" s="86" t="b">
        <v>0</v>
      </c>
    </row>
    <row r="266" spans="1:12" ht="15">
      <c r="A266" s="86" t="s">
        <v>2065</v>
      </c>
      <c r="B266" s="86" t="s">
        <v>2066</v>
      </c>
      <c r="C266" s="86">
        <v>2</v>
      </c>
      <c r="D266" s="121">
        <v>0.0020322383828839828</v>
      </c>
      <c r="E266" s="121">
        <v>2.8926510338773004</v>
      </c>
      <c r="F266" s="86" t="s">
        <v>2081</v>
      </c>
      <c r="G266" s="86" t="b">
        <v>0</v>
      </c>
      <c r="H266" s="86" t="b">
        <v>0</v>
      </c>
      <c r="I266" s="86" t="b">
        <v>0</v>
      </c>
      <c r="J266" s="86" t="b">
        <v>0</v>
      </c>
      <c r="K266" s="86" t="b">
        <v>0</v>
      </c>
      <c r="L266" s="86" t="b">
        <v>0</v>
      </c>
    </row>
    <row r="267" spans="1:12" ht="15">
      <c r="A267" s="86" t="s">
        <v>2066</v>
      </c>
      <c r="B267" s="86" t="s">
        <v>2067</v>
      </c>
      <c r="C267" s="86">
        <v>2</v>
      </c>
      <c r="D267" s="121">
        <v>0.0020322383828839828</v>
      </c>
      <c r="E267" s="121">
        <v>2.8926510338773004</v>
      </c>
      <c r="F267" s="86" t="s">
        <v>2081</v>
      </c>
      <c r="G267" s="86" t="b">
        <v>0</v>
      </c>
      <c r="H267" s="86" t="b">
        <v>0</v>
      </c>
      <c r="I267" s="86" t="b">
        <v>0</v>
      </c>
      <c r="J267" s="86" t="b">
        <v>0</v>
      </c>
      <c r="K267" s="86" t="b">
        <v>0</v>
      </c>
      <c r="L267" s="86" t="b">
        <v>0</v>
      </c>
    </row>
    <row r="268" spans="1:12" ht="15">
      <c r="A268" s="86" t="s">
        <v>2068</v>
      </c>
      <c r="B268" s="86" t="s">
        <v>2069</v>
      </c>
      <c r="C268" s="86">
        <v>2</v>
      </c>
      <c r="D268" s="121">
        <v>0.0020322383828839828</v>
      </c>
      <c r="E268" s="121">
        <v>2.8926510338773004</v>
      </c>
      <c r="F268" s="86" t="s">
        <v>2081</v>
      </c>
      <c r="G268" s="86" t="b">
        <v>0</v>
      </c>
      <c r="H268" s="86" t="b">
        <v>0</v>
      </c>
      <c r="I268" s="86" t="b">
        <v>0</v>
      </c>
      <c r="J268" s="86" t="b">
        <v>0</v>
      </c>
      <c r="K268" s="86" t="b">
        <v>0</v>
      </c>
      <c r="L268" s="86" t="b">
        <v>0</v>
      </c>
    </row>
    <row r="269" spans="1:12" ht="15">
      <c r="A269" s="86" t="s">
        <v>2069</v>
      </c>
      <c r="B269" s="86" t="s">
        <v>2070</v>
      </c>
      <c r="C269" s="86">
        <v>2</v>
      </c>
      <c r="D269" s="121">
        <v>0.0020322383828839828</v>
      </c>
      <c r="E269" s="121">
        <v>2.8926510338773004</v>
      </c>
      <c r="F269" s="86" t="s">
        <v>2081</v>
      </c>
      <c r="G269" s="86" t="b">
        <v>0</v>
      </c>
      <c r="H269" s="86" t="b">
        <v>0</v>
      </c>
      <c r="I269" s="86" t="b">
        <v>0</v>
      </c>
      <c r="J269" s="86" t="b">
        <v>0</v>
      </c>
      <c r="K269" s="86" t="b">
        <v>0</v>
      </c>
      <c r="L269" s="86" t="b">
        <v>0</v>
      </c>
    </row>
    <row r="270" spans="1:12" ht="15">
      <c r="A270" s="86" t="s">
        <v>2070</v>
      </c>
      <c r="B270" s="86" t="s">
        <v>1560</v>
      </c>
      <c r="C270" s="86">
        <v>2</v>
      </c>
      <c r="D270" s="121">
        <v>0.0020322383828839828</v>
      </c>
      <c r="E270" s="121">
        <v>2.1936810295412816</v>
      </c>
      <c r="F270" s="86" t="s">
        <v>2081</v>
      </c>
      <c r="G270" s="86" t="b">
        <v>0</v>
      </c>
      <c r="H270" s="86" t="b">
        <v>0</v>
      </c>
      <c r="I270" s="86" t="b">
        <v>0</v>
      </c>
      <c r="J270" s="86" t="b">
        <v>0</v>
      </c>
      <c r="K270" s="86" t="b">
        <v>0</v>
      </c>
      <c r="L270" s="86" t="b">
        <v>0</v>
      </c>
    </row>
    <row r="271" spans="1:12" ht="15">
      <c r="A271" s="86" t="s">
        <v>1560</v>
      </c>
      <c r="B271" s="86" t="s">
        <v>2071</v>
      </c>
      <c r="C271" s="86">
        <v>2</v>
      </c>
      <c r="D271" s="121">
        <v>0.0020322383828839828</v>
      </c>
      <c r="E271" s="121">
        <v>2.1936810295412816</v>
      </c>
      <c r="F271" s="86" t="s">
        <v>2081</v>
      </c>
      <c r="G271" s="86" t="b">
        <v>0</v>
      </c>
      <c r="H271" s="86" t="b">
        <v>0</v>
      </c>
      <c r="I271" s="86" t="b">
        <v>0</v>
      </c>
      <c r="J271" s="86" t="b">
        <v>0</v>
      </c>
      <c r="K271" s="86" t="b">
        <v>0</v>
      </c>
      <c r="L271" s="86" t="b">
        <v>0</v>
      </c>
    </row>
    <row r="272" spans="1:12" ht="15">
      <c r="A272" s="86" t="s">
        <v>2071</v>
      </c>
      <c r="B272" s="86" t="s">
        <v>2072</v>
      </c>
      <c r="C272" s="86">
        <v>2</v>
      </c>
      <c r="D272" s="121">
        <v>0.0020322383828839828</v>
      </c>
      <c r="E272" s="121">
        <v>2.8926510338773004</v>
      </c>
      <c r="F272" s="86" t="s">
        <v>2081</v>
      </c>
      <c r="G272" s="86" t="b">
        <v>0</v>
      </c>
      <c r="H272" s="86" t="b">
        <v>0</v>
      </c>
      <c r="I272" s="86" t="b">
        <v>0</v>
      </c>
      <c r="J272" s="86" t="b">
        <v>0</v>
      </c>
      <c r="K272" s="86" t="b">
        <v>0</v>
      </c>
      <c r="L272" s="86" t="b">
        <v>0</v>
      </c>
    </row>
    <row r="273" spans="1:12" ht="15">
      <c r="A273" s="86" t="s">
        <v>2072</v>
      </c>
      <c r="B273" s="86" t="s">
        <v>2073</v>
      </c>
      <c r="C273" s="86">
        <v>2</v>
      </c>
      <c r="D273" s="121">
        <v>0.0020322383828839828</v>
      </c>
      <c r="E273" s="121">
        <v>2.8926510338773004</v>
      </c>
      <c r="F273" s="86" t="s">
        <v>2081</v>
      </c>
      <c r="G273" s="86" t="b">
        <v>0</v>
      </c>
      <c r="H273" s="86" t="b">
        <v>0</v>
      </c>
      <c r="I273" s="86" t="b">
        <v>0</v>
      </c>
      <c r="J273" s="86" t="b">
        <v>0</v>
      </c>
      <c r="K273" s="86" t="b">
        <v>0</v>
      </c>
      <c r="L273" s="86" t="b">
        <v>0</v>
      </c>
    </row>
    <row r="274" spans="1:12" ht="15">
      <c r="A274" s="86" t="s">
        <v>2073</v>
      </c>
      <c r="B274" s="86" t="s">
        <v>1535</v>
      </c>
      <c r="C274" s="86">
        <v>2</v>
      </c>
      <c r="D274" s="121">
        <v>0.0020322383828839828</v>
      </c>
      <c r="E274" s="121">
        <v>1.2069092952750367</v>
      </c>
      <c r="F274" s="86" t="s">
        <v>2081</v>
      </c>
      <c r="G274" s="86" t="b">
        <v>0</v>
      </c>
      <c r="H274" s="86" t="b">
        <v>0</v>
      </c>
      <c r="I274" s="86" t="b">
        <v>0</v>
      </c>
      <c r="J274" s="86" t="b">
        <v>0</v>
      </c>
      <c r="K274" s="86" t="b">
        <v>0</v>
      </c>
      <c r="L274" s="86" t="b">
        <v>0</v>
      </c>
    </row>
    <row r="275" spans="1:12" ht="15">
      <c r="A275" s="86" t="s">
        <v>1535</v>
      </c>
      <c r="B275" s="86" t="s">
        <v>2074</v>
      </c>
      <c r="C275" s="86">
        <v>2</v>
      </c>
      <c r="D275" s="121">
        <v>0.0020322383828839828</v>
      </c>
      <c r="E275" s="121">
        <v>1.3015864268508013</v>
      </c>
      <c r="F275" s="86" t="s">
        <v>2081</v>
      </c>
      <c r="G275" s="86" t="b">
        <v>0</v>
      </c>
      <c r="H275" s="86" t="b">
        <v>0</v>
      </c>
      <c r="I275" s="86" t="b">
        <v>0</v>
      </c>
      <c r="J275" s="86" t="b">
        <v>0</v>
      </c>
      <c r="K275" s="86" t="b">
        <v>0</v>
      </c>
      <c r="L275" s="86" t="b">
        <v>0</v>
      </c>
    </row>
    <row r="276" spans="1:12" ht="15">
      <c r="A276" s="86" t="s">
        <v>2074</v>
      </c>
      <c r="B276" s="86" t="s">
        <v>2075</v>
      </c>
      <c r="C276" s="86">
        <v>2</v>
      </c>
      <c r="D276" s="121">
        <v>0.0020322383828839828</v>
      </c>
      <c r="E276" s="121">
        <v>2.8926510338773004</v>
      </c>
      <c r="F276" s="86" t="s">
        <v>2081</v>
      </c>
      <c r="G276" s="86" t="b">
        <v>0</v>
      </c>
      <c r="H276" s="86" t="b">
        <v>0</v>
      </c>
      <c r="I276" s="86" t="b">
        <v>0</v>
      </c>
      <c r="J276" s="86" t="b">
        <v>0</v>
      </c>
      <c r="K276" s="86" t="b">
        <v>0</v>
      </c>
      <c r="L276" s="86" t="b">
        <v>0</v>
      </c>
    </row>
    <row r="277" spans="1:12" ht="15">
      <c r="A277" s="86" t="s">
        <v>2075</v>
      </c>
      <c r="B277" s="86" t="s">
        <v>2076</v>
      </c>
      <c r="C277" s="86">
        <v>2</v>
      </c>
      <c r="D277" s="121">
        <v>0.0020322383828839828</v>
      </c>
      <c r="E277" s="121">
        <v>2.8926510338773004</v>
      </c>
      <c r="F277" s="86" t="s">
        <v>2081</v>
      </c>
      <c r="G277" s="86" t="b">
        <v>0</v>
      </c>
      <c r="H277" s="86" t="b">
        <v>0</v>
      </c>
      <c r="I277" s="86" t="b">
        <v>0</v>
      </c>
      <c r="J277" s="86" t="b">
        <v>0</v>
      </c>
      <c r="K277" s="86" t="b">
        <v>0</v>
      </c>
      <c r="L277" s="86" t="b">
        <v>0</v>
      </c>
    </row>
    <row r="278" spans="1:12" ht="15">
      <c r="A278" s="86" t="s">
        <v>2077</v>
      </c>
      <c r="B278" s="86" t="s">
        <v>1933</v>
      </c>
      <c r="C278" s="86">
        <v>2</v>
      </c>
      <c r="D278" s="121">
        <v>0.0020322383828839828</v>
      </c>
      <c r="E278" s="121">
        <v>2.494711025205263</v>
      </c>
      <c r="F278" s="86" t="s">
        <v>2081</v>
      </c>
      <c r="G278" s="86" t="b">
        <v>0</v>
      </c>
      <c r="H278" s="86" t="b">
        <v>1</v>
      </c>
      <c r="I278" s="86" t="b">
        <v>0</v>
      </c>
      <c r="J278" s="86" t="b">
        <v>0</v>
      </c>
      <c r="K278" s="86" t="b">
        <v>0</v>
      </c>
      <c r="L278" s="86" t="b">
        <v>0</v>
      </c>
    </row>
    <row r="279" spans="1:12" ht="15">
      <c r="A279" s="86" t="s">
        <v>1933</v>
      </c>
      <c r="B279" s="86" t="s">
        <v>1928</v>
      </c>
      <c r="C279" s="86">
        <v>2</v>
      </c>
      <c r="D279" s="121">
        <v>0.0020322383828839828</v>
      </c>
      <c r="E279" s="121">
        <v>1.8926510338773004</v>
      </c>
      <c r="F279" s="86" t="s">
        <v>2081</v>
      </c>
      <c r="G279" s="86" t="b">
        <v>0</v>
      </c>
      <c r="H279" s="86" t="b">
        <v>0</v>
      </c>
      <c r="I279" s="86" t="b">
        <v>0</v>
      </c>
      <c r="J279" s="86" t="b">
        <v>0</v>
      </c>
      <c r="K279" s="86" t="b">
        <v>0</v>
      </c>
      <c r="L279" s="86" t="b">
        <v>0</v>
      </c>
    </row>
    <row r="280" spans="1:12" ht="15">
      <c r="A280" s="86" t="s">
        <v>1928</v>
      </c>
      <c r="B280" s="86" t="s">
        <v>2078</v>
      </c>
      <c r="C280" s="86">
        <v>2</v>
      </c>
      <c r="D280" s="121">
        <v>0.0020322383828839828</v>
      </c>
      <c r="E280" s="121">
        <v>2.290591042549338</v>
      </c>
      <c r="F280" s="86" t="s">
        <v>2081</v>
      </c>
      <c r="G280" s="86" t="b">
        <v>0</v>
      </c>
      <c r="H280" s="86" t="b">
        <v>0</v>
      </c>
      <c r="I280" s="86" t="b">
        <v>0</v>
      </c>
      <c r="J280" s="86" t="b">
        <v>0</v>
      </c>
      <c r="K280" s="86" t="b">
        <v>0</v>
      </c>
      <c r="L280" s="86" t="b">
        <v>0</v>
      </c>
    </row>
    <row r="281" spans="1:12" ht="15">
      <c r="A281" s="86" t="s">
        <v>2078</v>
      </c>
      <c r="B281" s="86" t="s">
        <v>1933</v>
      </c>
      <c r="C281" s="86">
        <v>2</v>
      </c>
      <c r="D281" s="121">
        <v>0.0020322383828839828</v>
      </c>
      <c r="E281" s="121">
        <v>2.494711025205263</v>
      </c>
      <c r="F281" s="86" t="s">
        <v>2081</v>
      </c>
      <c r="G281" s="86" t="b">
        <v>0</v>
      </c>
      <c r="H281" s="86" t="b">
        <v>0</v>
      </c>
      <c r="I281" s="86" t="b">
        <v>0</v>
      </c>
      <c r="J281" s="86" t="b">
        <v>0</v>
      </c>
      <c r="K281" s="86" t="b">
        <v>0</v>
      </c>
      <c r="L281" s="86" t="b">
        <v>0</v>
      </c>
    </row>
    <row r="282" spans="1:12" ht="15">
      <c r="A282" s="86" t="s">
        <v>1933</v>
      </c>
      <c r="B282" s="86" t="s">
        <v>1536</v>
      </c>
      <c r="C282" s="86">
        <v>2</v>
      </c>
      <c r="D282" s="121">
        <v>0.0020322383828839828</v>
      </c>
      <c r="E282" s="121">
        <v>1.1936810295412814</v>
      </c>
      <c r="F282" s="86" t="s">
        <v>2081</v>
      </c>
      <c r="G282" s="86" t="b">
        <v>0</v>
      </c>
      <c r="H282" s="86" t="b">
        <v>0</v>
      </c>
      <c r="I282" s="86" t="b">
        <v>0</v>
      </c>
      <c r="J282" s="86" t="b">
        <v>0</v>
      </c>
      <c r="K282" s="86" t="b">
        <v>0</v>
      </c>
      <c r="L282" s="86" t="b">
        <v>0</v>
      </c>
    </row>
    <row r="283" spans="1:12" ht="15">
      <c r="A283" s="86" t="s">
        <v>1918</v>
      </c>
      <c r="B283" s="86" t="s">
        <v>1923</v>
      </c>
      <c r="C283" s="86">
        <v>2</v>
      </c>
      <c r="D283" s="121">
        <v>0.0020322383828839828</v>
      </c>
      <c r="E283" s="121">
        <v>1.0219545758880504</v>
      </c>
      <c r="F283" s="86" t="s">
        <v>2081</v>
      </c>
      <c r="G283" s="86" t="b">
        <v>0</v>
      </c>
      <c r="H283" s="86" t="b">
        <v>0</v>
      </c>
      <c r="I283" s="86" t="b">
        <v>0</v>
      </c>
      <c r="J283" s="86" t="b">
        <v>0</v>
      </c>
      <c r="K283" s="86" t="b">
        <v>0</v>
      </c>
      <c r="L283" s="86" t="b">
        <v>0</v>
      </c>
    </row>
    <row r="284" spans="1:12" ht="15">
      <c r="A284" s="86" t="s">
        <v>1536</v>
      </c>
      <c r="B284" s="86" t="s">
        <v>1539</v>
      </c>
      <c r="C284" s="86">
        <v>20</v>
      </c>
      <c r="D284" s="121">
        <v>0.009036343798717515</v>
      </c>
      <c r="E284" s="121">
        <v>1.2505471641463757</v>
      </c>
      <c r="F284" s="86" t="s">
        <v>1386</v>
      </c>
      <c r="G284" s="86" t="b">
        <v>0</v>
      </c>
      <c r="H284" s="86" t="b">
        <v>0</v>
      </c>
      <c r="I284" s="86" t="b">
        <v>0</v>
      </c>
      <c r="J284" s="86" t="b">
        <v>0</v>
      </c>
      <c r="K284" s="86" t="b">
        <v>0</v>
      </c>
      <c r="L284" s="86" t="b">
        <v>0</v>
      </c>
    </row>
    <row r="285" spans="1:12" ht="15">
      <c r="A285" s="86" t="s">
        <v>1539</v>
      </c>
      <c r="B285" s="86" t="s">
        <v>1537</v>
      </c>
      <c r="C285" s="86">
        <v>20</v>
      </c>
      <c r="D285" s="121">
        <v>0.009036343798717515</v>
      </c>
      <c r="E285" s="121">
        <v>1.266937580334545</v>
      </c>
      <c r="F285" s="86" t="s">
        <v>1386</v>
      </c>
      <c r="G285" s="86" t="b">
        <v>0</v>
      </c>
      <c r="H285" s="86" t="b">
        <v>0</v>
      </c>
      <c r="I285" s="86" t="b">
        <v>0</v>
      </c>
      <c r="J285" s="86" t="b">
        <v>0</v>
      </c>
      <c r="K285" s="86" t="b">
        <v>0</v>
      </c>
      <c r="L285" s="86" t="b">
        <v>0</v>
      </c>
    </row>
    <row r="286" spans="1:12" ht="15">
      <c r="A286" s="86" t="s">
        <v>1541</v>
      </c>
      <c r="B286" s="86" t="s">
        <v>1542</v>
      </c>
      <c r="C286" s="86">
        <v>20</v>
      </c>
      <c r="D286" s="121">
        <v>0.009036343798717515</v>
      </c>
      <c r="E286" s="121">
        <v>1.3043888251045384</v>
      </c>
      <c r="F286" s="86" t="s">
        <v>1386</v>
      </c>
      <c r="G286" s="86" t="b">
        <v>0</v>
      </c>
      <c r="H286" s="86" t="b">
        <v>0</v>
      </c>
      <c r="I286" s="86" t="b">
        <v>0</v>
      </c>
      <c r="J286" s="86" t="b">
        <v>0</v>
      </c>
      <c r="K286" s="86" t="b">
        <v>0</v>
      </c>
      <c r="L286" s="86" t="b">
        <v>0</v>
      </c>
    </row>
    <row r="287" spans="1:12" ht="15">
      <c r="A287" s="86" t="s">
        <v>1538</v>
      </c>
      <c r="B287" s="86" t="s">
        <v>1543</v>
      </c>
      <c r="C287" s="86">
        <v>13</v>
      </c>
      <c r="D287" s="121">
        <v>0.009398444286040121</v>
      </c>
      <c r="E287" s="121">
        <v>1.1330964489306259</v>
      </c>
      <c r="F287" s="86" t="s">
        <v>1386</v>
      </c>
      <c r="G287" s="86" t="b">
        <v>0</v>
      </c>
      <c r="H287" s="86" t="b">
        <v>0</v>
      </c>
      <c r="I287" s="86" t="b">
        <v>0</v>
      </c>
      <c r="J287" s="86" t="b">
        <v>0</v>
      </c>
      <c r="K287" s="86" t="b">
        <v>0</v>
      </c>
      <c r="L287" s="86" t="b">
        <v>0</v>
      </c>
    </row>
    <row r="288" spans="1:12" ht="15">
      <c r="A288" s="86" t="s">
        <v>1543</v>
      </c>
      <c r="B288" s="86" t="s">
        <v>1547</v>
      </c>
      <c r="C288" s="86">
        <v>13</v>
      </c>
      <c r="D288" s="121">
        <v>0.009398444286040121</v>
      </c>
      <c r="E288" s="121">
        <v>1.418332177411375</v>
      </c>
      <c r="F288" s="86" t="s">
        <v>1386</v>
      </c>
      <c r="G288" s="86" t="b">
        <v>0</v>
      </c>
      <c r="H288" s="86" t="b">
        <v>0</v>
      </c>
      <c r="I288" s="86" t="b">
        <v>0</v>
      </c>
      <c r="J288" s="86" t="b">
        <v>0</v>
      </c>
      <c r="K288" s="86" t="b">
        <v>0</v>
      </c>
      <c r="L288" s="86" t="b">
        <v>0</v>
      </c>
    </row>
    <row r="289" spans="1:12" ht="15">
      <c r="A289" s="86" t="s">
        <v>1547</v>
      </c>
      <c r="B289" s="86" t="s">
        <v>1535</v>
      </c>
      <c r="C289" s="86">
        <v>13</v>
      </c>
      <c r="D289" s="121">
        <v>0.009398444286040121</v>
      </c>
      <c r="E289" s="121">
        <v>1.1672761567092325</v>
      </c>
      <c r="F289" s="86" t="s">
        <v>1386</v>
      </c>
      <c r="G289" s="86" t="b">
        <v>0</v>
      </c>
      <c r="H289" s="86" t="b">
        <v>0</v>
      </c>
      <c r="I289" s="86" t="b">
        <v>0</v>
      </c>
      <c r="J289" s="86" t="b">
        <v>0</v>
      </c>
      <c r="K289" s="86" t="b">
        <v>0</v>
      </c>
      <c r="L289" s="86" t="b">
        <v>0</v>
      </c>
    </row>
    <row r="290" spans="1:12" ht="15">
      <c r="A290" s="86" t="s">
        <v>1535</v>
      </c>
      <c r="B290" s="86" t="s">
        <v>1544</v>
      </c>
      <c r="C290" s="86">
        <v>13</v>
      </c>
      <c r="D290" s="121">
        <v>0.009398444286040121</v>
      </c>
      <c r="E290" s="121">
        <v>1.1200080751233188</v>
      </c>
      <c r="F290" s="86" t="s">
        <v>1386</v>
      </c>
      <c r="G290" s="86" t="b">
        <v>0</v>
      </c>
      <c r="H290" s="86" t="b">
        <v>0</v>
      </c>
      <c r="I290" s="86" t="b">
        <v>0</v>
      </c>
      <c r="J290" s="86" t="b">
        <v>0</v>
      </c>
      <c r="K290" s="86" t="b">
        <v>0</v>
      </c>
      <c r="L290" s="86" t="b">
        <v>0</v>
      </c>
    </row>
    <row r="291" spans="1:12" ht="15">
      <c r="A291" s="86" t="s">
        <v>1542</v>
      </c>
      <c r="B291" s="86" t="s">
        <v>1545</v>
      </c>
      <c r="C291" s="86">
        <v>12</v>
      </c>
      <c r="D291" s="121">
        <v>0.00928004540299323</v>
      </c>
      <c r="E291" s="121">
        <v>1.2744256017270952</v>
      </c>
      <c r="F291" s="86" t="s">
        <v>1386</v>
      </c>
      <c r="G291" s="86" t="b">
        <v>0</v>
      </c>
      <c r="H291" s="86" t="b">
        <v>0</v>
      </c>
      <c r="I291" s="86" t="b">
        <v>0</v>
      </c>
      <c r="J291" s="86" t="b">
        <v>0</v>
      </c>
      <c r="K291" s="86" t="b">
        <v>0</v>
      </c>
      <c r="L291" s="86" t="b">
        <v>0</v>
      </c>
    </row>
    <row r="292" spans="1:12" ht="15">
      <c r="A292" s="86" t="s">
        <v>1545</v>
      </c>
      <c r="B292" s="86" t="s">
        <v>1538</v>
      </c>
      <c r="C292" s="86">
        <v>11</v>
      </c>
      <c r="D292" s="121">
        <v>0.009109134619096543</v>
      </c>
      <c r="E292" s="121">
        <v>1.167001112696301</v>
      </c>
      <c r="F292" s="86" t="s">
        <v>1386</v>
      </c>
      <c r="G292" s="86" t="b">
        <v>0</v>
      </c>
      <c r="H292" s="86" t="b">
        <v>0</v>
      </c>
      <c r="I292" s="86" t="b">
        <v>0</v>
      </c>
      <c r="J292" s="86" t="b">
        <v>0</v>
      </c>
      <c r="K292" s="86" t="b">
        <v>0</v>
      </c>
      <c r="L292" s="86" t="b">
        <v>0</v>
      </c>
    </row>
    <row r="293" spans="1:12" ht="15">
      <c r="A293" s="86" t="s">
        <v>1537</v>
      </c>
      <c r="B293" s="86" t="s">
        <v>1563</v>
      </c>
      <c r="C293" s="86">
        <v>10</v>
      </c>
      <c r="D293" s="121">
        <v>0.00888092545970631</v>
      </c>
      <c r="E293" s="121">
        <v>1.1668224274512773</v>
      </c>
      <c r="F293" s="86" t="s">
        <v>1386</v>
      </c>
      <c r="G293" s="86" t="b">
        <v>0</v>
      </c>
      <c r="H293" s="86" t="b">
        <v>0</v>
      </c>
      <c r="I293" s="86" t="b">
        <v>0</v>
      </c>
      <c r="J293" s="86" t="b">
        <v>0</v>
      </c>
      <c r="K293" s="86" t="b">
        <v>0</v>
      </c>
      <c r="L293" s="86" t="b">
        <v>0</v>
      </c>
    </row>
    <row r="294" spans="1:12" ht="15">
      <c r="A294" s="86" t="s">
        <v>1563</v>
      </c>
      <c r="B294" s="86" t="s">
        <v>1541</v>
      </c>
      <c r="C294" s="86">
        <v>10</v>
      </c>
      <c r="D294" s="121">
        <v>0.00888092545970631</v>
      </c>
      <c r="E294" s="121">
        <v>1.134637744079876</v>
      </c>
      <c r="F294" s="86" t="s">
        <v>1386</v>
      </c>
      <c r="G294" s="86" t="b">
        <v>0</v>
      </c>
      <c r="H294" s="86" t="b">
        <v>0</v>
      </c>
      <c r="I294" s="86" t="b">
        <v>0</v>
      </c>
      <c r="J294" s="86" t="b">
        <v>0</v>
      </c>
      <c r="K294" s="86" t="b">
        <v>0</v>
      </c>
      <c r="L294" s="86" t="b">
        <v>0</v>
      </c>
    </row>
    <row r="295" spans="1:12" ht="15">
      <c r="A295" s="86" t="s">
        <v>1920</v>
      </c>
      <c r="B295" s="86" t="s">
        <v>1918</v>
      </c>
      <c r="C295" s="86">
        <v>10</v>
      </c>
      <c r="D295" s="121">
        <v>0.00888092545970631</v>
      </c>
      <c r="E295" s="121">
        <v>1.5667320289862194</v>
      </c>
      <c r="F295" s="86" t="s">
        <v>1386</v>
      </c>
      <c r="G295" s="86" t="b">
        <v>0</v>
      </c>
      <c r="H295" s="86" t="b">
        <v>0</v>
      </c>
      <c r="I295" s="86" t="b">
        <v>0</v>
      </c>
      <c r="J295" s="86" t="b">
        <v>0</v>
      </c>
      <c r="K295" s="86" t="b">
        <v>0</v>
      </c>
      <c r="L295" s="86" t="b">
        <v>0</v>
      </c>
    </row>
    <row r="296" spans="1:12" ht="15">
      <c r="A296" s="86" t="s">
        <v>1918</v>
      </c>
      <c r="B296" s="86" t="s">
        <v>1562</v>
      </c>
      <c r="C296" s="86">
        <v>9</v>
      </c>
      <c r="D296" s="121">
        <v>0.00858966974713579</v>
      </c>
      <c r="E296" s="121">
        <v>1.4220949325545835</v>
      </c>
      <c r="F296" s="86" t="s">
        <v>1386</v>
      </c>
      <c r="G296" s="86" t="b">
        <v>0</v>
      </c>
      <c r="H296" s="86" t="b">
        <v>0</v>
      </c>
      <c r="I296" s="86" t="b">
        <v>0</v>
      </c>
      <c r="J296" s="86" t="b">
        <v>0</v>
      </c>
      <c r="K296" s="86" t="b">
        <v>0</v>
      </c>
      <c r="L296" s="86" t="b">
        <v>0</v>
      </c>
    </row>
    <row r="297" spans="1:12" ht="15">
      <c r="A297" s="86" t="s">
        <v>1537</v>
      </c>
      <c r="B297" s="86" t="s">
        <v>1541</v>
      </c>
      <c r="C297" s="86">
        <v>9</v>
      </c>
      <c r="D297" s="121">
        <v>0.00858966974713579</v>
      </c>
      <c r="E297" s="121">
        <v>0.9043558269266568</v>
      </c>
      <c r="F297" s="86" t="s">
        <v>1386</v>
      </c>
      <c r="G297" s="86" t="b">
        <v>0</v>
      </c>
      <c r="H297" s="86" t="b">
        <v>0</v>
      </c>
      <c r="I297" s="86" t="b">
        <v>0</v>
      </c>
      <c r="J297" s="86" t="b">
        <v>0</v>
      </c>
      <c r="K297" s="86" t="b">
        <v>0</v>
      </c>
      <c r="L297" s="86" t="b">
        <v>0</v>
      </c>
    </row>
    <row r="298" spans="1:12" ht="15">
      <c r="A298" s="86" t="s">
        <v>1544</v>
      </c>
      <c r="B298" s="86" t="s">
        <v>1926</v>
      </c>
      <c r="C298" s="86">
        <v>9</v>
      </c>
      <c r="D298" s="121">
        <v>0.00858966974713579</v>
      </c>
      <c r="E298" s="121">
        <v>1.5569721916970631</v>
      </c>
      <c r="F298" s="86" t="s">
        <v>1386</v>
      </c>
      <c r="G298" s="86" t="b">
        <v>0</v>
      </c>
      <c r="H298" s="86" t="b">
        <v>0</v>
      </c>
      <c r="I298" s="86" t="b">
        <v>0</v>
      </c>
      <c r="J298" s="86" t="b">
        <v>0</v>
      </c>
      <c r="K298" s="86" t="b">
        <v>0</v>
      </c>
      <c r="L298" s="86" t="b">
        <v>0</v>
      </c>
    </row>
    <row r="299" spans="1:12" ht="15">
      <c r="A299" s="86" t="s">
        <v>1926</v>
      </c>
      <c r="B299" s="86" t="s">
        <v>1920</v>
      </c>
      <c r="C299" s="86">
        <v>9</v>
      </c>
      <c r="D299" s="121">
        <v>0.00858966974713579</v>
      </c>
      <c r="E299" s="121">
        <v>1.7708520116421442</v>
      </c>
      <c r="F299" s="86" t="s">
        <v>1386</v>
      </c>
      <c r="G299" s="86" t="b">
        <v>0</v>
      </c>
      <c r="H299" s="86" t="b">
        <v>0</v>
      </c>
      <c r="I299" s="86" t="b">
        <v>0</v>
      </c>
      <c r="J299" s="86" t="b">
        <v>0</v>
      </c>
      <c r="K299" s="86" t="b">
        <v>0</v>
      </c>
      <c r="L299" s="86" t="b">
        <v>0</v>
      </c>
    </row>
    <row r="300" spans="1:12" ht="15">
      <c r="A300" s="86" t="s">
        <v>1562</v>
      </c>
      <c r="B300" s="86" t="s">
        <v>1921</v>
      </c>
      <c r="C300" s="86">
        <v>8</v>
      </c>
      <c r="D300" s="121">
        <v>0.008228334721481646</v>
      </c>
      <c r="E300" s="121">
        <v>1.530643252974714</v>
      </c>
      <c r="F300" s="86" t="s">
        <v>1386</v>
      </c>
      <c r="G300" s="86" t="b">
        <v>0</v>
      </c>
      <c r="H300" s="86" t="b">
        <v>0</v>
      </c>
      <c r="I300" s="86" t="b">
        <v>0</v>
      </c>
      <c r="J300" s="86" t="b">
        <v>0</v>
      </c>
      <c r="K300" s="86" t="b">
        <v>0</v>
      </c>
      <c r="L300" s="86" t="b">
        <v>0</v>
      </c>
    </row>
    <row r="301" spans="1:12" ht="15">
      <c r="A301" s="86" t="s">
        <v>1921</v>
      </c>
      <c r="B301" s="86" t="s">
        <v>1930</v>
      </c>
      <c r="C301" s="86">
        <v>7</v>
      </c>
      <c r="D301" s="121">
        <v>0.007788116981070073</v>
      </c>
      <c r="E301" s="121">
        <v>1.9091547098084256</v>
      </c>
      <c r="F301" s="86" t="s">
        <v>1386</v>
      </c>
      <c r="G301" s="86" t="b">
        <v>0</v>
      </c>
      <c r="H301" s="86" t="b">
        <v>0</v>
      </c>
      <c r="I301" s="86" t="b">
        <v>0</v>
      </c>
      <c r="J301" s="86" t="b">
        <v>0</v>
      </c>
      <c r="K301" s="86" t="b">
        <v>0</v>
      </c>
      <c r="L301" s="86" t="b">
        <v>0</v>
      </c>
    </row>
    <row r="302" spans="1:12" ht="15">
      <c r="A302" s="86" t="s">
        <v>1541</v>
      </c>
      <c r="B302" s="86" t="s">
        <v>1563</v>
      </c>
      <c r="C302" s="86">
        <v>6</v>
      </c>
      <c r="D302" s="121">
        <v>0.007257674837705146</v>
      </c>
      <c r="E302" s="121">
        <v>0.9127889944635198</v>
      </c>
      <c r="F302" s="86" t="s">
        <v>1386</v>
      </c>
      <c r="G302" s="86" t="b">
        <v>0</v>
      </c>
      <c r="H302" s="86" t="b">
        <v>0</v>
      </c>
      <c r="I302" s="86" t="b">
        <v>0</v>
      </c>
      <c r="J302" s="86" t="b">
        <v>0</v>
      </c>
      <c r="K302" s="86" t="b">
        <v>0</v>
      </c>
      <c r="L302" s="86" t="b">
        <v>0</v>
      </c>
    </row>
    <row r="303" spans="1:12" ht="15">
      <c r="A303" s="86" t="s">
        <v>1563</v>
      </c>
      <c r="B303" s="86" t="s">
        <v>1579</v>
      </c>
      <c r="C303" s="86">
        <v>6</v>
      </c>
      <c r="D303" s="121">
        <v>0.007257674837705146</v>
      </c>
      <c r="E303" s="121">
        <v>1.5817957754220953</v>
      </c>
      <c r="F303" s="86" t="s">
        <v>1386</v>
      </c>
      <c r="G303" s="86" t="b">
        <v>0</v>
      </c>
      <c r="H303" s="86" t="b">
        <v>0</v>
      </c>
      <c r="I303" s="86" t="b">
        <v>0</v>
      </c>
      <c r="J303" s="86" t="b">
        <v>0</v>
      </c>
      <c r="K303" s="86" t="b">
        <v>0</v>
      </c>
      <c r="L303" s="86" t="b">
        <v>0</v>
      </c>
    </row>
    <row r="304" spans="1:12" ht="15">
      <c r="A304" s="86" t="s">
        <v>1579</v>
      </c>
      <c r="B304" s="86" t="s">
        <v>1562</v>
      </c>
      <c r="C304" s="86">
        <v>6</v>
      </c>
      <c r="D304" s="121">
        <v>0.007257674837705146</v>
      </c>
      <c r="E304" s="121">
        <v>1.5817957754220953</v>
      </c>
      <c r="F304" s="86" t="s">
        <v>1386</v>
      </c>
      <c r="G304" s="86" t="b">
        <v>0</v>
      </c>
      <c r="H304" s="86" t="b">
        <v>0</v>
      </c>
      <c r="I304" s="86" t="b">
        <v>0</v>
      </c>
      <c r="J304" s="86" t="b">
        <v>0</v>
      </c>
      <c r="K304" s="86" t="b">
        <v>0</v>
      </c>
      <c r="L304" s="86" t="b">
        <v>0</v>
      </c>
    </row>
    <row r="305" spans="1:12" ht="15">
      <c r="A305" s="86" t="s">
        <v>1562</v>
      </c>
      <c r="B305" s="86" t="s">
        <v>1544</v>
      </c>
      <c r="C305" s="86">
        <v>6</v>
      </c>
      <c r="D305" s="121">
        <v>0.007257674837705146</v>
      </c>
      <c r="E305" s="121">
        <v>1.0589170301417579</v>
      </c>
      <c r="F305" s="86" t="s">
        <v>1386</v>
      </c>
      <c r="G305" s="86" t="b">
        <v>0</v>
      </c>
      <c r="H305" s="86" t="b">
        <v>0</v>
      </c>
      <c r="I305" s="86" t="b">
        <v>0</v>
      </c>
      <c r="J305" s="86" t="b">
        <v>0</v>
      </c>
      <c r="K305" s="86" t="b">
        <v>0</v>
      </c>
      <c r="L305" s="86" t="b">
        <v>0</v>
      </c>
    </row>
    <row r="306" spans="1:12" ht="15">
      <c r="A306" s="86" t="s">
        <v>1544</v>
      </c>
      <c r="B306" s="86" t="s">
        <v>1919</v>
      </c>
      <c r="C306" s="86">
        <v>6</v>
      </c>
      <c r="D306" s="121">
        <v>0.007257674837705146</v>
      </c>
      <c r="E306" s="121">
        <v>1.5569721916970631</v>
      </c>
      <c r="F306" s="86" t="s">
        <v>1386</v>
      </c>
      <c r="G306" s="86" t="b">
        <v>0</v>
      </c>
      <c r="H306" s="86" t="b">
        <v>0</v>
      </c>
      <c r="I306" s="86" t="b">
        <v>0</v>
      </c>
      <c r="J306" s="86" t="b">
        <v>0</v>
      </c>
      <c r="K306" s="86" t="b">
        <v>0</v>
      </c>
      <c r="L306" s="86" t="b">
        <v>0</v>
      </c>
    </row>
    <row r="307" spans="1:12" ht="15">
      <c r="A307" s="86" t="s">
        <v>1919</v>
      </c>
      <c r="B307" s="86" t="s">
        <v>1543</v>
      </c>
      <c r="C307" s="86">
        <v>6</v>
      </c>
      <c r="D307" s="121">
        <v>0.007257674837705146</v>
      </c>
      <c r="E307" s="121">
        <v>1.4505168607827763</v>
      </c>
      <c r="F307" s="86" t="s">
        <v>1386</v>
      </c>
      <c r="G307" s="86" t="b">
        <v>0</v>
      </c>
      <c r="H307" s="86" t="b">
        <v>0</v>
      </c>
      <c r="I307" s="86" t="b">
        <v>0</v>
      </c>
      <c r="J307" s="86" t="b">
        <v>0</v>
      </c>
      <c r="K307" s="86" t="b">
        <v>0</v>
      </c>
      <c r="L307" s="86" t="b">
        <v>0</v>
      </c>
    </row>
    <row r="308" spans="1:12" ht="15">
      <c r="A308" s="86" t="s">
        <v>1543</v>
      </c>
      <c r="B308" s="86" t="s">
        <v>1535</v>
      </c>
      <c r="C308" s="86">
        <v>6</v>
      </c>
      <c r="D308" s="121">
        <v>0.007257674837705146</v>
      </c>
      <c r="E308" s="121">
        <v>0.6158842544466845</v>
      </c>
      <c r="F308" s="86" t="s">
        <v>1386</v>
      </c>
      <c r="G308" s="86" t="b">
        <v>0</v>
      </c>
      <c r="H308" s="86" t="b">
        <v>0</v>
      </c>
      <c r="I308" s="86" t="b">
        <v>0</v>
      </c>
      <c r="J308" s="86" t="b">
        <v>0</v>
      </c>
      <c r="K308" s="86" t="b">
        <v>0</v>
      </c>
      <c r="L308" s="86" t="b">
        <v>0</v>
      </c>
    </row>
    <row r="309" spans="1:12" ht="15">
      <c r="A309" s="86" t="s">
        <v>1535</v>
      </c>
      <c r="B309" s="86" t="s">
        <v>1538</v>
      </c>
      <c r="C309" s="86">
        <v>5</v>
      </c>
      <c r="D309" s="121">
        <v>0.006621839510026933</v>
      </c>
      <c r="E309" s="121">
        <v>0.5747009586574948</v>
      </c>
      <c r="F309" s="86" t="s">
        <v>1386</v>
      </c>
      <c r="G309" s="86" t="b">
        <v>0</v>
      </c>
      <c r="H309" s="86" t="b">
        <v>0</v>
      </c>
      <c r="I309" s="86" t="b">
        <v>0</v>
      </c>
      <c r="J309" s="86" t="b">
        <v>0</v>
      </c>
      <c r="K309" s="86" t="b">
        <v>0</v>
      </c>
      <c r="L309" s="86" t="b">
        <v>0</v>
      </c>
    </row>
    <row r="310" spans="1:12" ht="15">
      <c r="A310" s="86" t="s">
        <v>1538</v>
      </c>
      <c r="B310" s="86" t="s">
        <v>1924</v>
      </c>
      <c r="C310" s="86">
        <v>5</v>
      </c>
      <c r="D310" s="121">
        <v>0.006621839510026933</v>
      </c>
      <c r="E310" s="121">
        <v>1.380880932641382</v>
      </c>
      <c r="F310" s="86" t="s">
        <v>1386</v>
      </c>
      <c r="G310" s="86" t="b">
        <v>0</v>
      </c>
      <c r="H310" s="86" t="b">
        <v>0</v>
      </c>
      <c r="I310" s="86" t="b">
        <v>0</v>
      </c>
      <c r="J310" s="86" t="b">
        <v>0</v>
      </c>
      <c r="K310" s="86" t="b">
        <v>0</v>
      </c>
      <c r="L310" s="86" t="b">
        <v>0</v>
      </c>
    </row>
    <row r="311" spans="1:12" ht="15">
      <c r="A311" s="86" t="s">
        <v>1924</v>
      </c>
      <c r="B311" s="86" t="s">
        <v>1925</v>
      </c>
      <c r="C311" s="86">
        <v>5</v>
      </c>
      <c r="D311" s="121">
        <v>0.006621839510026933</v>
      </c>
      <c r="E311" s="121">
        <v>2.1132746924643504</v>
      </c>
      <c r="F311" s="86" t="s">
        <v>1386</v>
      </c>
      <c r="G311" s="86" t="b">
        <v>0</v>
      </c>
      <c r="H311" s="86" t="b">
        <v>0</v>
      </c>
      <c r="I311" s="86" t="b">
        <v>0</v>
      </c>
      <c r="J311" s="86" t="b">
        <v>0</v>
      </c>
      <c r="K311" s="86" t="b">
        <v>0</v>
      </c>
      <c r="L311" s="86" t="b">
        <v>0</v>
      </c>
    </row>
    <row r="312" spans="1:12" ht="15">
      <c r="A312" s="86" t="s">
        <v>1925</v>
      </c>
      <c r="B312" s="86" t="s">
        <v>1918</v>
      </c>
      <c r="C312" s="86">
        <v>5</v>
      </c>
      <c r="D312" s="121">
        <v>0.006621839510026933</v>
      </c>
      <c r="E312" s="121">
        <v>1.6081247141444444</v>
      </c>
      <c r="F312" s="86" t="s">
        <v>1386</v>
      </c>
      <c r="G312" s="86" t="b">
        <v>0</v>
      </c>
      <c r="H312" s="86" t="b">
        <v>0</v>
      </c>
      <c r="I312" s="86" t="b">
        <v>0</v>
      </c>
      <c r="J312" s="86" t="b">
        <v>0</v>
      </c>
      <c r="K312" s="86" t="b">
        <v>0</v>
      </c>
      <c r="L312" s="86" t="b">
        <v>0</v>
      </c>
    </row>
    <row r="313" spans="1:12" ht="15">
      <c r="A313" s="86" t="s">
        <v>1542</v>
      </c>
      <c r="B313" s="86" t="s">
        <v>1584</v>
      </c>
      <c r="C313" s="86">
        <v>5</v>
      </c>
      <c r="D313" s="121">
        <v>0.006621839510026933</v>
      </c>
      <c r="E313" s="121">
        <v>1.4505168607827763</v>
      </c>
      <c r="F313" s="86" t="s">
        <v>1386</v>
      </c>
      <c r="G313" s="86" t="b">
        <v>0</v>
      </c>
      <c r="H313" s="86" t="b">
        <v>0</v>
      </c>
      <c r="I313" s="86" t="b">
        <v>0</v>
      </c>
      <c r="J313" s="86" t="b">
        <v>0</v>
      </c>
      <c r="K313" s="86" t="b">
        <v>0</v>
      </c>
      <c r="L313" s="86" t="b">
        <v>0</v>
      </c>
    </row>
    <row r="314" spans="1:12" ht="15">
      <c r="A314" s="86" t="s">
        <v>1584</v>
      </c>
      <c r="B314" s="86" t="s">
        <v>1538</v>
      </c>
      <c r="C314" s="86">
        <v>5</v>
      </c>
      <c r="D314" s="121">
        <v>0.006621839510026933</v>
      </c>
      <c r="E314" s="121">
        <v>1.380880932641382</v>
      </c>
      <c r="F314" s="86" t="s">
        <v>1386</v>
      </c>
      <c r="G314" s="86" t="b">
        <v>0</v>
      </c>
      <c r="H314" s="86" t="b">
        <v>0</v>
      </c>
      <c r="I314" s="86" t="b">
        <v>0</v>
      </c>
      <c r="J314" s="86" t="b">
        <v>0</v>
      </c>
      <c r="K314" s="86" t="b">
        <v>0</v>
      </c>
      <c r="L314" s="86" t="b">
        <v>0</v>
      </c>
    </row>
    <row r="315" spans="1:12" ht="15">
      <c r="A315" s="86" t="s">
        <v>1538</v>
      </c>
      <c r="B315" s="86" t="s">
        <v>1583</v>
      </c>
      <c r="C315" s="86">
        <v>5</v>
      </c>
      <c r="D315" s="121">
        <v>0.006621839510026933</v>
      </c>
      <c r="E315" s="121">
        <v>1.301699686593757</v>
      </c>
      <c r="F315" s="86" t="s">
        <v>1386</v>
      </c>
      <c r="G315" s="86" t="b">
        <v>0</v>
      </c>
      <c r="H315" s="86" t="b">
        <v>0</v>
      </c>
      <c r="I315" s="86" t="b">
        <v>0</v>
      </c>
      <c r="J315" s="86" t="b">
        <v>0</v>
      </c>
      <c r="K315" s="86" t="b">
        <v>0</v>
      </c>
      <c r="L315" s="86" t="b">
        <v>0</v>
      </c>
    </row>
    <row r="316" spans="1:12" ht="15">
      <c r="A316" s="86" t="s">
        <v>1583</v>
      </c>
      <c r="B316" s="86" t="s">
        <v>1923</v>
      </c>
      <c r="C316" s="86">
        <v>5</v>
      </c>
      <c r="D316" s="121">
        <v>0.006621839510026933</v>
      </c>
      <c r="E316" s="121">
        <v>1.8879654107384876</v>
      </c>
      <c r="F316" s="86" t="s">
        <v>1386</v>
      </c>
      <c r="G316" s="86" t="b">
        <v>0</v>
      </c>
      <c r="H316" s="86" t="b">
        <v>0</v>
      </c>
      <c r="I316" s="86" t="b">
        <v>0</v>
      </c>
      <c r="J316" s="86" t="b">
        <v>0</v>
      </c>
      <c r="K316" s="86" t="b">
        <v>0</v>
      </c>
      <c r="L316" s="86" t="b">
        <v>0</v>
      </c>
    </row>
    <row r="317" spans="1:12" ht="15">
      <c r="A317" s="86" t="s">
        <v>1923</v>
      </c>
      <c r="B317" s="86" t="s">
        <v>1535</v>
      </c>
      <c r="C317" s="86">
        <v>5</v>
      </c>
      <c r="D317" s="121">
        <v>0.006621839510026933</v>
      </c>
      <c r="E317" s="121">
        <v>1.1994608400806337</v>
      </c>
      <c r="F317" s="86" t="s">
        <v>1386</v>
      </c>
      <c r="G317" s="86" t="b">
        <v>0</v>
      </c>
      <c r="H317" s="86" t="b">
        <v>0</v>
      </c>
      <c r="I317" s="86" t="b">
        <v>0</v>
      </c>
      <c r="J317" s="86" t="b">
        <v>0</v>
      </c>
      <c r="K317" s="86" t="b">
        <v>0</v>
      </c>
      <c r="L317" s="86" t="b">
        <v>0</v>
      </c>
    </row>
    <row r="318" spans="1:12" ht="15">
      <c r="A318" s="86" t="s">
        <v>1947</v>
      </c>
      <c r="B318" s="86" t="s">
        <v>1948</v>
      </c>
      <c r="C318" s="86">
        <v>4</v>
      </c>
      <c r="D318" s="121">
        <v>0.005859268784879844</v>
      </c>
      <c r="E318" s="121">
        <v>2.2101847054724066</v>
      </c>
      <c r="F318" s="86" t="s">
        <v>1386</v>
      </c>
      <c r="G318" s="86" t="b">
        <v>0</v>
      </c>
      <c r="H318" s="86" t="b">
        <v>0</v>
      </c>
      <c r="I318" s="86" t="b">
        <v>0</v>
      </c>
      <c r="J318" s="86" t="b">
        <v>0</v>
      </c>
      <c r="K318" s="86" t="b">
        <v>0</v>
      </c>
      <c r="L318" s="86" t="b">
        <v>0</v>
      </c>
    </row>
    <row r="319" spans="1:12" ht="15">
      <c r="A319" s="86" t="s">
        <v>1948</v>
      </c>
      <c r="B319" s="86" t="s">
        <v>1536</v>
      </c>
      <c r="C319" s="86">
        <v>4</v>
      </c>
      <c r="D319" s="121">
        <v>0.005859268784879844</v>
      </c>
      <c r="E319" s="121">
        <v>1.6081247141444444</v>
      </c>
      <c r="F319" s="86" t="s">
        <v>1386</v>
      </c>
      <c r="G319" s="86" t="b">
        <v>0</v>
      </c>
      <c r="H319" s="86" t="b">
        <v>0</v>
      </c>
      <c r="I319" s="86" t="b">
        <v>0</v>
      </c>
      <c r="J319" s="86" t="b">
        <v>0</v>
      </c>
      <c r="K319" s="86" t="b">
        <v>0</v>
      </c>
      <c r="L319" s="86" t="b">
        <v>0</v>
      </c>
    </row>
    <row r="320" spans="1:12" ht="15">
      <c r="A320" s="86" t="s">
        <v>1545</v>
      </c>
      <c r="B320" s="86" t="s">
        <v>1535</v>
      </c>
      <c r="C320" s="86">
        <v>4</v>
      </c>
      <c r="D320" s="121">
        <v>0.005859268784879844</v>
      </c>
      <c r="E320" s="121">
        <v>0.5462483263052901</v>
      </c>
      <c r="F320" s="86" t="s">
        <v>1386</v>
      </c>
      <c r="G320" s="86" t="b">
        <v>0</v>
      </c>
      <c r="H320" s="86" t="b">
        <v>0</v>
      </c>
      <c r="I320" s="86" t="b">
        <v>0</v>
      </c>
      <c r="J320" s="86" t="b">
        <v>0</v>
      </c>
      <c r="K320" s="86" t="b">
        <v>0</v>
      </c>
      <c r="L320" s="86" t="b">
        <v>0</v>
      </c>
    </row>
    <row r="321" spans="1:12" ht="15">
      <c r="A321" s="86" t="s">
        <v>1536</v>
      </c>
      <c r="B321" s="86" t="s">
        <v>1537</v>
      </c>
      <c r="C321" s="86">
        <v>3</v>
      </c>
      <c r="D321" s="121">
        <v>0.0049376634869568396</v>
      </c>
      <c r="E321" s="121">
        <v>0.44302883939022647</v>
      </c>
      <c r="F321" s="86" t="s">
        <v>1386</v>
      </c>
      <c r="G321" s="86" t="b">
        <v>0</v>
      </c>
      <c r="H321" s="86" t="b">
        <v>0</v>
      </c>
      <c r="I321" s="86" t="b">
        <v>0</v>
      </c>
      <c r="J321" s="86" t="b">
        <v>0</v>
      </c>
      <c r="K321" s="86" t="b">
        <v>0</v>
      </c>
      <c r="L321" s="86" t="b">
        <v>0</v>
      </c>
    </row>
    <row r="322" spans="1:12" ht="15">
      <c r="A322" s="86" t="s">
        <v>1537</v>
      </c>
      <c r="B322" s="86" t="s">
        <v>1542</v>
      </c>
      <c r="C322" s="86">
        <v>3</v>
      </c>
      <c r="D322" s="121">
        <v>0.0049376634869568396</v>
      </c>
      <c r="E322" s="121">
        <v>0.5126647675316208</v>
      </c>
      <c r="F322" s="86" t="s">
        <v>1386</v>
      </c>
      <c r="G322" s="86" t="b">
        <v>0</v>
      </c>
      <c r="H322" s="86" t="b">
        <v>0</v>
      </c>
      <c r="I322" s="86" t="b">
        <v>0</v>
      </c>
      <c r="J322" s="86" t="b">
        <v>0</v>
      </c>
      <c r="K322" s="86" t="b">
        <v>0</v>
      </c>
      <c r="L322" s="86" t="b">
        <v>0</v>
      </c>
    </row>
    <row r="323" spans="1:12" ht="15">
      <c r="A323" s="86" t="s">
        <v>1542</v>
      </c>
      <c r="B323" s="86" t="s">
        <v>1578</v>
      </c>
      <c r="C323" s="86">
        <v>3</v>
      </c>
      <c r="D323" s="121">
        <v>0.0049376634869568396</v>
      </c>
      <c r="E323" s="121">
        <v>1.4505168607827763</v>
      </c>
      <c r="F323" s="86" t="s">
        <v>1386</v>
      </c>
      <c r="G323" s="86" t="b">
        <v>0</v>
      </c>
      <c r="H323" s="86" t="b">
        <v>0</v>
      </c>
      <c r="I323" s="86" t="b">
        <v>0</v>
      </c>
      <c r="J323" s="86" t="b">
        <v>0</v>
      </c>
      <c r="K323" s="86" t="b">
        <v>0</v>
      </c>
      <c r="L323" s="86" t="b">
        <v>0</v>
      </c>
    </row>
    <row r="324" spans="1:12" ht="15">
      <c r="A324" s="86" t="s">
        <v>1578</v>
      </c>
      <c r="B324" s="86" t="s">
        <v>1539</v>
      </c>
      <c r="C324" s="86">
        <v>3</v>
      </c>
      <c r="D324" s="121">
        <v>0.0049376634869568396</v>
      </c>
      <c r="E324" s="121">
        <v>1.3808809326413818</v>
      </c>
      <c r="F324" s="86" t="s">
        <v>1386</v>
      </c>
      <c r="G324" s="86" t="b">
        <v>0</v>
      </c>
      <c r="H324" s="86" t="b">
        <v>0</v>
      </c>
      <c r="I324" s="86" t="b">
        <v>0</v>
      </c>
      <c r="J324" s="86" t="b">
        <v>0</v>
      </c>
      <c r="K324" s="86" t="b">
        <v>0</v>
      </c>
      <c r="L324" s="86" t="b">
        <v>0</v>
      </c>
    </row>
    <row r="325" spans="1:12" ht="15">
      <c r="A325" s="86" t="s">
        <v>1539</v>
      </c>
      <c r="B325" s="86" t="s">
        <v>1541</v>
      </c>
      <c r="C325" s="86">
        <v>3</v>
      </c>
      <c r="D325" s="121">
        <v>0.0049376634869568396</v>
      </c>
      <c r="E325" s="121">
        <v>0.4108441560188252</v>
      </c>
      <c r="F325" s="86" t="s">
        <v>1386</v>
      </c>
      <c r="G325" s="86" t="b">
        <v>0</v>
      </c>
      <c r="H325" s="86" t="b">
        <v>0</v>
      </c>
      <c r="I325" s="86" t="b">
        <v>0</v>
      </c>
      <c r="J325" s="86" t="b">
        <v>0</v>
      </c>
      <c r="K325" s="86" t="b">
        <v>0</v>
      </c>
      <c r="L325" s="86" t="b">
        <v>0</v>
      </c>
    </row>
    <row r="326" spans="1:12" ht="15">
      <c r="A326" s="86" t="s">
        <v>1975</v>
      </c>
      <c r="B326" s="86" t="s">
        <v>1543</v>
      </c>
      <c r="C326" s="86">
        <v>3</v>
      </c>
      <c r="D326" s="121">
        <v>0.0049376634869568396</v>
      </c>
      <c r="E326" s="121">
        <v>1.4505168607827763</v>
      </c>
      <c r="F326" s="86" t="s">
        <v>1386</v>
      </c>
      <c r="G326" s="86" t="b">
        <v>0</v>
      </c>
      <c r="H326" s="86" t="b">
        <v>0</v>
      </c>
      <c r="I326" s="86" t="b">
        <v>0</v>
      </c>
      <c r="J326" s="86" t="b">
        <v>0</v>
      </c>
      <c r="K326" s="86" t="b">
        <v>0</v>
      </c>
      <c r="L326" s="86" t="b">
        <v>0</v>
      </c>
    </row>
    <row r="327" spans="1:12" ht="15">
      <c r="A327" s="86" t="s">
        <v>1543</v>
      </c>
      <c r="B327" s="86" t="s">
        <v>1922</v>
      </c>
      <c r="C327" s="86">
        <v>3</v>
      </c>
      <c r="D327" s="121">
        <v>0.0049376634869568396</v>
      </c>
      <c r="E327" s="121">
        <v>1.3255781241744764</v>
      </c>
      <c r="F327" s="86" t="s">
        <v>1386</v>
      </c>
      <c r="G327" s="86" t="b">
        <v>0</v>
      </c>
      <c r="H327" s="86" t="b">
        <v>0</v>
      </c>
      <c r="I327" s="86" t="b">
        <v>0</v>
      </c>
      <c r="J327" s="86" t="b">
        <v>0</v>
      </c>
      <c r="K327" s="86" t="b">
        <v>0</v>
      </c>
      <c r="L327" s="86" t="b">
        <v>0</v>
      </c>
    </row>
    <row r="328" spans="1:12" ht="15">
      <c r="A328" s="86" t="s">
        <v>1922</v>
      </c>
      <c r="B328" s="86" t="s">
        <v>1538</v>
      </c>
      <c r="C328" s="86">
        <v>3</v>
      </c>
      <c r="D328" s="121">
        <v>0.0049376634869568396</v>
      </c>
      <c r="E328" s="121">
        <v>1.2559421960330819</v>
      </c>
      <c r="F328" s="86" t="s">
        <v>1386</v>
      </c>
      <c r="G328" s="86" t="b">
        <v>0</v>
      </c>
      <c r="H328" s="86" t="b">
        <v>0</v>
      </c>
      <c r="I328" s="86" t="b">
        <v>0</v>
      </c>
      <c r="J328" s="86" t="b">
        <v>0</v>
      </c>
      <c r="K328" s="86" t="b">
        <v>0</v>
      </c>
      <c r="L328" s="86" t="b">
        <v>0</v>
      </c>
    </row>
    <row r="329" spans="1:12" ht="15">
      <c r="A329" s="86" t="s">
        <v>1538</v>
      </c>
      <c r="B329" s="86" t="s">
        <v>1934</v>
      </c>
      <c r="C329" s="86">
        <v>3</v>
      </c>
      <c r="D329" s="121">
        <v>0.0049376634869568396</v>
      </c>
      <c r="E329" s="121">
        <v>1.3808809326413818</v>
      </c>
      <c r="F329" s="86" t="s">
        <v>1386</v>
      </c>
      <c r="G329" s="86" t="b">
        <v>0</v>
      </c>
      <c r="H329" s="86" t="b">
        <v>0</v>
      </c>
      <c r="I329" s="86" t="b">
        <v>0</v>
      </c>
      <c r="J329" s="86" t="b">
        <v>0</v>
      </c>
      <c r="K329" s="86" t="b">
        <v>0</v>
      </c>
      <c r="L329" s="86" t="b">
        <v>0</v>
      </c>
    </row>
    <row r="330" spans="1:12" ht="15">
      <c r="A330" s="86" t="s">
        <v>1934</v>
      </c>
      <c r="B330" s="86" t="s">
        <v>1537</v>
      </c>
      <c r="C330" s="86">
        <v>3</v>
      </c>
      <c r="D330" s="121">
        <v>0.0049376634869568396</v>
      </c>
      <c r="E330" s="121">
        <v>1.3972713488295512</v>
      </c>
      <c r="F330" s="86" t="s">
        <v>1386</v>
      </c>
      <c r="G330" s="86" t="b">
        <v>0</v>
      </c>
      <c r="H330" s="86" t="b">
        <v>0</v>
      </c>
      <c r="I330" s="86" t="b">
        <v>0</v>
      </c>
      <c r="J330" s="86" t="b">
        <v>0</v>
      </c>
      <c r="K330" s="86" t="b">
        <v>0</v>
      </c>
      <c r="L330" s="86" t="b">
        <v>0</v>
      </c>
    </row>
    <row r="331" spans="1:12" ht="15">
      <c r="A331" s="86" t="s">
        <v>1537</v>
      </c>
      <c r="B331" s="86" t="s">
        <v>1976</v>
      </c>
      <c r="C331" s="86">
        <v>3</v>
      </c>
      <c r="D331" s="121">
        <v>0.0049376634869568396</v>
      </c>
      <c r="E331" s="121">
        <v>1.3972713488295512</v>
      </c>
      <c r="F331" s="86" t="s">
        <v>1386</v>
      </c>
      <c r="G331" s="86" t="b">
        <v>0</v>
      </c>
      <c r="H331" s="86" t="b">
        <v>0</v>
      </c>
      <c r="I331" s="86" t="b">
        <v>0</v>
      </c>
      <c r="J331" s="86" t="b">
        <v>0</v>
      </c>
      <c r="K331" s="86" t="b">
        <v>0</v>
      </c>
      <c r="L331" s="86" t="b">
        <v>0</v>
      </c>
    </row>
    <row r="332" spans="1:12" ht="15">
      <c r="A332" s="86" t="s">
        <v>1976</v>
      </c>
      <c r="B332" s="86" t="s">
        <v>1535</v>
      </c>
      <c r="C332" s="86">
        <v>3</v>
      </c>
      <c r="D332" s="121">
        <v>0.0049376634869568396</v>
      </c>
      <c r="E332" s="121">
        <v>1.1994608400806337</v>
      </c>
      <c r="F332" s="86" t="s">
        <v>1386</v>
      </c>
      <c r="G332" s="86" t="b">
        <v>0</v>
      </c>
      <c r="H332" s="86" t="b">
        <v>0</v>
      </c>
      <c r="I332" s="86" t="b">
        <v>0</v>
      </c>
      <c r="J332" s="86" t="b">
        <v>0</v>
      </c>
      <c r="K332" s="86" t="b">
        <v>0</v>
      </c>
      <c r="L332" s="86" t="b">
        <v>0</v>
      </c>
    </row>
    <row r="333" spans="1:12" ht="15">
      <c r="A333" s="86" t="s">
        <v>1535</v>
      </c>
      <c r="B333" s="86" t="s">
        <v>1977</v>
      </c>
      <c r="C333" s="86">
        <v>3</v>
      </c>
      <c r="D333" s="121">
        <v>0.0049376634869568396</v>
      </c>
      <c r="E333" s="121">
        <v>1.3070947184804633</v>
      </c>
      <c r="F333" s="86" t="s">
        <v>1386</v>
      </c>
      <c r="G333" s="86" t="b">
        <v>0</v>
      </c>
      <c r="H333" s="86" t="b">
        <v>0</v>
      </c>
      <c r="I333" s="86" t="b">
        <v>0</v>
      </c>
      <c r="J333" s="86" t="b">
        <v>0</v>
      </c>
      <c r="K333" s="86" t="b">
        <v>0</v>
      </c>
      <c r="L333" s="86" t="b">
        <v>0</v>
      </c>
    </row>
    <row r="334" spans="1:12" ht="15">
      <c r="A334" s="86" t="s">
        <v>1977</v>
      </c>
      <c r="B334" s="86" t="s">
        <v>1539</v>
      </c>
      <c r="C334" s="86">
        <v>3</v>
      </c>
      <c r="D334" s="121">
        <v>0.0049376634869568396</v>
      </c>
      <c r="E334" s="121">
        <v>1.3808809326413818</v>
      </c>
      <c r="F334" s="86" t="s">
        <v>1386</v>
      </c>
      <c r="G334" s="86" t="b">
        <v>0</v>
      </c>
      <c r="H334" s="86" t="b">
        <v>0</v>
      </c>
      <c r="I334" s="86" t="b">
        <v>0</v>
      </c>
      <c r="J334" s="86" t="b">
        <v>0</v>
      </c>
      <c r="K334" s="86" t="b">
        <v>0</v>
      </c>
      <c r="L334" s="86" t="b">
        <v>0</v>
      </c>
    </row>
    <row r="335" spans="1:12" ht="15">
      <c r="A335" s="86" t="s">
        <v>1539</v>
      </c>
      <c r="B335" s="86" t="s">
        <v>1978</v>
      </c>
      <c r="C335" s="86">
        <v>3</v>
      </c>
      <c r="D335" s="121">
        <v>0.0049376634869568396</v>
      </c>
      <c r="E335" s="121">
        <v>1.3808809326413818</v>
      </c>
      <c r="F335" s="86" t="s">
        <v>1386</v>
      </c>
      <c r="G335" s="86" t="b">
        <v>0</v>
      </c>
      <c r="H335" s="86" t="b">
        <v>0</v>
      </c>
      <c r="I335" s="86" t="b">
        <v>0</v>
      </c>
      <c r="J335" s="86" t="b">
        <v>0</v>
      </c>
      <c r="K335" s="86" t="b">
        <v>0</v>
      </c>
      <c r="L335" s="86" t="b">
        <v>0</v>
      </c>
    </row>
    <row r="336" spans="1:12" ht="15">
      <c r="A336" s="86" t="s">
        <v>1978</v>
      </c>
      <c r="B336" s="86" t="s">
        <v>1935</v>
      </c>
      <c r="C336" s="86">
        <v>3</v>
      </c>
      <c r="D336" s="121">
        <v>0.0049376634869568396</v>
      </c>
      <c r="E336" s="121">
        <v>2.3351234420807065</v>
      </c>
      <c r="F336" s="86" t="s">
        <v>1386</v>
      </c>
      <c r="G336" s="86" t="b">
        <v>0</v>
      </c>
      <c r="H336" s="86" t="b">
        <v>0</v>
      </c>
      <c r="I336" s="86" t="b">
        <v>0</v>
      </c>
      <c r="J336" s="86" t="b">
        <v>0</v>
      </c>
      <c r="K336" s="86" t="b">
        <v>0</v>
      </c>
      <c r="L336" s="86" t="b">
        <v>0</v>
      </c>
    </row>
    <row r="337" spans="1:12" ht="15">
      <c r="A337" s="86" t="s">
        <v>1935</v>
      </c>
      <c r="B337" s="86" t="s">
        <v>1979</v>
      </c>
      <c r="C337" s="86">
        <v>3</v>
      </c>
      <c r="D337" s="121">
        <v>0.0049376634869568396</v>
      </c>
      <c r="E337" s="121">
        <v>2.3351234420807065</v>
      </c>
      <c r="F337" s="86" t="s">
        <v>1386</v>
      </c>
      <c r="G337" s="86" t="b">
        <v>0</v>
      </c>
      <c r="H337" s="86" t="b">
        <v>0</v>
      </c>
      <c r="I337" s="86" t="b">
        <v>0</v>
      </c>
      <c r="J337" s="86" t="b">
        <v>0</v>
      </c>
      <c r="K337" s="86" t="b">
        <v>0</v>
      </c>
      <c r="L337" s="86" t="b">
        <v>0</v>
      </c>
    </row>
    <row r="338" spans="1:12" ht="15">
      <c r="A338" s="86" t="s">
        <v>1979</v>
      </c>
      <c r="B338" s="86" t="s">
        <v>1980</v>
      </c>
      <c r="C338" s="86">
        <v>3</v>
      </c>
      <c r="D338" s="121">
        <v>0.0049376634869568396</v>
      </c>
      <c r="E338" s="121">
        <v>2.3351234420807065</v>
      </c>
      <c r="F338" s="86" t="s">
        <v>1386</v>
      </c>
      <c r="G338" s="86" t="b">
        <v>0</v>
      </c>
      <c r="H338" s="86" t="b">
        <v>0</v>
      </c>
      <c r="I338" s="86" t="b">
        <v>0</v>
      </c>
      <c r="J338" s="86" t="b">
        <v>0</v>
      </c>
      <c r="K338" s="86" t="b">
        <v>0</v>
      </c>
      <c r="L338" s="86" t="b">
        <v>0</v>
      </c>
    </row>
    <row r="339" spans="1:12" ht="15">
      <c r="A339" s="86" t="s">
        <v>1949</v>
      </c>
      <c r="B339" s="86" t="s">
        <v>1928</v>
      </c>
      <c r="C339" s="86">
        <v>3</v>
      </c>
      <c r="D339" s="121">
        <v>0.0049376634869568396</v>
      </c>
      <c r="E339" s="121">
        <v>1.9883359558560505</v>
      </c>
      <c r="F339" s="86" t="s">
        <v>1386</v>
      </c>
      <c r="G339" s="86" t="b">
        <v>1</v>
      </c>
      <c r="H339" s="86" t="b">
        <v>0</v>
      </c>
      <c r="I339" s="86" t="b">
        <v>0</v>
      </c>
      <c r="J339" s="86" t="b">
        <v>0</v>
      </c>
      <c r="K339" s="86" t="b">
        <v>0</v>
      </c>
      <c r="L339" s="86" t="b">
        <v>0</v>
      </c>
    </row>
    <row r="340" spans="1:12" ht="15">
      <c r="A340" s="86" t="s">
        <v>1970</v>
      </c>
      <c r="B340" s="86" t="s">
        <v>1971</v>
      </c>
      <c r="C340" s="86">
        <v>3</v>
      </c>
      <c r="D340" s="121">
        <v>0.0049376634869568396</v>
      </c>
      <c r="E340" s="121">
        <v>2.3351234420807065</v>
      </c>
      <c r="F340" s="86" t="s">
        <v>1386</v>
      </c>
      <c r="G340" s="86" t="b">
        <v>0</v>
      </c>
      <c r="H340" s="86" t="b">
        <v>0</v>
      </c>
      <c r="I340" s="86" t="b">
        <v>0</v>
      </c>
      <c r="J340" s="86" t="b">
        <v>0</v>
      </c>
      <c r="K340" s="86" t="b">
        <v>0</v>
      </c>
      <c r="L340" s="86" t="b">
        <v>0</v>
      </c>
    </row>
    <row r="341" spans="1:12" ht="15">
      <c r="A341" s="86" t="s">
        <v>1968</v>
      </c>
      <c r="B341" s="86" t="s">
        <v>1945</v>
      </c>
      <c r="C341" s="86">
        <v>3</v>
      </c>
      <c r="D341" s="121">
        <v>0.0049376634869568396</v>
      </c>
      <c r="E341" s="121">
        <v>2.3351234420807065</v>
      </c>
      <c r="F341" s="86" t="s">
        <v>1386</v>
      </c>
      <c r="G341" s="86" t="b">
        <v>0</v>
      </c>
      <c r="H341" s="86" t="b">
        <v>0</v>
      </c>
      <c r="I341" s="86" t="b">
        <v>0</v>
      </c>
      <c r="J341" s="86" t="b">
        <v>0</v>
      </c>
      <c r="K341" s="86" t="b">
        <v>0</v>
      </c>
      <c r="L341" s="86" t="b">
        <v>0</v>
      </c>
    </row>
    <row r="342" spans="1:12" ht="15">
      <c r="A342" s="86" t="s">
        <v>1945</v>
      </c>
      <c r="B342" s="86" t="s">
        <v>1946</v>
      </c>
      <c r="C342" s="86">
        <v>3</v>
      </c>
      <c r="D342" s="121">
        <v>0.0049376634869568396</v>
      </c>
      <c r="E342" s="121">
        <v>2.0852459688641067</v>
      </c>
      <c r="F342" s="86" t="s">
        <v>1386</v>
      </c>
      <c r="G342" s="86" t="b">
        <v>0</v>
      </c>
      <c r="H342" s="86" t="b">
        <v>0</v>
      </c>
      <c r="I342" s="86" t="b">
        <v>0</v>
      </c>
      <c r="J342" s="86" t="b">
        <v>0</v>
      </c>
      <c r="K342" s="86" t="b">
        <v>0</v>
      </c>
      <c r="L342" s="86" t="b">
        <v>0</v>
      </c>
    </row>
    <row r="343" spans="1:12" ht="15">
      <c r="A343" s="86" t="s">
        <v>1946</v>
      </c>
      <c r="B343" s="86" t="s">
        <v>1969</v>
      </c>
      <c r="C343" s="86">
        <v>3</v>
      </c>
      <c r="D343" s="121">
        <v>0.0049376634869568396</v>
      </c>
      <c r="E343" s="121">
        <v>2.2101847054724066</v>
      </c>
      <c r="F343" s="86" t="s">
        <v>1386</v>
      </c>
      <c r="G343" s="86" t="b">
        <v>0</v>
      </c>
      <c r="H343" s="86" t="b">
        <v>0</v>
      </c>
      <c r="I343" s="86" t="b">
        <v>0</v>
      </c>
      <c r="J343" s="86" t="b">
        <v>0</v>
      </c>
      <c r="K343" s="86" t="b">
        <v>0</v>
      </c>
      <c r="L343" s="86" t="b">
        <v>0</v>
      </c>
    </row>
    <row r="344" spans="1:12" ht="15">
      <c r="A344" s="86" t="s">
        <v>1969</v>
      </c>
      <c r="B344" s="86" t="s">
        <v>1947</v>
      </c>
      <c r="C344" s="86">
        <v>3</v>
      </c>
      <c r="D344" s="121">
        <v>0.0049376634869568396</v>
      </c>
      <c r="E344" s="121">
        <v>2.2101847054724066</v>
      </c>
      <c r="F344" s="86" t="s">
        <v>1386</v>
      </c>
      <c r="G344" s="86" t="b">
        <v>0</v>
      </c>
      <c r="H344" s="86" t="b">
        <v>0</v>
      </c>
      <c r="I344" s="86" t="b">
        <v>0</v>
      </c>
      <c r="J344" s="86" t="b">
        <v>0</v>
      </c>
      <c r="K344" s="86" t="b">
        <v>0</v>
      </c>
      <c r="L344" s="86" t="b">
        <v>0</v>
      </c>
    </row>
    <row r="345" spans="1:12" ht="15">
      <c r="A345" s="86" t="s">
        <v>1960</v>
      </c>
      <c r="B345" s="86" t="s">
        <v>1961</v>
      </c>
      <c r="C345" s="86">
        <v>3</v>
      </c>
      <c r="D345" s="121">
        <v>0.0049376634869568396</v>
      </c>
      <c r="E345" s="121">
        <v>2.3351234420807065</v>
      </c>
      <c r="F345" s="86" t="s">
        <v>1386</v>
      </c>
      <c r="G345" s="86" t="b">
        <v>0</v>
      </c>
      <c r="H345" s="86" t="b">
        <v>0</v>
      </c>
      <c r="I345" s="86" t="b">
        <v>0</v>
      </c>
      <c r="J345" s="86" t="b">
        <v>0</v>
      </c>
      <c r="K345" s="86" t="b">
        <v>0</v>
      </c>
      <c r="L345" s="86" t="b">
        <v>0</v>
      </c>
    </row>
    <row r="346" spans="1:12" ht="15">
      <c r="A346" s="86" t="s">
        <v>228</v>
      </c>
      <c r="B346" s="86" t="s">
        <v>1536</v>
      </c>
      <c r="C346" s="86">
        <v>2</v>
      </c>
      <c r="D346" s="121">
        <v>0.0038021851045094324</v>
      </c>
      <c r="E346" s="121">
        <v>1.6081247141444444</v>
      </c>
      <c r="F346" s="86" t="s">
        <v>1386</v>
      </c>
      <c r="G346" s="86" t="b">
        <v>0</v>
      </c>
      <c r="H346" s="86" t="b">
        <v>0</v>
      </c>
      <c r="I346" s="86" t="b">
        <v>0</v>
      </c>
      <c r="J346" s="86" t="b">
        <v>0</v>
      </c>
      <c r="K346" s="86" t="b">
        <v>0</v>
      </c>
      <c r="L346" s="86" t="b">
        <v>0</v>
      </c>
    </row>
    <row r="347" spans="1:12" ht="15">
      <c r="A347" s="86" t="s">
        <v>1542</v>
      </c>
      <c r="B347" s="86" t="s">
        <v>2064</v>
      </c>
      <c r="C347" s="86">
        <v>2</v>
      </c>
      <c r="D347" s="121">
        <v>0.0038021851045094324</v>
      </c>
      <c r="E347" s="121">
        <v>1.4505168607827763</v>
      </c>
      <c r="F347" s="86" t="s">
        <v>1386</v>
      </c>
      <c r="G347" s="86" t="b">
        <v>0</v>
      </c>
      <c r="H347" s="86" t="b">
        <v>0</v>
      </c>
      <c r="I347" s="86" t="b">
        <v>0</v>
      </c>
      <c r="J347" s="86" t="b">
        <v>0</v>
      </c>
      <c r="K347" s="86" t="b">
        <v>0</v>
      </c>
      <c r="L347" s="86" t="b">
        <v>0</v>
      </c>
    </row>
    <row r="348" spans="1:12" ht="15">
      <c r="A348" s="86" t="s">
        <v>2064</v>
      </c>
      <c r="B348" s="86" t="s">
        <v>1538</v>
      </c>
      <c r="C348" s="86">
        <v>2</v>
      </c>
      <c r="D348" s="121">
        <v>0.0038021851045094324</v>
      </c>
      <c r="E348" s="121">
        <v>1.380880932641382</v>
      </c>
      <c r="F348" s="86" t="s">
        <v>1386</v>
      </c>
      <c r="G348" s="86" t="b">
        <v>0</v>
      </c>
      <c r="H348" s="86" t="b">
        <v>0</v>
      </c>
      <c r="I348" s="86" t="b">
        <v>0</v>
      </c>
      <c r="J348" s="86" t="b">
        <v>0</v>
      </c>
      <c r="K348" s="86" t="b">
        <v>0</v>
      </c>
      <c r="L348" s="86" t="b">
        <v>0</v>
      </c>
    </row>
    <row r="349" spans="1:12" ht="15">
      <c r="A349" s="86" t="s">
        <v>1918</v>
      </c>
      <c r="B349" s="86" t="s">
        <v>1545</v>
      </c>
      <c r="C349" s="86">
        <v>2</v>
      </c>
      <c r="D349" s="121">
        <v>0.0038021851045094324</v>
      </c>
      <c r="E349" s="121">
        <v>0.7440588350542076</v>
      </c>
      <c r="F349" s="86" t="s">
        <v>1386</v>
      </c>
      <c r="G349" s="86" t="b">
        <v>0</v>
      </c>
      <c r="H349" s="86" t="b">
        <v>0</v>
      </c>
      <c r="I349" s="86" t="b">
        <v>0</v>
      </c>
      <c r="J349" s="86" t="b">
        <v>0</v>
      </c>
      <c r="K349" s="86" t="b">
        <v>0</v>
      </c>
      <c r="L349" s="86" t="b">
        <v>0</v>
      </c>
    </row>
    <row r="350" spans="1:12" ht="15">
      <c r="A350" s="86" t="s">
        <v>1545</v>
      </c>
      <c r="B350" s="86" t="s">
        <v>1923</v>
      </c>
      <c r="C350" s="86">
        <v>2</v>
      </c>
      <c r="D350" s="121">
        <v>0.0038021851045094324</v>
      </c>
      <c r="E350" s="121">
        <v>1.0129041473467875</v>
      </c>
      <c r="F350" s="86" t="s">
        <v>1386</v>
      </c>
      <c r="G350" s="86" t="b">
        <v>0</v>
      </c>
      <c r="H350" s="86" t="b">
        <v>0</v>
      </c>
      <c r="I350" s="86" t="b">
        <v>0</v>
      </c>
      <c r="J350" s="86" t="b">
        <v>0</v>
      </c>
      <c r="K350" s="86" t="b">
        <v>0</v>
      </c>
      <c r="L350" s="86" t="b">
        <v>0</v>
      </c>
    </row>
    <row r="351" spans="1:12" ht="15">
      <c r="A351" s="86" t="s">
        <v>2045</v>
      </c>
      <c r="B351" s="86" t="s">
        <v>2046</v>
      </c>
      <c r="C351" s="86">
        <v>2</v>
      </c>
      <c r="D351" s="121">
        <v>0.0038021851045094324</v>
      </c>
      <c r="E351" s="121">
        <v>2.511214701136388</v>
      </c>
      <c r="F351" s="86" t="s">
        <v>1386</v>
      </c>
      <c r="G351" s="86" t="b">
        <v>0</v>
      </c>
      <c r="H351" s="86" t="b">
        <v>0</v>
      </c>
      <c r="I351" s="86" t="b">
        <v>0</v>
      </c>
      <c r="J351" s="86" t="b">
        <v>0</v>
      </c>
      <c r="K351" s="86" t="b">
        <v>0</v>
      </c>
      <c r="L351" s="86" t="b">
        <v>0</v>
      </c>
    </row>
    <row r="352" spans="1:12" ht="15">
      <c r="A352" s="86" t="s">
        <v>2046</v>
      </c>
      <c r="B352" s="86" t="s">
        <v>1975</v>
      </c>
      <c r="C352" s="86">
        <v>2</v>
      </c>
      <c r="D352" s="121">
        <v>0.0038021851045094324</v>
      </c>
      <c r="E352" s="121">
        <v>2.3351234420807065</v>
      </c>
      <c r="F352" s="86" t="s">
        <v>1386</v>
      </c>
      <c r="G352" s="86" t="b">
        <v>0</v>
      </c>
      <c r="H352" s="86" t="b">
        <v>0</v>
      </c>
      <c r="I352" s="86" t="b">
        <v>0</v>
      </c>
      <c r="J352" s="86" t="b">
        <v>0</v>
      </c>
      <c r="K352" s="86" t="b">
        <v>0</v>
      </c>
      <c r="L352" s="86" t="b">
        <v>0</v>
      </c>
    </row>
    <row r="353" spans="1:12" ht="15">
      <c r="A353" s="86" t="s">
        <v>1928</v>
      </c>
      <c r="B353" s="86" t="s">
        <v>1940</v>
      </c>
      <c r="C353" s="86">
        <v>2</v>
      </c>
      <c r="D353" s="121">
        <v>0.0038021851045094324</v>
      </c>
      <c r="E353" s="121">
        <v>2.1132746924643504</v>
      </c>
      <c r="F353" s="86" t="s">
        <v>1386</v>
      </c>
      <c r="G353" s="86" t="b">
        <v>0</v>
      </c>
      <c r="H353" s="86" t="b">
        <v>0</v>
      </c>
      <c r="I353" s="86" t="b">
        <v>0</v>
      </c>
      <c r="J353" s="86" t="b">
        <v>0</v>
      </c>
      <c r="K353" s="86" t="b">
        <v>0</v>
      </c>
      <c r="L353" s="86" t="b">
        <v>0</v>
      </c>
    </row>
    <row r="354" spans="1:12" ht="15">
      <c r="A354" s="86" t="s">
        <v>1940</v>
      </c>
      <c r="B354" s="86" t="s">
        <v>1569</v>
      </c>
      <c r="C354" s="86">
        <v>2</v>
      </c>
      <c r="D354" s="121">
        <v>0.0038021851045094324</v>
      </c>
      <c r="E354" s="121">
        <v>2.2101847054724066</v>
      </c>
      <c r="F354" s="86" t="s">
        <v>1386</v>
      </c>
      <c r="G354" s="86" t="b">
        <v>0</v>
      </c>
      <c r="H354" s="86" t="b">
        <v>0</v>
      </c>
      <c r="I354" s="86" t="b">
        <v>0</v>
      </c>
      <c r="J354" s="86" t="b">
        <v>0</v>
      </c>
      <c r="K354" s="86" t="b">
        <v>0</v>
      </c>
      <c r="L354" s="86" t="b">
        <v>0</v>
      </c>
    </row>
    <row r="355" spans="1:12" ht="15">
      <c r="A355" s="86" t="s">
        <v>1569</v>
      </c>
      <c r="B355" s="86" t="s">
        <v>2030</v>
      </c>
      <c r="C355" s="86">
        <v>2</v>
      </c>
      <c r="D355" s="121">
        <v>0.0038021851045094324</v>
      </c>
      <c r="E355" s="121">
        <v>2.3351234420807065</v>
      </c>
      <c r="F355" s="86" t="s">
        <v>1386</v>
      </c>
      <c r="G355" s="86" t="b">
        <v>0</v>
      </c>
      <c r="H355" s="86" t="b">
        <v>0</v>
      </c>
      <c r="I355" s="86" t="b">
        <v>0</v>
      </c>
      <c r="J355" s="86" t="b">
        <v>0</v>
      </c>
      <c r="K355" s="86" t="b">
        <v>0</v>
      </c>
      <c r="L355" s="86" t="b">
        <v>0</v>
      </c>
    </row>
    <row r="356" spans="1:12" ht="15">
      <c r="A356" s="86" t="s">
        <v>2030</v>
      </c>
      <c r="B356" s="86" t="s">
        <v>2031</v>
      </c>
      <c r="C356" s="86">
        <v>2</v>
      </c>
      <c r="D356" s="121">
        <v>0.0038021851045094324</v>
      </c>
      <c r="E356" s="121">
        <v>2.511214701136388</v>
      </c>
      <c r="F356" s="86" t="s">
        <v>1386</v>
      </c>
      <c r="G356" s="86" t="b">
        <v>0</v>
      </c>
      <c r="H356" s="86" t="b">
        <v>0</v>
      </c>
      <c r="I356" s="86" t="b">
        <v>0</v>
      </c>
      <c r="J356" s="86" t="b">
        <v>0</v>
      </c>
      <c r="K356" s="86" t="b">
        <v>0</v>
      </c>
      <c r="L356" s="86" t="b">
        <v>0</v>
      </c>
    </row>
    <row r="357" spans="1:12" ht="15">
      <c r="A357" s="86" t="s">
        <v>2031</v>
      </c>
      <c r="B357" s="86" t="s">
        <v>2032</v>
      </c>
      <c r="C357" s="86">
        <v>2</v>
      </c>
      <c r="D357" s="121">
        <v>0.0038021851045094324</v>
      </c>
      <c r="E357" s="121">
        <v>2.511214701136388</v>
      </c>
      <c r="F357" s="86" t="s">
        <v>1386</v>
      </c>
      <c r="G357" s="86" t="b">
        <v>0</v>
      </c>
      <c r="H357" s="86" t="b">
        <v>0</v>
      </c>
      <c r="I357" s="86" t="b">
        <v>0</v>
      </c>
      <c r="J357" s="86" t="b">
        <v>0</v>
      </c>
      <c r="K357" s="86" t="b">
        <v>0</v>
      </c>
      <c r="L357" s="86" t="b">
        <v>0</v>
      </c>
    </row>
    <row r="358" spans="1:12" ht="15">
      <c r="A358" s="86" t="s">
        <v>2032</v>
      </c>
      <c r="B358" s="86" t="s">
        <v>1970</v>
      </c>
      <c r="C358" s="86">
        <v>2</v>
      </c>
      <c r="D358" s="121">
        <v>0.0038021851045094324</v>
      </c>
      <c r="E358" s="121">
        <v>2.3351234420807065</v>
      </c>
      <c r="F358" s="86" t="s">
        <v>1386</v>
      </c>
      <c r="G358" s="86" t="b">
        <v>0</v>
      </c>
      <c r="H358" s="86" t="b">
        <v>0</v>
      </c>
      <c r="I358" s="86" t="b">
        <v>0</v>
      </c>
      <c r="J358" s="86" t="b">
        <v>0</v>
      </c>
      <c r="K358" s="86" t="b">
        <v>0</v>
      </c>
      <c r="L358" s="86" t="b">
        <v>0</v>
      </c>
    </row>
    <row r="359" spans="1:12" ht="15">
      <c r="A359" s="86" t="s">
        <v>1971</v>
      </c>
      <c r="B359" s="86" t="s">
        <v>1541</v>
      </c>
      <c r="C359" s="86">
        <v>2</v>
      </c>
      <c r="D359" s="121">
        <v>0.0038021851045094324</v>
      </c>
      <c r="E359" s="121">
        <v>1.1889954064024686</v>
      </c>
      <c r="F359" s="86" t="s">
        <v>1386</v>
      </c>
      <c r="G359" s="86" t="b">
        <v>0</v>
      </c>
      <c r="H359" s="86" t="b">
        <v>0</v>
      </c>
      <c r="I359" s="86" t="b">
        <v>0</v>
      </c>
      <c r="J359" s="86" t="b">
        <v>0</v>
      </c>
      <c r="K359" s="86" t="b">
        <v>0</v>
      </c>
      <c r="L359" s="86" t="b">
        <v>0</v>
      </c>
    </row>
    <row r="360" spans="1:12" ht="15">
      <c r="A360" s="86" t="s">
        <v>2013</v>
      </c>
      <c r="B360" s="86" t="s">
        <v>1960</v>
      </c>
      <c r="C360" s="86">
        <v>2</v>
      </c>
      <c r="D360" s="121">
        <v>0.0038021851045094324</v>
      </c>
      <c r="E360" s="121">
        <v>2.3351234420807065</v>
      </c>
      <c r="F360" s="86" t="s">
        <v>1386</v>
      </c>
      <c r="G360" s="86" t="b">
        <v>0</v>
      </c>
      <c r="H360" s="86" t="b">
        <v>0</v>
      </c>
      <c r="I360" s="86" t="b">
        <v>0</v>
      </c>
      <c r="J360" s="86" t="b">
        <v>0</v>
      </c>
      <c r="K360" s="86" t="b">
        <v>0</v>
      </c>
      <c r="L360" s="86" t="b">
        <v>0</v>
      </c>
    </row>
    <row r="361" spans="1:12" ht="15">
      <c r="A361" s="86" t="s">
        <v>1961</v>
      </c>
      <c r="B361" s="86" t="s">
        <v>1962</v>
      </c>
      <c r="C361" s="86">
        <v>2</v>
      </c>
      <c r="D361" s="121">
        <v>0.0038021851045094324</v>
      </c>
      <c r="E361" s="121">
        <v>2.1590321830250256</v>
      </c>
      <c r="F361" s="86" t="s">
        <v>1386</v>
      </c>
      <c r="G361" s="86" t="b">
        <v>0</v>
      </c>
      <c r="H361" s="86" t="b">
        <v>0</v>
      </c>
      <c r="I361" s="86" t="b">
        <v>0</v>
      </c>
      <c r="J361" s="86" t="b">
        <v>0</v>
      </c>
      <c r="K361" s="86" t="b">
        <v>0</v>
      </c>
      <c r="L361" s="86" t="b">
        <v>0</v>
      </c>
    </row>
    <row r="362" spans="1:12" ht="15">
      <c r="A362" s="86" t="s">
        <v>1962</v>
      </c>
      <c r="B362" s="86" t="s">
        <v>1536</v>
      </c>
      <c r="C362" s="86">
        <v>2</v>
      </c>
      <c r="D362" s="121">
        <v>0.0038021851045094324</v>
      </c>
      <c r="E362" s="121">
        <v>1.4320334550887632</v>
      </c>
      <c r="F362" s="86" t="s">
        <v>1386</v>
      </c>
      <c r="G362" s="86" t="b">
        <v>0</v>
      </c>
      <c r="H362" s="86" t="b">
        <v>0</v>
      </c>
      <c r="I362" s="86" t="b">
        <v>0</v>
      </c>
      <c r="J362" s="86" t="b">
        <v>0</v>
      </c>
      <c r="K362" s="86" t="b">
        <v>0</v>
      </c>
      <c r="L362" s="86" t="b">
        <v>0</v>
      </c>
    </row>
    <row r="363" spans="1:12" ht="15">
      <c r="A363" s="86" t="s">
        <v>1536</v>
      </c>
      <c r="B363" s="86" t="s">
        <v>1545</v>
      </c>
      <c r="C363" s="86">
        <v>2</v>
      </c>
      <c r="D363" s="121">
        <v>0.0038021851045094324</v>
      </c>
      <c r="E363" s="121">
        <v>0.426638423202057</v>
      </c>
      <c r="F363" s="86" t="s">
        <v>1386</v>
      </c>
      <c r="G363" s="86" t="b">
        <v>0</v>
      </c>
      <c r="H363" s="86" t="b">
        <v>0</v>
      </c>
      <c r="I363" s="86" t="b">
        <v>0</v>
      </c>
      <c r="J363" s="86" t="b">
        <v>0</v>
      </c>
      <c r="K363" s="86" t="b">
        <v>0</v>
      </c>
      <c r="L363" s="86" t="b">
        <v>0</v>
      </c>
    </row>
    <row r="364" spans="1:12" ht="15">
      <c r="A364" s="86" t="s">
        <v>2014</v>
      </c>
      <c r="B364" s="86" t="s">
        <v>2015</v>
      </c>
      <c r="C364" s="86">
        <v>2</v>
      </c>
      <c r="D364" s="121">
        <v>0.0038021851045094324</v>
      </c>
      <c r="E364" s="121">
        <v>2.511214701136388</v>
      </c>
      <c r="F364" s="86" t="s">
        <v>1386</v>
      </c>
      <c r="G364" s="86" t="b">
        <v>0</v>
      </c>
      <c r="H364" s="86" t="b">
        <v>0</v>
      </c>
      <c r="I364" s="86" t="b">
        <v>0</v>
      </c>
      <c r="J364" s="86" t="b">
        <v>0</v>
      </c>
      <c r="K364" s="86" t="b">
        <v>0</v>
      </c>
      <c r="L364" s="86" t="b">
        <v>0</v>
      </c>
    </row>
    <row r="365" spans="1:12" ht="15">
      <c r="A365" s="86" t="s">
        <v>1547</v>
      </c>
      <c r="B365" s="86" t="s">
        <v>1544</v>
      </c>
      <c r="C365" s="86">
        <v>8</v>
      </c>
      <c r="D365" s="121">
        <v>0.005885221198565168</v>
      </c>
      <c r="E365" s="121">
        <v>1.344883279369863</v>
      </c>
      <c r="F365" s="86" t="s">
        <v>1387</v>
      </c>
      <c r="G365" s="86" t="b">
        <v>0</v>
      </c>
      <c r="H365" s="86" t="b">
        <v>0</v>
      </c>
      <c r="I365" s="86" t="b">
        <v>0</v>
      </c>
      <c r="J365" s="86" t="b">
        <v>0</v>
      </c>
      <c r="K365" s="86" t="b">
        <v>0</v>
      </c>
      <c r="L365" s="86" t="b">
        <v>0</v>
      </c>
    </row>
    <row r="366" spans="1:12" ht="15">
      <c r="A366" s="86" t="s">
        <v>1543</v>
      </c>
      <c r="B366" s="86" t="s">
        <v>1535</v>
      </c>
      <c r="C366" s="86">
        <v>7</v>
      </c>
      <c r="D366" s="121">
        <v>0.007308843170254134</v>
      </c>
      <c r="E366" s="121">
        <v>1.2065805812035815</v>
      </c>
      <c r="F366" s="86" t="s">
        <v>1387</v>
      </c>
      <c r="G366" s="86" t="b">
        <v>0</v>
      </c>
      <c r="H366" s="86" t="b">
        <v>0</v>
      </c>
      <c r="I366" s="86" t="b">
        <v>0</v>
      </c>
      <c r="J366" s="86" t="b">
        <v>0</v>
      </c>
      <c r="K366" s="86" t="b">
        <v>0</v>
      </c>
      <c r="L366" s="86" t="b">
        <v>0</v>
      </c>
    </row>
    <row r="367" spans="1:12" ht="15">
      <c r="A367" s="86" t="s">
        <v>1550</v>
      </c>
      <c r="B367" s="86" t="s">
        <v>1547</v>
      </c>
      <c r="C367" s="86">
        <v>7</v>
      </c>
      <c r="D367" s="121">
        <v>0.007308843170254134</v>
      </c>
      <c r="E367" s="121">
        <v>1.344883279369863</v>
      </c>
      <c r="F367" s="86" t="s">
        <v>1387</v>
      </c>
      <c r="G367" s="86" t="b">
        <v>0</v>
      </c>
      <c r="H367" s="86" t="b">
        <v>0</v>
      </c>
      <c r="I367" s="86" t="b">
        <v>0</v>
      </c>
      <c r="J367" s="86" t="b">
        <v>0</v>
      </c>
      <c r="K367" s="86" t="b">
        <v>0</v>
      </c>
      <c r="L367" s="86" t="b">
        <v>0</v>
      </c>
    </row>
    <row r="368" spans="1:12" ht="15">
      <c r="A368" s="86" t="s">
        <v>1538</v>
      </c>
      <c r="B368" s="86" t="s">
        <v>1541</v>
      </c>
      <c r="C368" s="86">
        <v>6</v>
      </c>
      <c r="D368" s="121">
        <v>0.00840132238642281</v>
      </c>
      <c r="E368" s="121">
        <v>1.4028752263475497</v>
      </c>
      <c r="F368" s="86" t="s">
        <v>1387</v>
      </c>
      <c r="G368" s="86" t="b">
        <v>0</v>
      </c>
      <c r="H368" s="86" t="b">
        <v>0</v>
      </c>
      <c r="I368" s="86" t="b">
        <v>0</v>
      </c>
      <c r="J368" s="86" t="b">
        <v>0</v>
      </c>
      <c r="K368" s="86" t="b">
        <v>0</v>
      </c>
      <c r="L368" s="86" t="b">
        <v>0</v>
      </c>
    </row>
    <row r="369" spans="1:12" ht="15">
      <c r="A369" s="86" t="s">
        <v>1541</v>
      </c>
      <c r="B369" s="86" t="s">
        <v>1549</v>
      </c>
      <c r="C369" s="86">
        <v>6</v>
      </c>
      <c r="D369" s="121">
        <v>0.00840132238642281</v>
      </c>
      <c r="E369" s="121">
        <v>1.4028752263475497</v>
      </c>
      <c r="F369" s="86" t="s">
        <v>1387</v>
      </c>
      <c r="G369" s="86" t="b">
        <v>0</v>
      </c>
      <c r="H369" s="86" t="b">
        <v>0</v>
      </c>
      <c r="I369" s="86" t="b">
        <v>0</v>
      </c>
      <c r="J369" s="86" t="b">
        <v>0</v>
      </c>
      <c r="K369" s="86" t="b">
        <v>0</v>
      </c>
      <c r="L369" s="86" t="b">
        <v>0</v>
      </c>
    </row>
    <row r="370" spans="1:12" ht="15">
      <c r="A370" s="86" t="s">
        <v>1549</v>
      </c>
      <c r="B370" s="86" t="s">
        <v>1551</v>
      </c>
      <c r="C370" s="86">
        <v>6</v>
      </c>
      <c r="D370" s="121">
        <v>0.00840132238642281</v>
      </c>
      <c r="E370" s="121">
        <v>1.4028752263475497</v>
      </c>
      <c r="F370" s="86" t="s">
        <v>1387</v>
      </c>
      <c r="G370" s="86" t="b">
        <v>0</v>
      </c>
      <c r="H370" s="86" t="b">
        <v>0</v>
      </c>
      <c r="I370" s="86" t="b">
        <v>0</v>
      </c>
      <c r="J370" s="86" t="b">
        <v>0</v>
      </c>
      <c r="K370" s="86" t="b">
        <v>0</v>
      </c>
      <c r="L370" s="86" t="b">
        <v>0</v>
      </c>
    </row>
    <row r="371" spans="1:12" ht="15">
      <c r="A371" s="86" t="s">
        <v>1551</v>
      </c>
      <c r="B371" s="86" t="s">
        <v>1931</v>
      </c>
      <c r="C371" s="86">
        <v>6</v>
      </c>
      <c r="D371" s="121">
        <v>0.00840132238642281</v>
      </c>
      <c r="E371" s="121">
        <v>1.469822015978163</v>
      </c>
      <c r="F371" s="86" t="s">
        <v>1387</v>
      </c>
      <c r="G371" s="86" t="b">
        <v>0</v>
      </c>
      <c r="H371" s="86" t="b">
        <v>0</v>
      </c>
      <c r="I371" s="86" t="b">
        <v>0</v>
      </c>
      <c r="J371" s="86" t="b">
        <v>0</v>
      </c>
      <c r="K371" s="86" t="b">
        <v>0</v>
      </c>
      <c r="L371" s="86" t="b">
        <v>0</v>
      </c>
    </row>
    <row r="372" spans="1:12" ht="15">
      <c r="A372" s="86" t="s">
        <v>1931</v>
      </c>
      <c r="B372" s="86" t="s">
        <v>1550</v>
      </c>
      <c r="C372" s="86">
        <v>6</v>
      </c>
      <c r="D372" s="121">
        <v>0.00840132238642281</v>
      </c>
      <c r="E372" s="121">
        <v>1.4028752263475497</v>
      </c>
      <c r="F372" s="86" t="s">
        <v>1387</v>
      </c>
      <c r="G372" s="86" t="b">
        <v>0</v>
      </c>
      <c r="H372" s="86" t="b">
        <v>0</v>
      </c>
      <c r="I372" s="86" t="b">
        <v>0</v>
      </c>
      <c r="J372" s="86" t="b">
        <v>0</v>
      </c>
      <c r="K372" s="86" t="b">
        <v>0</v>
      </c>
      <c r="L372" s="86" t="b">
        <v>0</v>
      </c>
    </row>
    <row r="373" spans="1:12" ht="15">
      <c r="A373" s="86" t="s">
        <v>1544</v>
      </c>
      <c r="B373" s="86" t="s">
        <v>1543</v>
      </c>
      <c r="C373" s="86">
        <v>6</v>
      </c>
      <c r="D373" s="121">
        <v>0.00840132238642281</v>
      </c>
      <c r="E373" s="121">
        <v>1.2779364897392498</v>
      </c>
      <c r="F373" s="86" t="s">
        <v>1387</v>
      </c>
      <c r="G373" s="86" t="b">
        <v>0</v>
      </c>
      <c r="H373" s="86" t="b">
        <v>0</v>
      </c>
      <c r="I373" s="86" t="b">
        <v>0</v>
      </c>
      <c r="J373" s="86" t="b">
        <v>0</v>
      </c>
      <c r="K373" s="86" t="b">
        <v>0</v>
      </c>
      <c r="L373" s="86" t="b">
        <v>0</v>
      </c>
    </row>
    <row r="374" spans="1:12" ht="15">
      <c r="A374" s="86" t="s">
        <v>1535</v>
      </c>
      <c r="B374" s="86" t="s">
        <v>1565</v>
      </c>
      <c r="C374" s="86">
        <v>6</v>
      </c>
      <c r="D374" s="121">
        <v>0.00840132238642281</v>
      </c>
      <c r="E374" s="121">
        <v>1.344883279369863</v>
      </c>
      <c r="F374" s="86" t="s">
        <v>1387</v>
      </c>
      <c r="G374" s="86" t="b">
        <v>0</v>
      </c>
      <c r="H374" s="86" t="b">
        <v>0</v>
      </c>
      <c r="I374" s="86" t="b">
        <v>0</v>
      </c>
      <c r="J374" s="86" t="b">
        <v>0</v>
      </c>
      <c r="K374" s="86" t="b">
        <v>0</v>
      </c>
      <c r="L374" s="86" t="b">
        <v>0</v>
      </c>
    </row>
    <row r="375" spans="1:12" ht="15">
      <c r="A375" s="86" t="s">
        <v>1954</v>
      </c>
      <c r="B375" s="86" t="s">
        <v>1548</v>
      </c>
      <c r="C375" s="86">
        <v>4</v>
      </c>
      <c r="D375" s="121">
        <v>0.009347504124048141</v>
      </c>
      <c r="E375" s="121">
        <v>1.4028752263475497</v>
      </c>
      <c r="F375" s="86" t="s">
        <v>1387</v>
      </c>
      <c r="G375" s="86" t="b">
        <v>0</v>
      </c>
      <c r="H375" s="86" t="b">
        <v>0</v>
      </c>
      <c r="I375" s="86" t="b">
        <v>0</v>
      </c>
      <c r="J375" s="86" t="b">
        <v>0</v>
      </c>
      <c r="K375" s="86" t="b">
        <v>0</v>
      </c>
      <c r="L375" s="86" t="b">
        <v>0</v>
      </c>
    </row>
    <row r="376" spans="1:12" ht="15">
      <c r="A376" s="86" t="s">
        <v>1548</v>
      </c>
      <c r="B376" s="86" t="s">
        <v>1955</v>
      </c>
      <c r="C376" s="86">
        <v>4</v>
      </c>
      <c r="D376" s="121">
        <v>0.009347504124048141</v>
      </c>
      <c r="E376" s="121">
        <v>1.469822015978163</v>
      </c>
      <c r="F376" s="86" t="s">
        <v>1387</v>
      </c>
      <c r="G376" s="86" t="b">
        <v>0</v>
      </c>
      <c r="H376" s="86" t="b">
        <v>0</v>
      </c>
      <c r="I376" s="86" t="b">
        <v>0</v>
      </c>
      <c r="J376" s="86" t="b">
        <v>0</v>
      </c>
      <c r="K376" s="86" t="b">
        <v>0</v>
      </c>
      <c r="L376" s="86" t="b">
        <v>0</v>
      </c>
    </row>
    <row r="377" spans="1:12" ht="15">
      <c r="A377" s="86" t="s">
        <v>1955</v>
      </c>
      <c r="B377" s="86" t="s">
        <v>1956</v>
      </c>
      <c r="C377" s="86">
        <v>4</v>
      </c>
      <c r="D377" s="121">
        <v>0.009347504124048141</v>
      </c>
      <c r="E377" s="121">
        <v>1.6459132750338443</v>
      </c>
      <c r="F377" s="86" t="s">
        <v>1387</v>
      </c>
      <c r="G377" s="86" t="b">
        <v>0</v>
      </c>
      <c r="H377" s="86" t="b">
        <v>0</v>
      </c>
      <c r="I377" s="86" t="b">
        <v>0</v>
      </c>
      <c r="J377" s="86" t="b">
        <v>0</v>
      </c>
      <c r="K377" s="86" t="b">
        <v>0</v>
      </c>
      <c r="L377" s="86" t="b">
        <v>0</v>
      </c>
    </row>
    <row r="378" spans="1:12" ht="15">
      <c r="A378" s="86" t="s">
        <v>1956</v>
      </c>
      <c r="B378" s="86" t="s">
        <v>1957</v>
      </c>
      <c r="C378" s="86">
        <v>4</v>
      </c>
      <c r="D378" s="121">
        <v>0.009347504124048141</v>
      </c>
      <c r="E378" s="121">
        <v>1.6459132750338443</v>
      </c>
      <c r="F378" s="86" t="s">
        <v>1387</v>
      </c>
      <c r="G378" s="86" t="b">
        <v>0</v>
      </c>
      <c r="H378" s="86" t="b">
        <v>0</v>
      </c>
      <c r="I378" s="86" t="b">
        <v>0</v>
      </c>
      <c r="J378" s="86" t="b">
        <v>0</v>
      </c>
      <c r="K378" s="86" t="b">
        <v>0</v>
      </c>
      <c r="L378" s="86" t="b">
        <v>0</v>
      </c>
    </row>
    <row r="379" spans="1:12" ht="15">
      <c r="A379" s="86" t="s">
        <v>1957</v>
      </c>
      <c r="B379" s="86" t="s">
        <v>1538</v>
      </c>
      <c r="C379" s="86">
        <v>4</v>
      </c>
      <c r="D379" s="121">
        <v>0.009347504124048141</v>
      </c>
      <c r="E379" s="121">
        <v>1.4028752263475497</v>
      </c>
      <c r="F379" s="86" t="s">
        <v>1387</v>
      </c>
      <c r="G379" s="86" t="b">
        <v>0</v>
      </c>
      <c r="H379" s="86" t="b">
        <v>0</v>
      </c>
      <c r="I379" s="86" t="b">
        <v>0</v>
      </c>
      <c r="J379" s="86" t="b">
        <v>0</v>
      </c>
      <c r="K379" s="86" t="b">
        <v>0</v>
      </c>
      <c r="L379" s="86" t="b">
        <v>0</v>
      </c>
    </row>
    <row r="380" spans="1:12" ht="15">
      <c r="A380" s="86" t="s">
        <v>1981</v>
      </c>
      <c r="B380" s="86" t="s">
        <v>1982</v>
      </c>
      <c r="C380" s="86">
        <v>3</v>
      </c>
      <c r="D380" s="121">
        <v>0.009004331336785572</v>
      </c>
      <c r="E380" s="121">
        <v>1.7708520116421442</v>
      </c>
      <c r="F380" s="86" t="s">
        <v>1387</v>
      </c>
      <c r="G380" s="86" t="b">
        <v>0</v>
      </c>
      <c r="H380" s="86" t="b">
        <v>0</v>
      </c>
      <c r="I380" s="86" t="b">
        <v>0</v>
      </c>
      <c r="J380" s="86" t="b">
        <v>0</v>
      </c>
      <c r="K380" s="86" t="b">
        <v>0</v>
      </c>
      <c r="L380" s="86" t="b">
        <v>0</v>
      </c>
    </row>
    <row r="381" spans="1:12" ht="15">
      <c r="A381" s="86" t="s">
        <v>1982</v>
      </c>
      <c r="B381" s="86" t="s">
        <v>234</v>
      </c>
      <c r="C381" s="86">
        <v>3</v>
      </c>
      <c r="D381" s="121">
        <v>0.009004331336785572</v>
      </c>
      <c r="E381" s="121">
        <v>1.7708520116421442</v>
      </c>
      <c r="F381" s="86" t="s">
        <v>1387</v>
      </c>
      <c r="G381" s="86" t="b">
        <v>0</v>
      </c>
      <c r="H381" s="86" t="b">
        <v>0</v>
      </c>
      <c r="I381" s="86" t="b">
        <v>0</v>
      </c>
      <c r="J381" s="86" t="b">
        <v>0</v>
      </c>
      <c r="K381" s="86" t="b">
        <v>0</v>
      </c>
      <c r="L381" s="86" t="b">
        <v>0</v>
      </c>
    </row>
    <row r="382" spans="1:12" ht="15">
      <c r="A382" s="86" t="s">
        <v>234</v>
      </c>
      <c r="B382" s="86" t="s">
        <v>1983</v>
      </c>
      <c r="C382" s="86">
        <v>3</v>
      </c>
      <c r="D382" s="121">
        <v>0.009004331336785572</v>
      </c>
      <c r="E382" s="121">
        <v>1.7708520116421442</v>
      </c>
      <c r="F382" s="86" t="s">
        <v>1387</v>
      </c>
      <c r="G382" s="86" t="b">
        <v>0</v>
      </c>
      <c r="H382" s="86" t="b">
        <v>0</v>
      </c>
      <c r="I382" s="86" t="b">
        <v>0</v>
      </c>
      <c r="J382" s="86" t="b">
        <v>0</v>
      </c>
      <c r="K382" s="86" t="b">
        <v>0</v>
      </c>
      <c r="L382" s="86" t="b">
        <v>0</v>
      </c>
    </row>
    <row r="383" spans="1:12" ht="15">
      <c r="A383" s="86" t="s">
        <v>1983</v>
      </c>
      <c r="B383" s="86" t="s">
        <v>1984</v>
      </c>
      <c r="C383" s="86">
        <v>3</v>
      </c>
      <c r="D383" s="121">
        <v>0.009004331336785572</v>
      </c>
      <c r="E383" s="121">
        <v>1.7708520116421442</v>
      </c>
      <c r="F383" s="86" t="s">
        <v>1387</v>
      </c>
      <c r="G383" s="86" t="b">
        <v>0</v>
      </c>
      <c r="H383" s="86" t="b">
        <v>0</v>
      </c>
      <c r="I383" s="86" t="b">
        <v>0</v>
      </c>
      <c r="J383" s="86" t="b">
        <v>0</v>
      </c>
      <c r="K383" s="86" t="b">
        <v>0</v>
      </c>
      <c r="L383" s="86" t="b">
        <v>0</v>
      </c>
    </row>
    <row r="384" spans="1:12" ht="15">
      <c r="A384" s="86" t="s">
        <v>1984</v>
      </c>
      <c r="B384" s="86" t="s">
        <v>1985</v>
      </c>
      <c r="C384" s="86">
        <v>3</v>
      </c>
      <c r="D384" s="121">
        <v>0.009004331336785572</v>
      </c>
      <c r="E384" s="121">
        <v>1.7708520116421442</v>
      </c>
      <c r="F384" s="86" t="s">
        <v>1387</v>
      </c>
      <c r="G384" s="86" t="b">
        <v>0</v>
      </c>
      <c r="H384" s="86" t="b">
        <v>0</v>
      </c>
      <c r="I384" s="86" t="b">
        <v>0</v>
      </c>
      <c r="J384" s="86" t="b">
        <v>0</v>
      </c>
      <c r="K384" s="86" t="b">
        <v>0</v>
      </c>
      <c r="L384" s="86" t="b">
        <v>0</v>
      </c>
    </row>
    <row r="385" spans="1:12" ht="15">
      <c r="A385" s="86" t="s">
        <v>1985</v>
      </c>
      <c r="B385" s="86" t="s">
        <v>1986</v>
      </c>
      <c r="C385" s="86">
        <v>3</v>
      </c>
      <c r="D385" s="121">
        <v>0.009004331336785572</v>
      </c>
      <c r="E385" s="121">
        <v>1.7708520116421442</v>
      </c>
      <c r="F385" s="86" t="s">
        <v>1387</v>
      </c>
      <c r="G385" s="86" t="b">
        <v>0</v>
      </c>
      <c r="H385" s="86" t="b">
        <v>0</v>
      </c>
      <c r="I385" s="86" t="b">
        <v>0</v>
      </c>
      <c r="J385" s="86" t="b">
        <v>0</v>
      </c>
      <c r="K385" s="86" t="b">
        <v>0</v>
      </c>
      <c r="L385" s="86" t="b">
        <v>0</v>
      </c>
    </row>
    <row r="386" spans="1:12" ht="15">
      <c r="A386" s="86" t="s">
        <v>1986</v>
      </c>
      <c r="B386" s="86" t="s">
        <v>267</v>
      </c>
      <c r="C386" s="86">
        <v>3</v>
      </c>
      <c r="D386" s="121">
        <v>0.009004331336785572</v>
      </c>
      <c r="E386" s="121">
        <v>1.7708520116421442</v>
      </c>
      <c r="F386" s="86" t="s">
        <v>1387</v>
      </c>
      <c r="G386" s="86" t="b">
        <v>0</v>
      </c>
      <c r="H386" s="86" t="b">
        <v>0</v>
      </c>
      <c r="I386" s="86" t="b">
        <v>0</v>
      </c>
      <c r="J386" s="86" t="b">
        <v>0</v>
      </c>
      <c r="K386" s="86" t="b">
        <v>0</v>
      </c>
      <c r="L386" s="86" t="b">
        <v>0</v>
      </c>
    </row>
    <row r="387" spans="1:12" ht="15">
      <c r="A387" s="86" t="s">
        <v>267</v>
      </c>
      <c r="B387" s="86" t="s">
        <v>1987</v>
      </c>
      <c r="C387" s="86">
        <v>3</v>
      </c>
      <c r="D387" s="121">
        <v>0.009004331336785572</v>
      </c>
      <c r="E387" s="121">
        <v>1.7708520116421442</v>
      </c>
      <c r="F387" s="86" t="s">
        <v>1387</v>
      </c>
      <c r="G387" s="86" t="b">
        <v>0</v>
      </c>
      <c r="H387" s="86" t="b">
        <v>0</v>
      </c>
      <c r="I387" s="86" t="b">
        <v>0</v>
      </c>
      <c r="J387" s="86" t="b">
        <v>0</v>
      </c>
      <c r="K387" s="86" t="b">
        <v>0</v>
      </c>
      <c r="L387" s="86" t="b">
        <v>0</v>
      </c>
    </row>
    <row r="388" spans="1:12" ht="15">
      <c r="A388" s="86" t="s">
        <v>1987</v>
      </c>
      <c r="B388" s="86" t="s">
        <v>1536</v>
      </c>
      <c r="C388" s="86">
        <v>3</v>
      </c>
      <c r="D388" s="121">
        <v>0.009004331336785572</v>
      </c>
      <c r="E388" s="121">
        <v>1.7708520116421442</v>
      </c>
      <c r="F388" s="86" t="s">
        <v>1387</v>
      </c>
      <c r="G388" s="86" t="b">
        <v>0</v>
      </c>
      <c r="H388" s="86" t="b">
        <v>0</v>
      </c>
      <c r="I388" s="86" t="b">
        <v>0</v>
      </c>
      <c r="J388" s="86" t="b">
        <v>0</v>
      </c>
      <c r="K388" s="86" t="b">
        <v>0</v>
      </c>
      <c r="L388" s="86" t="b">
        <v>0</v>
      </c>
    </row>
    <row r="389" spans="1:12" ht="15">
      <c r="A389" s="86" t="s">
        <v>1536</v>
      </c>
      <c r="B389" s="86" t="s">
        <v>1564</v>
      </c>
      <c r="C389" s="86">
        <v>3</v>
      </c>
      <c r="D389" s="121">
        <v>0.009004331336785572</v>
      </c>
      <c r="E389" s="121">
        <v>1.5490032620257879</v>
      </c>
      <c r="F389" s="86" t="s">
        <v>1387</v>
      </c>
      <c r="G389" s="86" t="b">
        <v>0</v>
      </c>
      <c r="H389" s="86" t="b">
        <v>0</v>
      </c>
      <c r="I389" s="86" t="b">
        <v>0</v>
      </c>
      <c r="J389" s="86" t="b">
        <v>0</v>
      </c>
      <c r="K389" s="86" t="b">
        <v>0</v>
      </c>
      <c r="L389" s="86" t="b">
        <v>0</v>
      </c>
    </row>
    <row r="390" spans="1:12" ht="15">
      <c r="A390" s="86" t="s">
        <v>1564</v>
      </c>
      <c r="B390" s="86" t="s">
        <v>1988</v>
      </c>
      <c r="C390" s="86">
        <v>3</v>
      </c>
      <c r="D390" s="121">
        <v>0.009004331336785572</v>
      </c>
      <c r="E390" s="121">
        <v>1.7708520116421442</v>
      </c>
      <c r="F390" s="86" t="s">
        <v>1387</v>
      </c>
      <c r="G390" s="86" t="b">
        <v>0</v>
      </c>
      <c r="H390" s="86" t="b">
        <v>0</v>
      </c>
      <c r="I390" s="86" t="b">
        <v>0</v>
      </c>
      <c r="J390" s="86" t="b">
        <v>0</v>
      </c>
      <c r="K390" s="86" t="b">
        <v>0</v>
      </c>
      <c r="L390" s="86" t="b">
        <v>0</v>
      </c>
    </row>
    <row r="391" spans="1:12" ht="15">
      <c r="A391" s="86" t="s">
        <v>1988</v>
      </c>
      <c r="B391" s="86" t="s">
        <v>1583</v>
      </c>
      <c r="C391" s="86">
        <v>3</v>
      </c>
      <c r="D391" s="121">
        <v>0.009004331336785572</v>
      </c>
      <c r="E391" s="121">
        <v>1.7708520116421442</v>
      </c>
      <c r="F391" s="86" t="s">
        <v>1387</v>
      </c>
      <c r="G391" s="86" t="b">
        <v>0</v>
      </c>
      <c r="H391" s="86" t="b">
        <v>0</v>
      </c>
      <c r="I391" s="86" t="b">
        <v>0</v>
      </c>
      <c r="J391" s="86" t="b">
        <v>0</v>
      </c>
      <c r="K391" s="86" t="b">
        <v>0</v>
      </c>
      <c r="L391" s="86" t="b">
        <v>0</v>
      </c>
    </row>
    <row r="392" spans="1:12" ht="15">
      <c r="A392" s="86" t="s">
        <v>1583</v>
      </c>
      <c r="B392" s="86" t="s">
        <v>1989</v>
      </c>
      <c r="C392" s="86">
        <v>3</v>
      </c>
      <c r="D392" s="121">
        <v>0.009004331336785572</v>
      </c>
      <c r="E392" s="121">
        <v>1.7708520116421442</v>
      </c>
      <c r="F392" s="86" t="s">
        <v>1387</v>
      </c>
      <c r="G392" s="86" t="b">
        <v>0</v>
      </c>
      <c r="H392" s="86" t="b">
        <v>0</v>
      </c>
      <c r="I392" s="86" t="b">
        <v>0</v>
      </c>
      <c r="J392" s="86" t="b">
        <v>0</v>
      </c>
      <c r="K392" s="86" t="b">
        <v>0</v>
      </c>
      <c r="L392" s="86" t="b">
        <v>0</v>
      </c>
    </row>
    <row r="393" spans="1:12" ht="15">
      <c r="A393" s="86" t="s">
        <v>1989</v>
      </c>
      <c r="B393" s="86" t="s">
        <v>1936</v>
      </c>
      <c r="C393" s="86">
        <v>3</v>
      </c>
      <c r="D393" s="121">
        <v>0.009004331336785572</v>
      </c>
      <c r="E393" s="121">
        <v>1.7708520116421442</v>
      </c>
      <c r="F393" s="86" t="s">
        <v>1387</v>
      </c>
      <c r="G393" s="86" t="b">
        <v>0</v>
      </c>
      <c r="H393" s="86" t="b">
        <v>0</v>
      </c>
      <c r="I393" s="86" t="b">
        <v>0</v>
      </c>
      <c r="J393" s="86" t="b">
        <v>0</v>
      </c>
      <c r="K393" s="86" t="b">
        <v>0</v>
      </c>
      <c r="L393" s="86" t="b">
        <v>0</v>
      </c>
    </row>
    <row r="394" spans="1:12" ht="15">
      <c r="A394" s="86" t="s">
        <v>1936</v>
      </c>
      <c r="B394" s="86" t="s">
        <v>1990</v>
      </c>
      <c r="C394" s="86">
        <v>3</v>
      </c>
      <c r="D394" s="121">
        <v>0.009004331336785572</v>
      </c>
      <c r="E394" s="121">
        <v>1.7708520116421442</v>
      </c>
      <c r="F394" s="86" t="s">
        <v>1387</v>
      </c>
      <c r="G394" s="86" t="b">
        <v>0</v>
      </c>
      <c r="H394" s="86" t="b">
        <v>0</v>
      </c>
      <c r="I394" s="86" t="b">
        <v>0</v>
      </c>
      <c r="J394" s="86" t="b">
        <v>0</v>
      </c>
      <c r="K394" s="86" t="b">
        <v>0</v>
      </c>
      <c r="L394" s="86" t="b">
        <v>0</v>
      </c>
    </row>
    <row r="395" spans="1:12" ht="15">
      <c r="A395" s="86" t="s">
        <v>1990</v>
      </c>
      <c r="B395" s="86" t="s">
        <v>1991</v>
      </c>
      <c r="C395" s="86">
        <v>3</v>
      </c>
      <c r="D395" s="121">
        <v>0.009004331336785572</v>
      </c>
      <c r="E395" s="121">
        <v>1.7708520116421442</v>
      </c>
      <c r="F395" s="86" t="s">
        <v>1387</v>
      </c>
      <c r="G395" s="86" t="b">
        <v>0</v>
      </c>
      <c r="H395" s="86" t="b">
        <v>0</v>
      </c>
      <c r="I395" s="86" t="b">
        <v>0</v>
      </c>
      <c r="J395" s="86" t="b">
        <v>0</v>
      </c>
      <c r="K395" s="86" t="b">
        <v>0</v>
      </c>
      <c r="L395" s="86" t="b">
        <v>0</v>
      </c>
    </row>
    <row r="396" spans="1:12" ht="15">
      <c r="A396" s="86" t="s">
        <v>1991</v>
      </c>
      <c r="B396" s="86" t="s">
        <v>1535</v>
      </c>
      <c r="C396" s="86">
        <v>3</v>
      </c>
      <c r="D396" s="121">
        <v>0.009004331336785572</v>
      </c>
      <c r="E396" s="121">
        <v>1.2065805812035815</v>
      </c>
      <c r="F396" s="86" t="s">
        <v>1387</v>
      </c>
      <c r="G396" s="86" t="b">
        <v>0</v>
      </c>
      <c r="H396" s="86" t="b">
        <v>0</v>
      </c>
      <c r="I396" s="86" t="b">
        <v>0</v>
      </c>
      <c r="J396" s="86" t="b">
        <v>0</v>
      </c>
      <c r="K396" s="86" t="b">
        <v>0</v>
      </c>
      <c r="L396" s="86" t="b">
        <v>0</v>
      </c>
    </row>
    <row r="397" spans="1:12" ht="15">
      <c r="A397" s="86" t="s">
        <v>1539</v>
      </c>
      <c r="B397" s="86" t="s">
        <v>1563</v>
      </c>
      <c r="C397" s="86">
        <v>2</v>
      </c>
      <c r="D397" s="121">
        <v>0.00787619882440685</v>
      </c>
      <c r="E397" s="121">
        <v>1.6459132750338443</v>
      </c>
      <c r="F397" s="86" t="s">
        <v>1387</v>
      </c>
      <c r="G397" s="86" t="b">
        <v>0</v>
      </c>
      <c r="H397" s="86" t="b">
        <v>0</v>
      </c>
      <c r="I397" s="86" t="b">
        <v>0</v>
      </c>
      <c r="J397" s="86" t="b">
        <v>0</v>
      </c>
      <c r="K397" s="86" t="b">
        <v>0</v>
      </c>
      <c r="L397" s="86" t="b">
        <v>0</v>
      </c>
    </row>
    <row r="398" spans="1:12" ht="15">
      <c r="A398" s="86" t="s">
        <v>1563</v>
      </c>
      <c r="B398" s="86" t="s">
        <v>2033</v>
      </c>
      <c r="C398" s="86">
        <v>2</v>
      </c>
      <c r="D398" s="121">
        <v>0.00787619882440685</v>
      </c>
      <c r="E398" s="121">
        <v>1.6459132750338443</v>
      </c>
      <c r="F398" s="86" t="s">
        <v>1387</v>
      </c>
      <c r="G398" s="86" t="b">
        <v>0</v>
      </c>
      <c r="H398" s="86" t="b">
        <v>0</v>
      </c>
      <c r="I398" s="86" t="b">
        <v>0</v>
      </c>
      <c r="J398" s="86" t="b">
        <v>0</v>
      </c>
      <c r="K398" s="86" t="b">
        <v>0</v>
      </c>
      <c r="L398" s="86" t="b">
        <v>0</v>
      </c>
    </row>
    <row r="399" spans="1:12" ht="15">
      <c r="A399" s="86" t="s">
        <v>2034</v>
      </c>
      <c r="B399" s="86" t="s">
        <v>2035</v>
      </c>
      <c r="C399" s="86">
        <v>2</v>
      </c>
      <c r="D399" s="121">
        <v>0.00787619882440685</v>
      </c>
      <c r="E399" s="121">
        <v>1.9469432706978254</v>
      </c>
      <c r="F399" s="86" t="s">
        <v>1387</v>
      </c>
      <c r="G399" s="86" t="b">
        <v>0</v>
      </c>
      <c r="H399" s="86" t="b">
        <v>0</v>
      </c>
      <c r="I399" s="86" t="b">
        <v>0</v>
      </c>
      <c r="J399" s="86" t="b">
        <v>0</v>
      </c>
      <c r="K399" s="86" t="b">
        <v>0</v>
      </c>
      <c r="L399" s="86" t="b">
        <v>0</v>
      </c>
    </row>
    <row r="400" spans="1:12" ht="15">
      <c r="A400" s="86" t="s">
        <v>1536</v>
      </c>
      <c r="B400" s="86" t="s">
        <v>1548</v>
      </c>
      <c r="C400" s="86">
        <v>2</v>
      </c>
      <c r="D400" s="121">
        <v>0.00787619882440685</v>
      </c>
      <c r="E400" s="121">
        <v>1.0049352176755122</v>
      </c>
      <c r="F400" s="86" t="s">
        <v>1387</v>
      </c>
      <c r="G400" s="86" t="b">
        <v>0</v>
      </c>
      <c r="H400" s="86" t="b">
        <v>0</v>
      </c>
      <c r="I400" s="86" t="b">
        <v>0</v>
      </c>
      <c r="J400" s="86" t="b">
        <v>0</v>
      </c>
      <c r="K400" s="86" t="b">
        <v>0</v>
      </c>
      <c r="L400" s="86" t="b">
        <v>0</v>
      </c>
    </row>
    <row r="401" spans="1:12" ht="15">
      <c r="A401" s="86" t="s">
        <v>1548</v>
      </c>
      <c r="B401" s="86" t="s">
        <v>1563</v>
      </c>
      <c r="C401" s="86">
        <v>2</v>
      </c>
      <c r="D401" s="121">
        <v>0.00787619882440685</v>
      </c>
      <c r="E401" s="121">
        <v>1.1687920203141817</v>
      </c>
      <c r="F401" s="86" t="s">
        <v>1387</v>
      </c>
      <c r="G401" s="86" t="b">
        <v>0</v>
      </c>
      <c r="H401" s="86" t="b">
        <v>0</v>
      </c>
      <c r="I401" s="86" t="b">
        <v>0</v>
      </c>
      <c r="J401" s="86" t="b">
        <v>0</v>
      </c>
      <c r="K401" s="86" t="b">
        <v>0</v>
      </c>
      <c r="L401" s="86" t="b">
        <v>0</v>
      </c>
    </row>
    <row r="402" spans="1:12" ht="15">
      <c r="A402" s="86" t="s">
        <v>1563</v>
      </c>
      <c r="B402" s="86" t="s">
        <v>1537</v>
      </c>
      <c r="C402" s="86">
        <v>2</v>
      </c>
      <c r="D402" s="121">
        <v>0.00787619882440685</v>
      </c>
      <c r="E402" s="121">
        <v>1.6459132750338443</v>
      </c>
      <c r="F402" s="86" t="s">
        <v>1387</v>
      </c>
      <c r="G402" s="86" t="b">
        <v>0</v>
      </c>
      <c r="H402" s="86" t="b">
        <v>0</v>
      </c>
      <c r="I402" s="86" t="b">
        <v>0</v>
      </c>
      <c r="J402" s="86" t="b">
        <v>0</v>
      </c>
      <c r="K402" s="86" t="b">
        <v>0</v>
      </c>
      <c r="L402" s="86" t="b">
        <v>0</v>
      </c>
    </row>
    <row r="403" spans="1:12" ht="15">
      <c r="A403" s="86" t="s">
        <v>1537</v>
      </c>
      <c r="B403" s="86" t="s">
        <v>1973</v>
      </c>
      <c r="C403" s="86">
        <v>2</v>
      </c>
      <c r="D403" s="121">
        <v>0.00787619882440685</v>
      </c>
      <c r="E403" s="121">
        <v>1.7708520116421442</v>
      </c>
      <c r="F403" s="86" t="s">
        <v>1387</v>
      </c>
      <c r="G403" s="86" t="b">
        <v>0</v>
      </c>
      <c r="H403" s="86" t="b">
        <v>0</v>
      </c>
      <c r="I403" s="86" t="b">
        <v>0</v>
      </c>
      <c r="J403" s="86" t="b">
        <v>0</v>
      </c>
      <c r="K403" s="86" t="b">
        <v>0</v>
      </c>
      <c r="L403" s="86" t="b">
        <v>0</v>
      </c>
    </row>
    <row r="404" spans="1:12" ht="15">
      <c r="A404" s="86" t="s">
        <v>1973</v>
      </c>
      <c r="B404" s="86" t="s">
        <v>1538</v>
      </c>
      <c r="C404" s="86">
        <v>2</v>
      </c>
      <c r="D404" s="121">
        <v>0.00787619882440685</v>
      </c>
      <c r="E404" s="121">
        <v>1.2267839672918686</v>
      </c>
      <c r="F404" s="86" t="s">
        <v>1387</v>
      </c>
      <c r="G404" s="86" t="b">
        <v>0</v>
      </c>
      <c r="H404" s="86" t="b">
        <v>0</v>
      </c>
      <c r="I404" s="86" t="b">
        <v>0</v>
      </c>
      <c r="J404" s="86" t="b">
        <v>0</v>
      </c>
      <c r="K404" s="86" t="b">
        <v>0</v>
      </c>
      <c r="L404" s="86" t="b">
        <v>0</v>
      </c>
    </row>
    <row r="405" spans="1:12" ht="15">
      <c r="A405" s="86" t="s">
        <v>1565</v>
      </c>
      <c r="B405" s="86" t="s">
        <v>1950</v>
      </c>
      <c r="C405" s="86">
        <v>2</v>
      </c>
      <c r="D405" s="121">
        <v>0.00787619882440685</v>
      </c>
      <c r="E405" s="121">
        <v>1.6459132750338443</v>
      </c>
      <c r="F405" s="86" t="s">
        <v>1387</v>
      </c>
      <c r="G405" s="86" t="b">
        <v>0</v>
      </c>
      <c r="H405" s="86" t="b">
        <v>0</v>
      </c>
      <c r="I405" s="86" t="b">
        <v>0</v>
      </c>
      <c r="J405" s="86" t="b">
        <v>0</v>
      </c>
      <c r="K405" s="86" t="b">
        <v>0</v>
      </c>
      <c r="L405" s="86" t="b">
        <v>0</v>
      </c>
    </row>
    <row r="406" spans="1:12" ht="15">
      <c r="A406" s="86" t="s">
        <v>1553</v>
      </c>
      <c r="B406" s="86" t="s">
        <v>1554</v>
      </c>
      <c r="C406" s="86">
        <v>4</v>
      </c>
      <c r="D406" s="121">
        <v>0</v>
      </c>
      <c r="E406" s="121">
        <v>1.1832698436828046</v>
      </c>
      <c r="F406" s="86" t="s">
        <v>1388</v>
      </c>
      <c r="G406" s="86" t="b">
        <v>0</v>
      </c>
      <c r="H406" s="86" t="b">
        <v>0</v>
      </c>
      <c r="I406" s="86" t="b">
        <v>0</v>
      </c>
      <c r="J406" s="86" t="b">
        <v>0</v>
      </c>
      <c r="K406" s="86" t="b">
        <v>0</v>
      </c>
      <c r="L406" s="86" t="b">
        <v>0</v>
      </c>
    </row>
    <row r="407" spans="1:12" ht="15">
      <c r="A407" s="86" t="s">
        <v>1556</v>
      </c>
      <c r="B407" s="86" t="s">
        <v>1553</v>
      </c>
      <c r="C407" s="86">
        <v>3</v>
      </c>
      <c r="D407" s="121">
        <v>0.005766403228075382</v>
      </c>
      <c r="E407" s="121">
        <v>1.1832698436828046</v>
      </c>
      <c r="F407" s="86" t="s">
        <v>1388</v>
      </c>
      <c r="G407" s="86" t="b">
        <v>0</v>
      </c>
      <c r="H407" s="86" t="b">
        <v>0</v>
      </c>
      <c r="I407" s="86" t="b">
        <v>0</v>
      </c>
      <c r="J407" s="86" t="b">
        <v>0</v>
      </c>
      <c r="K407" s="86" t="b">
        <v>0</v>
      </c>
      <c r="L407" s="86" t="b">
        <v>0</v>
      </c>
    </row>
    <row r="408" spans="1:12" ht="15">
      <c r="A408" s="86" t="s">
        <v>1554</v>
      </c>
      <c r="B408" s="86" t="s">
        <v>1557</v>
      </c>
      <c r="C408" s="86">
        <v>3</v>
      </c>
      <c r="D408" s="121">
        <v>0.005766403228075382</v>
      </c>
      <c r="E408" s="121">
        <v>1.1832698436828046</v>
      </c>
      <c r="F408" s="86" t="s">
        <v>1388</v>
      </c>
      <c r="G408" s="86" t="b">
        <v>0</v>
      </c>
      <c r="H408" s="86" t="b">
        <v>0</v>
      </c>
      <c r="I408" s="86" t="b">
        <v>0</v>
      </c>
      <c r="J408" s="86" t="b">
        <v>0</v>
      </c>
      <c r="K408" s="86" t="b">
        <v>0</v>
      </c>
      <c r="L408" s="86" t="b">
        <v>0</v>
      </c>
    </row>
    <row r="409" spans="1:12" ht="15">
      <c r="A409" s="86" t="s">
        <v>1557</v>
      </c>
      <c r="B409" s="86" t="s">
        <v>1558</v>
      </c>
      <c r="C409" s="86">
        <v>3</v>
      </c>
      <c r="D409" s="121">
        <v>0.005766403228075382</v>
      </c>
      <c r="E409" s="121">
        <v>1.3082085802911045</v>
      </c>
      <c r="F409" s="86" t="s">
        <v>1388</v>
      </c>
      <c r="G409" s="86" t="b">
        <v>0</v>
      </c>
      <c r="H409" s="86" t="b">
        <v>0</v>
      </c>
      <c r="I409" s="86" t="b">
        <v>0</v>
      </c>
      <c r="J409" s="86" t="b">
        <v>0</v>
      </c>
      <c r="K409" s="86" t="b">
        <v>0</v>
      </c>
      <c r="L409" s="86" t="b">
        <v>0</v>
      </c>
    </row>
    <row r="410" spans="1:12" ht="15">
      <c r="A410" s="86" t="s">
        <v>1558</v>
      </c>
      <c r="B410" s="86" t="s">
        <v>1559</v>
      </c>
      <c r="C410" s="86">
        <v>3</v>
      </c>
      <c r="D410" s="121">
        <v>0.005766403228075382</v>
      </c>
      <c r="E410" s="121">
        <v>1.3082085802911045</v>
      </c>
      <c r="F410" s="86" t="s">
        <v>1388</v>
      </c>
      <c r="G410" s="86" t="b">
        <v>0</v>
      </c>
      <c r="H410" s="86" t="b">
        <v>0</v>
      </c>
      <c r="I410" s="86" t="b">
        <v>0</v>
      </c>
      <c r="J410" s="86" t="b">
        <v>0</v>
      </c>
      <c r="K410" s="86" t="b">
        <v>0</v>
      </c>
      <c r="L410" s="86" t="b">
        <v>0</v>
      </c>
    </row>
    <row r="411" spans="1:12" ht="15">
      <c r="A411" s="86" t="s">
        <v>1559</v>
      </c>
      <c r="B411" s="86" t="s">
        <v>1560</v>
      </c>
      <c r="C411" s="86">
        <v>3</v>
      </c>
      <c r="D411" s="121">
        <v>0.005766403228075382</v>
      </c>
      <c r="E411" s="121">
        <v>1.3082085802911045</v>
      </c>
      <c r="F411" s="86" t="s">
        <v>1388</v>
      </c>
      <c r="G411" s="86" t="b">
        <v>0</v>
      </c>
      <c r="H411" s="86" t="b">
        <v>0</v>
      </c>
      <c r="I411" s="86" t="b">
        <v>0</v>
      </c>
      <c r="J411" s="86" t="b">
        <v>0</v>
      </c>
      <c r="K411" s="86" t="b">
        <v>0</v>
      </c>
      <c r="L411" s="86" t="b">
        <v>0</v>
      </c>
    </row>
    <row r="412" spans="1:12" ht="15">
      <c r="A412" s="86" t="s">
        <v>1560</v>
      </c>
      <c r="B412" s="86" t="s">
        <v>264</v>
      </c>
      <c r="C412" s="86">
        <v>3</v>
      </c>
      <c r="D412" s="121">
        <v>0.005766403228075382</v>
      </c>
      <c r="E412" s="121">
        <v>1.3082085802911045</v>
      </c>
      <c r="F412" s="86" t="s">
        <v>1388</v>
      </c>
      <c r="G412" s="86" t="b">
        <v>0</v>
      </c>
      <c r="H412" s="86" t="b">
        <v>0</v>
      </c>
      <c r="I412" s="86" t="b">
        <v>0</v>
      </c>
      <c r="J412" s="86" t="b">
        <v>0</v>
      </c>
      <c r="K412" s="86" t="b">
        <v>0</v>
      </c>
      <c r="L412" s="86" t="b">
        <v>0</v>
      </c>
    </row>
    <row r="413" spans="1:12" ht="15">
      <c r="A413" s="86" t="s">
        <v>264</v>
      </c>
      <c r="B413" s="86" t="s">
        <v>1994</v>
      </c>
      <c r="C413" s="86">
        <v>3</v>
      </c>
      <c r="D413" s="121">
        <v>0.005766403228075382</v>
      </c>
      <c r="E413" s="121">
        <v>1.3082085802911045</v>
      </c>
      <c r="F413" s="86" t="s">
        <v>1388</v>
      </c>
      <c r="G413" s="86" t="b">
        <v>0</v>
      </c>
      <c r="H413" s="86" t="b">
        <v>0</v>
      </c>
      <c r="I413" s="86" t="b">
        <v>0</v>
      </c>
      <c r="J413" s="86" t="b">
        <v>0</v>
      </c>
      <c r="K413" s="86" t="b">
        <v>0</v>
      </c>
      <c r="L413" s="86" t="b">
        <v>0</v>
      </c>
    </row>
    <row r="414" spans="1:12" ht="15">
      <c r="A414" s="86" t="s">
        <v>1994</v>
      </c>
      <c r="B414" s="86" t="s">
        <v>1995</v>
      </c>
      <c r="C414" s="86">
        <v>3</v>
      </c>
      <c r="D414" s="121">
        <v>0.005766403228075382</v>
      </c>
      <c r="E414" s="121">
        <v>1.3082085802911045</v>
      </c>
      <c r="F414" s="86" t="s">
        <v>1388</v>
      </c>
      <c r="G414" s="86" t="b">
        <v>0</v>
      </c>
      <c r="H414" s="86" t="b">
        <v>0</v>
      </c>
      <c r="I414" s="86" t="b">
        <v>0</v>
      </c>
      <c r="J414" s="86" t="b">
        <v>0</v>
      </c>
      <c r="K414" s="86" t="b">
        <v>0</v>
      </c>
      <c r="L414" s="86" t="b">
        <v>0</v>
      </c>
    </row>
    <row r="415" spans="1:12" ht="15">
      <c r="A415" s="86" t="s">
        <v>1995</v>
      </c>
      <c r="B415" s="86" t="s">
        <v>1555</v>
      </c>
      <c r="C415" s="86">
        <v>3</v>
      </c>
      <c r="D415" s="121">
        <v>0.005766403228075382</v>
      </c>
      <c r="E415" s="121">
        <v>1.1832698436828046</v>
      </c>
      <c r="F415" s="86" t="s">
        <v>1388</v>
      </c>
      <c r="G415" s="86" t="b">
        <v>0</v>
      </c>
      <c r="H415" s="86" t="b">
        <v>0</v>
      </c>
      <c r="I415" s="86" t="b">
        <v>0</v>
      </c>
      <c r="J415" s="86" t="b">
        <v>0</v>
      </c>
      <c r="K415" s="86" t="b">
        <v>0</v>
      </c>
      <c r="L415" s="86" t="b">
        <v>0</v>
      </c>
    </row>
    <row r="416" spans="1:12" ht="15">
      <c r="A416" s="86" t="s">
        <v>1555</v>
      </c>
      <c r="B416" s="86" t="s">
        <v>1938</v>
      </c>
      <c r="C416" s="86">
        <v>3</v>
      </c>
      <c r="D416" s="121">
        <v>0.005766403228075382</v>
      </c>
      <c r="E416" s="121">
        <v>1.1832698436828046</v>
      </c>
      <c r="F416" s="86" t="s">
        <v>1388</v>
      </c>
      <c r="G416" s="86" t="b">
        <v>0</v>
      </c>
      <c r="H416" s="86" t="b">
        <v>0</v>
      </c>
      <c r="I416" s="86" t="b">
        <v>0</v>
      </c>
      <c r="J416" s="86" t="b">
        <v>0</v>
      </c>
      <c r="K416" s="86" t="b">
        <v>0</v>
      </c>
      <c r="L416" s="86" t="b">
        <v>0</v>
      </c>
    </row>
    <row r="417" spans="1:12" ht="15">
      <c r="A417" s="86" t="s">
        <v>1938</v>
      </c>
      <c r="B417" s="86" t="s">
        <v>1996</v>
      </c>
      <c r="C417" s="86">
        <v>3</v>
      </c>
      <c r="D417" s="121">
        <v>0.005766403228075382</v>
      </c>
      <c r="E417" s="121">
        <v>1.3082085802911045</v>
      </c>
      <c r="F417" s="86" t="s">
        <v>1388</v>
      </c>
      <c r="G417" s="86" t="b">
        <v>0</v>
      </c>
      <c r="H417" s="86" t="b">
        <v>0</v>
      </c>
      <c r="I417" s="86" t="b">
        <v>0</v>
      </c>
      <c r="J417" s="86" t="b">
        <v>0</v>
      </c>
      <c r="K417" s="86" t="b">
        <v>0</v>
      </c>
      <c r="L417" s="86" t="b">
        <v>0</v>
      </c>
    </row>
    <row r="418" spans="1:12" ht="15">
      <c r="A418" s="86" t="s">
        <v>1996</v>
      </c>
      <c r="B418" s="86" t="s">
        <v>1535</v>
      </c>
      <c r="C418" s="86">
        <v>3</v>
      </c>
      <c r="D418" s="121">
        <v>0.005766403228075382</v>
      </c>
      <c r="E418" s="121">
        <v>1.1832698436828046</v>
      </c>
      <c r="F418" s="86" t="s">
        <v>1388</v>
      </c>
      <c r="G418" s="86" t="b">
        <v>0</v>
      </c>
      <c r="H418" s="86" t="b">
        <v>0</v>
      </c>
      <c r="I418" s="86" t="b">
        <v>0</v>
      </c>
      <c r="J418" s="86" t="b">
        <v>0</v>
      </c>
      <c r="K418" s="86" t="b">
        <v>0</v>
      </c>
      <c r="L418" s="86" t="b">
        <v>0</v>
      </c>
    </row>
    <row r="419" spans="1:12" ht="15">
      <c r="A419" s="86" t="s">
        <v>1536</v>
      </c>
      <c r="B419" s="86" t="s">
        <v>1537</v>
      </c>
      <c r="C419" s="86">
        <v>4</v>
      </c>
      <c r="D419" s="121">
        <v>0</v>
      </c>
      <c r="E419" s="121">
        <v>1.2041199826559248</v>
      </c>
      <c r="F419" s="86" t="s">
        <v>1389</v>
      </c>
      <c r="G419" s="86" t="b">
        <v>0</v>
      </c>
      <c r="H419" s="86" t="b">
        <v>0</v>
      </c>
      <c r="I419" s="86" t="b">
        <v>0</v>
      </c>
      <c r="J419" s="86" t="b">
        <v>0</v>
      </c>
      <c r="K419" s="86" t="b">
        <v>0</v>
      </c>
      <c r="L419" s="86" t="b">
        <v>0</v>
      </c>
    </row>
    <row r="420" spans="1:12" ht="15">
      <c r="A420" s="86" t="s">
        <v>1537</v>
      </c>
      <c r="B420" s="86" t="s">
        <v>1562</v>
      </c>
      <c r="C420" s="86">
        <v>4</v>
      </c>
      <c r="D420" s="121">
        <v>0</v>
      </c>
      <c r="E420" s="121">
        <v>1.2041199826559248</v>
      </c>
      <c r="F420" s="86" t="s">
        <v>1389</v>
      </c>
      <c r="G420" s="86" t="b">
        <v>0</v>
      </c>
      <c r="H420" s="86" t="b">
        <v>0</v>
      </c>
      <c r="I420" s="86" t="b">
        <v>0</v>
      </c>
      <c r="J420" s="86" t="b">
        <v>0</v>
      </c>
      <c r="K420" s="86" t="b">
        <v>0</v>
      </c>
      <c r="L420" s="86" t="b">
        <v>0</v>
      </c>
    </row>
    <row r="421" spans="1:12" ht="15">
      <c r="A421" s="86" t="s">
        <v>1562</v>
      </c>
      <c r="B421" s="86" t="s">
        <v>1563</v>
      </c>
      <c r="C421" s="86">
        <v>4</v>
      </c>
      <c r="D421" s="121">
        <v>0</v>
      </c>
      <c r="E421" s="121">
        <v>1.2041199826559248</v>
      </c>
      <c r="F421" s="86" t="s">
        <v>1389</v>
      </c>
      <c r="G421" s="86" t="b">
        <v>0</v>
      </c>
      <c r="H421" s="86" t="b">
        <v>0</v>
      </c>
      <c r="I421" s="86" t="b">
        <v>0</v>
      </c>
      <c r="J421" s="86" t="b">
        <v>0</v>
      </c>
      <c r="K421" s="86" t="b">
        <v>0</v>
      </c>
      <c r="L421" s="86" t="b">
        <v>0</v>
      </c>
    </row>
    <row r="422" spans="1:12" ht="15">
      <c r="A422" s="86" t="s">
        <v>1563</v>
      </c>
      <c r="B422" s="86" t="s">
        <v>1544</v>
      </c>
      <c r="C422" s="86">
        <v>4</v>
      </c>
      <c r="D422" s="121">
        <v>0</v>
      </c>
      <c r="E422" s="121">
        <v>1.2041199826559248</v>
      </c>
      <c r="F422" s="86" t="s">
        <v>1389</v>
      </c>
      <c r="G422" s="86" t="b">
        <v>0</v>
      </c>
      <c r="H422" s="86" t="b">
        <v>0</v>
      </c>
      <c r="I422" s="86" t="b">
        <v>0</v>
      </c>
      <c r="J422" s="86" t="b">
        <v>0</v>
      </c>
      <c r="K422" s="86" t="b">
        <v>0</v>
      </c>
      <c r="L422" s="86" t="b">
        <v>0</v>
      </c>
    </row>
    <row r="423" spans="1:12" ht="15">
      <c r="A423" s="86" t="s">
        <v>1544</v>
      </c>
      <c r="B423" s="86" t="s">
        <v>1539</v>
      </c>
      <c r="C423" s="86">
        <v>4</v>
      </c>
      <c r="D423" s="121">
        <v>0</v>
      </c>
      <c r="E423" s="121">
        <v>1.2041199826559248</v>
      </c>
      <c r="F423" s="86" t="s">
        <v>1389</v>
      </c>
      <c r="G423" s="86" t="b">
        <v>0</v>
      </c>
      <c r="H423" s="86" t="b">
        <v>0</v>
      </c>
      <c r="I423" s="86" t="b">
        <v>0</v>
      </c>
      <c r="J423" s="86" t="b">
        <v>0</v>
      </c>
      <c r="K423" s="86" t="b">
        <v>0</v>
      </c>
      <c r="L423" s="86" t="b">
        <v>0</v>
      </c>
    </row>
    <row r="424" spans="1:12" ht="15">
      <c r="A424" s="86" t="s">
        <v>1539</v>
      </c>
      <c r="B424" s="86" t="s">
        <v>1535</v>
      </c>
      <c r="C424" s="86">
        <v>4</v>
      </c>
      <c r="D424" s="121">
        <v>0</v>
      </c>
      <c r="E424" s="121">
        <v>1.2041199826559248</v>
      </c>
      <c r="F424" s="86" t="s">
        <v>1389</v>
      </c>
      <c r="G424" s="86" t="b">
        <v>0</v>
      </c>
      <c r="H424" s="86" t="b">
        <v>0</v>
      </c>
      <c r="I424" s="86" t="b">
        <v>0</v>
      </c>
      <c r="J424" s="86" t="b">
        <v>0</v>
      </c>
      <c r="K424" s="86" t="b">
        <v>0</v>
      </c>
      <c r="L424" s="86" t="b">
        <v>0</v>
      </c>
    </row>
    <row r="425" spans="1:12" ht="15">
      <c r="A425" s="86" t="s">
        <v>1535</v>
      </c>
      <c r="B425" s="86" t="s">
        <v>1564</v>
      </c>
      <c r="C425" s="86">
        <v>4</v>
      </c>
      <c r="D425" s="121">
        <v>0</v>
      </c>
      <c r="E425" s="121">
        <v>1.2041199826559248</v>
      </c>
      <c r="F425" s="86" t="s">
        <v>1389</v>
      </c>
      <c r="G425" s="86" t="b">
        <v>0</v>
      </c>
      <c r="H425" s="86" t="b">
        <v>0</v>
      </c>
      <c r="I425" s="86" t="b">
        <v>0</v>
      </c>
      <c r="J425" s="86" t="b">
        <v>0</v>
      </c>
      <c r="K425" s="86" t="b">
        <v>0</v>
      </c>
      <c r="L425" s="86" t="b">
        <v>0</v>
      </c>
    </row>
    <row r="426" spans="1:12" ht="15">
      <c r="A426" s="86" t="s">
        <v>1564</v>
      </c>
      <c r="B426" s="86" t="s">
        <v>1565</v>
      </c>
      <c r="C426" s="86">
        <v>4</v>
      </c>
      <c r="D426" s="121">
        <v>0</v>
      </c>
      <c r="E426" s="121">
        <v>1.2041199826559248</v>
      </c>
      <c r="F426" s="86" t="s">
        <v>1389</v>
      </c>
      <c r="G426" s="86" t="b">
        <v>0</v>
      </c>
      <c r="H426" s="86" t="b">
        <v>0</v>
      </c>
      <c r="I426" s="86" t="b">
        <v>0</v>
      </c>
      <c r="J426" s="86" t="b">
        <v>0</v>
      </c>
      <c r="K426" s="86" t="b">
        <v>0</v>
      </c>
      <c r="L426" s="86" t="b">
        <v>0</v>
      </c>
    </row>
    <row r="427" spans="1:12" ht="15">
      <c r="A427" s="86" t="s">
        <v>1565</v>
      </c>
      <c r="B427" s="86" t="s">
        <v>1538</v>
      </c>
      <c r="C427" s="86">
        <v>4</v>
      </c>
      <c r="D427" s="121">
        <v>0</v>
      </c>
      <c r="E427" s="121">
        <v>1.2041199826559248</v>
      </c>
      <c r="F427" s="86" t="s">
        <v>1389</v>
      </c>
      <c r="G427" s="86" t="b">
        <v>0</v>
      </c>
      <c r="H427" s="86" t="b">
        <v>0</v>
      </c>
      <c r="I427" s="86" t="b">
        <v>0</v>
      </c>
      <c r="J427" s="86" t="b">
        <v>0</v>
      </c>
      <c r="K427" s="86" t="b">
        <v>0</v>
      </c>
      <c r="L427" s="86" t="b">
        <v>0</v>
      </c>
    </row>
    <row r="428" spans="1:12" ht="15">
      <c r="A428" s="86" t="s">
        <v>1538</v>
      </c>
      <c r="B428" s="86" t="s">
        <v>1583</v>
      </c>
      <c r="C428" s="86">
        <v>4</v>
      </c>
      <c r="D428" s="121">
        <v>0</v>
      </c>
      <c r="E428" s="121">
        <v>1.2041199826559248</v>
      </c>
      <c r="F428" s="86" t="s">
        <v>1389</v>
      </c>
      <c r="G428" s="86" t="b">
        <v>0</v>
      </c>
      <c r="H428" s="86" t="b">
        <v>0</v>
      </c>
      <c r="I428" s="86" t="b">
        <v>0</v>
      </c>
      <c r="J428" s="86" t="b">
        <v>0</v>
      </c>
      <c r="K428" s="86" t="b">
        <v>0</v>
      </c>
      <c r="L428" s="86" t="b">
        <v>0</v>
      </c>
    </row>
    <row r="429" spans="1:12" ht="15">
      <c r="A429" s="86" t="s">
        <v>1583</v>
      </c>
      <c r="B429" s="86" t="s">
        <v>1918</v>
      </c>
      <c r="C429" s="86">
        <v>4</v>
      </c>
      <c r="D429" s="121">
        <v>0</v>
      </c>
      <c r="E429" s="121">
        <v>1.2041199826559248</v>
      </c>
      <c r="F429" s="86" t="s">
        <v>1389</v>
      </c>
      <c r="G429" s="86" t="b">
        <v>0</v>
      </c>
      <c r="H429" s="86" t="b">
        <v>0</v>
      </c>
      <c r="I429" s="86" t="b">
        <v>0</v>
      </c>
      <c r="J429" s="86" t="b">
        <v>0</v>
      </c>
      <c r="K429" s="86" t="b">
        <v>0</v>
      </c>
      <c r="L429" s="86" t="b">
        <v>0</v>
      </c>
    </row>
    <row r="430" spans="1:12" ht="15">
      <c r="A430" s="86" t="s">
        <v>1918</v>
      </c>
      <c r="B430" s="86" t="s">
        <v>1932</v>
      </c>
      <c r="C430" s="86">
        <v>3</v>
      </c>
      <c r="D430" s="121">
        <v>0.005512003085660292</v>
      </c>
      <c r="E430" s="121">
        <v>1.3290587192642247</v>
      </c>
      <c r="F430" s="86" t="s">
        <v>1389</v>
      </c>
      <c r="G430" s="86" t="b">
        <v>0</v>
      </c>
      <c r="H430" s="86" t="b">
        <v>0</v>
      </c>
      <c r="I430" s="86" t="b">
        <v>0</v>
      </c>
      <c r="J430" s="86" t="b">
        <v>0</v>
      </c>
      <c r="K430" s="86" t="b">
        <v>0</v>
      </c>
      <c r="L430" s="86" t="b">
        <v>0</v>
      </c>
    </row>
    <row r="431" spans="1:12" ht="15">
      <c r="A431" s="86" t="s">
        <v>1932</v>
      </c>
      <c r="B431" s="86" t="s">
        <v>1545</v>
      </c>
      <c r="C431" s="86">
        <v>3</v>
      </c>
      <c r="D431" s="121">
        <v>0.005512003085660292</v>
      </c>
      <c r="E431" s="121">
        <v>1.3290587192642247</v>
      </c>
      <c r="F431" s="86" t="s">
        <v>1389</v>
      </c>
      <c r="G431" s="86" t="b">
        <v>0</v>
      </c>
      <c r="H431" s="86" t="b">
        <v>0</v>
      </c>
      <c r="I431" s="86" t="b">
        <v>0</v>
      </c>
      <c r="J431" s="86" t="b">
        <v>0</v>
      </c>
      <c r="K431" s="86" t="b">
        <v>0</v>
      </c>
      <c r="L431" s="86" t="b">
        <v>0</v>
      </c>
    </row>
    <row r="432" spans="1:12" ht="15">
      <c r="A432" s="86" t="s">
        <v>1545</v>
      </c>
      <c r="B432" s="86" t="s">
        <v>1541</v>
      </c>
      <c r="C432" s="86">
        <v>3</v>
      </c>
      <c r="D432" s="121">
        <v>0.005512003085660292</v>
      </c>
      <c r="E432" s="121">
        <v>1.3290587192642247</v>
      </c>
      <c r="F432" s="86" t="s">
        <v>1389</v>
      </c>
      <c r="G432" s="86" t="b">
        <v>0</v>
      </c>
      <c r="H432" s="86" t="b">
        <v>0</v>
      </c>
      <c r="I432" s="86" t="b">
        <v>0</v>
      </c>
      <c r="J432" s="86" t="b">
        <v>0</v>
      </c>
      <c r="K432" s="86" t="b">
        <v>0</v>
      </c>
      <c r="L432" s="86" t="b">
        <v>0</v>
      </c>
    </row>
    <row r="433" spans="1:12" ht="15">
      <c r="A433" s="86" t="s">
        <v>1541</v>
      </c>
      <c r="B433" s="86" t="s">
        <v>1542</v>
      </c>
      <c r="C433" s="86">
        <v>2</v>
      </c>
      <c r="D433" s="121">
        <v>0.0088538234018818</v>
      </c>
      <c r="E433" s="121">
        <v>1.505149978319906</v>
      </c>
      <c r="F433" s="86" t="s">
        <v>1389</v>
      </c>
      <c r="G433" s="86" t="b">
        <v>0</v>
      </c>
      <c r="H433" s="86" t="b">
        <v>0</v>
      </c>
      <c r="I433" s="86" t="b">
        <v>0</v>
      </c>
      <c r="J433" s="86" t="b">
        <v>0</v>
      </c>
      <c r="K433" s="86" t="b">
        <v>0</v>
      </c>
      <c r="L433" s="86" t="b">
        <v>0</v>
      </c>
    </row>
    <row r="434" spans="1:12" ht="15">
      <c r="A434" s="86" t="s">
        <v>1542</v>
      </c>
      <c r="B434" s="86" t="s">
        <v>1937</v>
      </c>
      <c r="C434" s="86">
        <v>2</v>
      </c>
      <c r="D434" s="121">
        <v>0.0088538234018818</v>
      </c>
      <c r="E434" s="121">
        <v>1.505149978319906</v>
      </c>
      <c r="F434" s="86" t="s">
        <v>1389</v>
      </c>
      <c r="G434" s="86" t="b">
        <v>0</v>
      </c>
      <c r="H434" s="86" t="b">
        <v>0</v>
      </c>
      <c r="I434" s="86" t="b">
        <v>0</v>
      </c>
      <c r="J434" s="86" t="b">
        <v>0</v>
      </c>
      <c r="K434" s="86" t="b">
        <v>0</v>
      </c>
      <c r="L434" s="86" t="b">
        <v>0</v>
      </c>
    </row>
    <row r="435" spans="1:12" ht="15">
      <c r="A435" s="86" t="s">
        <v>1536</v>
      </c>
      <c r="B435" s="86" t="s">
        <v>1542</v>
      </c>
      <c r="C435" s="86">
        <v>4</v>
      </c>
      <c r="D435" s="121">
        <v>0</v>
      </c>
      <c r="E435" s="121">
        <v>1.1026623418971477</v>
      </c>
      <c r="F435" s="86" t="s">
        <v>1390</v>
      </c>
      <c r="G435" s="86" t="b">
        <v>0</v>
      </c>
      <c r="H435" s="86" t="b">
        <v>0</v>
      </c>
      <c r="I435" s="86" t="b">
        <v>0</v>
      </c>
      <c r="J435" s="86" t="b">
        <v>0</v>
      </c>
      <c r="K435" s="86" t="b">
        <v>0</v>
      </c>
      <c r="L435" s="86" t="b">
        <v>0</v>
      </c>
    </row>
    <row r="436" spans="1:12" ht="15">
      <c r="A436" s="86" t="s">
        <v>1542</v>
      </c>
      <c r="B436" s="86" t="s">
        <v>1535</v>
      </c>
      <c r="C436" s="86">
        <v>4</v>
      </c>
      <c r="D436" s="121">
        <v>0</v>
      </c>
      <c r="E436" s="121">
        <v>1.1026623418971477</v>
      </c>
      <c r="F436" s="86" t="s">
        <v>1390</v>
      </c>
      <c r="G436" s="86" t="b">
        <v>0</v>
      </c>
      <c r="H436" s="86" t="b">
        <v>0</v>
      </c>
      <c r="I436" s="86" t="b">
        <v>0</v>
      </c>
      <c r="J436" s="86" t="b">
        <v>0</v>
      </c>
      <c r="K436" s="86" t="b">
        <v>0</v>
      </c>
      <c r="L436" s="86" t="b">
        <v>0</v>
      </c>
    </row>
    <row r="437" spans="1:12" ht="15">
      <c r="A437" s="86" t="s">
        <v>1535</v>
      </c>
      <c r="B437" s="86" t="s">
        <v>1567</v>
      </c>
      <c r="C437" s="86">
        <v>4</v>
      </c>
      <c r="D437" s="121">
        <v>0</v>
      </c>
      <c r="E437" s="121">
        <v>1.278753600952829</v>
      </c>
      <c r="F437" s="86" t="s">
        <v>1390</v>
      </c>
      <c r="G437" s="86" t="b">
        <v>0</v>
      </c>
      <c r="H437" s="86" t="b">
        <v>0</v>
      </c>
      <c r="I437" s="86" t="b">
        <v>0</v>
      </c>
      <c r="J437" s="86" t="b">
        <v>0</v>
      </c>
      <c r="K437" s="86" t="b">
        <v>0</v>
      </c>
      <c r="L437" s="86" t="b">
        <v>0</v>
      </c>
    </row>
    <row r="438" spans="1:12" ht="15">
      <c r="A438" s="86" t="s">
        <v>1567</v>
      </c>
      <c r="B438" s="86" t="s">
        <v>1568</v>
      </c>
      <c r="C438" s="86">
        <v>4</v>
      </c>
      <c r="D438" s="121">
        <v>0</v>
      </c>
      <c r="E438" s="121">
        <v>1.278753600952829</v>
      </c>
      <c r="F438" s="86" t="s">
        <v>1390</v>
      </c>
      <c r="G438" s="86" t="b">
        <v>0</v>
      </c>
      <c r="H438" s="86" t="b">
        <v>0</v>
      </c>
      <c r="I438" s="86" t="b">
        <v>0</v>
      </c>
      <c r="J438" s="86" t="b">
        <v>0</v>
      </c>
      <c r="K438" s="86" t="b">
        <v>0</v>
      </c>
      <c r="L438" s="86" t="b">
        <v>0</v>
      </c>
    </row>
    <row r="439" spans="1:12" ht="15">
      <c r="A439" s="86" t="s">
        <v>1568</v>
      </c>
      <c r="B439" s="86" t="s">
        <v>1537</v>
      </c>
      <c r="C439" s="86">
        <v>4</v>
      </c>
      <c r="D439" s="121">
        <v>0</v>
      </c>
      <c r="E439" s="121">
        <v>1.278753600952829</v>
      </c>
      <c r="F439" s="86" t="s">
        <v>1390</v>
      </c>
      <c r="G439" s="86" t="b">
        <v>0</v>
      </c>
      <c r="H439" s="86" t="b">
        <v>0</v>
      </c>
      <c r="I439" s="86" t="b">
        <v>0</v>
      </c>
      <c r="J439" s="86" t="b">
        <v>0</v>
      </c>
      <c r="K439" s="86" t="b">
        <v>0</v>
      </c>
      <c r="L439" s="86" t="b">
        <v>0</v>
      </c>
    </row>
    <row r="440" spans="1:12" ht="15">
      <c r="A440" s="86" t="s">
        <v>1537</v>
      </c>
      <c r="B440" s="86" t="s">
        <v>1563</v>
      </c>
      <c r="C440" s="86">
        <v>3</v>
      </c>
      <c r="D440" s="121">
        <v>0.004685202622811247</v>
      </c>
      <c r="E440" s="121">
        <v>1.403692337561129</v>
      </c>
      <c r="F440" s="86" t="s">
        <v>1390</v>
      </c>
      <c r="G440" s="86" t="b">
        <v>0</v>
      </c>
      <c r="H440" s="86" t="b">
        <v>0</v>
      </c>
      <c r="I440" s="86" t="b">
        <v>0</v>
      </c>
      <c r="J440" s="86" t="b">
        <v>0</v>
      </c>
      <c r="K440" s="86" t="b">
        <v>0</v>
      </c>
      <c r="L440" s="86" t="b">
        <v>0</v>
      </c>
    </row>
    <row r="441" spans="1:12" ht="15">
      <c r="A441" s="86" t="s">
        <v>263</v>
      </c>
      <c r="B441" s="86" t="s">
        <v>1997</v>
      </c>
      <c r="C441" s="86">
        <v>2</v>
      </c>
      <c r="D441" s="121">
        <v>0.00752574989159953</v>
      </c>
      <c r="E441" s="121">
        <v>1.5797835966168103</v>
      </c>
      <c r="F441" s="86" t="s">
        <v>1390</v>
      </c>
      <c r="G441" s="86" t="b">
        <v>0</v>
      </c>
      <c r="H441" s="86" t="b">
        <v>0</v>
      </c>
      <c r="I441" s="86" t="b">
        <v>0</v>
      </c>
      <c r="J441" s="86" t="b">
        <v>0</v>
      </c>
      <c r="K441" s="86" t="b">
        <v>0</v>
      </c>
      <c r="L441" s="86" t="b">
        <v>0</v>
      </c>
    </row>
    <row r="442" spans="1:12" ht="15">
      <c r="A442" s="86" t="s">
        <v>1998</v>
      </c>
      <c r="B442" s="86" t="s">
        <v>1999</v>
      </c>
      <c r="C442" s="86">
        <v>2</v>
      </c>
      <c r="D442" s="121">
        <v>0.00752574989159953</v>
      </c>
      <c r="E442" s="121">
        <v>1.5797835966168103</v>
      </c>
      <c r="F442" s="86" t="s">
        <v>1390</v>
      </c>
      <c r="G442" s="86" t="b">
        <v>0</v>
      </c>
      <c r="H442" s="86" t="b">
        <v>0</v>
      </c>
      <c r="I442" s="86" t="b">
        <v>0</v>
      </c>
      <c r="J442" s="86" t="b">
        <v>0</v>
      </c>
      <c r="K442" s="86" t="b">
        <v>0</v>
      </c>
      <c r="L442" s="86" t="b">
        <v>0</v>
      </c>
    </row>
    <row r="443" spans="1:12" ht="15">
      <c r="A443" s="86" t="s">
        <v>1563</v>
      </c>
      <c r="B443" s="86" t="s">
        <v>1542</v>
      </c>
      <c r="C443" s="86">
        <v>2</v>
      </c>
      <c r="D443" s="121">
        <v>0.00752574989159953</v>
      </c>
      <c r="E443" s="121">
        <v>1.1026623418971477</v>
      </c>
      <c r="F443" s="86" t="s">
        <v>1390</v>
      </c>
      <c r="G443" s="86" t="b">
        <v>0</v>
      </c>
      <c r="H443" s="86" t="b">
        <v>0</v>
      </c>
      <c r="I443" s="86" t="b">
        <v>0</v>
      </c>
      <c r="J443" s="86" t="b">
        <v>0</v>
      </c>
      <c r="K443" s="86" t="b">
        <v>0</v>
      </c>
      <c r="L443" s="86" t="b">
        <v>0</v>
      </c>
    </row>
    <row r="444" spans="1:12" ht="15">
      <c r="A444" s="86" t="s">
        <v>1542</v>
      </c>
      <c r="B444" s="86" t="s">
        <v>2000</v>
      </c>
      <c r="C444" s="86">
        <v>2</v>
      </c>
      <c r="D444" s="121">
        <v>0.00752574989159953</v>
      </c>
      <c r="E444" s="121">
        <v>1.1026623418971477</v>
      </c>
      <c r="F444" s="86" t="s">
        <v>1390</v>
      </c>
      <c r="G444" s="86" t="b">
        <v>0</v>
      </c>
      <c r="H444" s="86" t="b">
        <v>0</v>
      </c>
      <c r="I444" s="86" t="b">
        <v>0</v>
      </c>
      <c r="J444" s="86" t="b">
        <v>0</v>
      </c>
      <c r="K444" s="86" t="b">
        <v>0</v>
      </c>
      <c r="L444" s="86" t="b">
        <v>0</v>
      </c>
    </row>
    <row r="445" spans="1:12" ht="15">
      <c r="A445" s="86" t="s">
        <v>2000</v>
      </c>
      <c r="B445" s="86" t="s">
        <v>2001</v>
      </c>
      <c r="C445" s="86">
        <v>2</v>
      </c>
      <c r="D445" s="121">
        <v>0.00752574989159953</v>
      </c>
      <c r="E445" s="121">
        <v>1.5797835966168103</v>
      </c>
      <c r="F445" s="86" t="s">
        <v>1390</v>
      </c>
      <c r="G445" s="86" t="b">
        <v>0</v>
      </c>
      <c r="H445" s="86" t="b">
        <v>0</v>
      </c>
      <c r="I445" s="86" t="b">
        <v>0</v>
      </c>
      <c r="J445" s="86" t="b">
        <v>0</v>
      </c>
      <c r="K445" s="86" t="b">
        <v>0</v>
      </c>
      <c r="L445" s="86" t="b">
        <v>0</v>
      </c>
    </row>
    <row r="446" spans="1:12" ht="15">
      <c r="A446" s="86" t="s">
        <v>2001</v>
      </c>
      <c r="B446" s="86" t="s">
        <v>2002</v>
      </c>
      <c r="C446" s="86">
        <v>2</v>
      </c>
      <c r="D446" s="121">
        <v>0.00752574989159953</v>
      </c>
      <c r="E446" s="121">
        <v>1.5797835966168103</v>
      </c>
      <c r="F446" s="86" t="s">
        <v>1390</v>
      </c>
      <c r="G446" s="86" t="b">
        <v>0</v>
      </c>
      <c r="H446" s="86" t="b">
        <v>0</v>
      </c>
      <c r="I446" s="86" t="b">
        <v>0</v>
      </c>
      <c r="J446" s="86" t="b">
        <v>0</v>
      </c>
      <c r="K446" s="86" t="b">
        <v>0</v>
      </c>
      <c r="L446" s="86" t="b">
        <v>0</v>
      </c>
    </row>
    <row r="447" spans="1:12" ht="15">
      <c r="A447" s="86" t="s">
        <v>2002</v>
      </c>
      <c r="B447" s="86" t="s">
        <v>2003</v>
      </c>
      <c r="C447" s="86">
        <v>2</v>
      </c>
      <c r="D447" s="121">
        <v>0.00752574989159953</v>
      </c>
      <c r="E447" s="121">
        <v>1.5797835966168103</v>
      </c>
      <c r="F447" s="86" t="s">
        <v>1390</v>
      </c>
      <c r="G447" s="86" t="b">
        <v>0</v>
      </c>
      <c r="H447" s="86" t="b">
        <v>0</v>
      </c>
      <c r="I447" s="86" t="b">
        <v>0</v>
      </c>
      <c r="J447" s="86" t="b">
        <v>0</v>
      </c>
      <c r="K447" s="86" t="b">
        <v>0</v>
      </c>
      <c r="L447" s="86" t="b">
        <v>0</v>
      </c>
    </row>
    <row r="448" spans="1:12" ht="15">
      <c r="A448" s="86" t="s">
        <v>2003</v>
      </c>
      <c r="B448" s="86" t="s">
        <v>1959</v>
      </c>
      <c r="C448" s="86">
        <v>2</v>
      </c>
      <c r="D448" s="121">
        <v>0.00752574989159953</v>
      </c>
      <c r="E448" s="121">
        <v>1.5797835966168103</v>
      </c>
      <c r="F448" s="86" t="s">
        <v>1390</v>
      </c>
      <c r="G448" s="86" t="b">
        <v>0</v>
      </c>
      <c r="H448" s="86" t="b">
        <v>0</v>
      </c>
      <c r="I448" s="86" t="b">
        <v>0</v>
      </c>
      <c r="J448" s="86" t="b">
        <v>0</v>
      </c>
      <c r="K448" s="86" t="b">
        <v>0</v>
      </c>
      <c r="L448" s="86" t="b">
        <v>0</v>
      </c>
    </row>
    <row r="449" spans="1:12" ht="15">
      <c r="A449" s="86" t="s">
        <v>1959</v>
      </c>
      <c r="B449" s="86" t="s">
        <v>2004</v>
      </c>
      <c r="C449" s="86">
        <v>2</v>
      </c>
      <c r="D449" s="121">
        <v>0.00752574989159953</v>
      </c>
      <c r="E449" s="121">
        <v>1.5797835966168103</v>
      </c>
      <c r="F449" s="86" t="s">
        <v>1390</v>
      </c>
      <c r="G449" s="86" t="b">
        <v>0</v>
      </c>
      <c r="H449" s="86" t="b">
        <v>0</v>
      </c>
      <c r="I449" s="86" t="b">
        <v>0</v>
      </c>
      <c r="J449" s="86" t="b">
        <v>0</v>
      </c>
      <c r="K449" s="86" t="b">
        <v>0</v>
      </c>
      <c r="L449" s="86" t="b">
        <v>0</v>
      </c>
    </row>
    <row r="450" spans="1:12" ht="15">
      <c r="A450" s="86" t="s">
        <v>2004</v>
      </c>
      <c r="B450" s="86" t="s">
        <v>2005</v>
      </c>
      <c r="C450" s="86">
        <v>2</v>
      </c>
      <c r="D450" s="121">
        <v>0.00752574989159953</v>
      </c>
      <c r="E450" s="121">
        <v>1.5797835966168103</v>
      </c>
      <c r="F450" s="86" t="s">
        <v>1390</v>
      </c>
      <c r="G450" s="86" t="b">
        <v>0</v>
      </c>
      <c r="H450" s="86" t="b">
        <v>0</v>
      </c>
      <c r="I450" s="86" t="b">
        <v>0</v>
      </c>
      <c r="J450" s="86" t="b">
        <v>0</v>
      </c>
      <c r="K450" s="86" t="b">
        <v>0</v>
      </c>
      <c r="L450" s="86" t="b">
        <v>0</v>
      </c>
    </row>
    <row r="451" spans="1:12" ht="15">
      <c r="A451" s="86" t="s">
        <v>2005</v>
      </c>
      <c r="B451" s="86" t="s">
        <v>2006</v>
      </c>
      <c r="C451" s="86">
        <v>2</v>
      </c>
      <c r="D451" s="121">
        <v>0.00752574989159953</v>
      </c>
      <c r="E451" s="121">
        <v>1.5797835966168103</v>
      </c>
      <c r="F451" s="86" t="s">
        <v>1390</v>
      </c>
      <c r="G451" s="86" t="b">
        <v>0</v>
      </c>
      <c r="H451" s="86" t="b">
        <v>0</v>
      </c>
      <c r="I451" s="86" t="b">
        <v>0</v>
      </c>
      <c r="J451" s="86" t="b">
        <v>0</v>
      </c>
      <c r="K451" s="86" t="b">
        <v>0</v>
      </c>
      <c r="L451" s="86" t="b">
        <v>0</v>
      </c>
    </row>
    <row r="452" spans="1:12" ht="15">
      <c r="A452" s="86" t="s">
        <v>2006</v>
      </c>
      <c r="B452" s="86" t="s">
        <v>2007</v>
      </c>
      <c r="C452" s="86">
        <v>2</v>
      </c>
      <c r="D452" s="121">
        <v>0.00752574989159953</v>
      </c>
      <c r="E452" s="121">
        <v>1.5797835966168103</v>
      </c>
      <c r="F452" s="86" t="s">
        <v>1390</v>
      </c>
      <c r="G452" s="86" t="b">
        <v>0</v>
      </c>
      <c r="H452" s="86" t="b">
        <v>0</v>
      </c>
      <c r="I452" s="86" t="b">
        <v>0</v>
      </c>
      <c r="J452" s="86" t="b">
        <v>0</v>
      </c>
      <c r="K452" s="86" t="b">
        <v>0</v>
      </c>
      <c r="L452" s="86" t="b">
        <v>0</v>
      </c>
    </row>
    <row r="453" spans="1:12" ht="15">
      <c r="A453" s="86" t="s">
        <v>2007</v>
      </c>
      <c r="B453" s="86" t="s">
        <v>2008</v>
      </c>
      <c r="C453" s="86">
        <v>2</v>
      </c>
      <c r="D453" s="121">
        <v>0.00752574989159953</v>
      </c>
      <c r="E453" s="121">
        <v>1.5797835966168103</v>
      </c>
      <c r="F453" s="86" t="s">
        <v>1390</v>
      </c>
      <c r="G453" s="86" t="b">
        <v>0</v>
      </c>
      <c r="H453" s="86" t="b">
        <v>0</v>
      </c>
      <c r="I453" s="86" t="b">
        <v>0</v>
      </c>
      <c r="J453" s="86" t="b">
        <v>0</v>
      </c>
      <c r="K453" s="86" t="b">
        <v>0</v>
      </c>
      <c r="L453" s="86" t="b">
        <v>0</v>
      </c>
    </row>
    <row r="454" spans="1:12" ht="15">
      <c r="A454" s="86" t="s">
        <v>2008</v>
      </c>
      <c r="B454" s="86" t="s">
        <v>2009</v>
      </c>
      <c r="C454" s="86">
        <v>2</v>
      </c>
      <c r="D454" s="121">
        <v>0.00752574989159953</v>
      </c>
      <c r="E454" s="121">
        <v>1.5797835966168103</v>
      </c>
      <c r="F454" s="86" t="s">
        <v>1390</v>
      </c>
      <c r="G454" s="86" t="b">
        <v>0</v>
      </c>
      <c r="H454" s="86" t="b">
        <v>0</v>
      </c>
      <c r="I454" s="86" t="b">
        <v>0</v>
      </c>
      <c r="J454" s="86" t="b">
        <v>0</v>
      </c>
      <c r="K454" s="86" t="b">
        <v>0</v>
      </c>
      <c r="L454" s="86" t="b">
        <v>0</v>
      </c>
    </row>
    <row r="455" spans="1:12" ht="15">
      <c r="A455" s="86" t="s">
        <v>1571</v>
      </c>
      <c r="B455" s="86" t="s">
        <v>1572</v>
      </c>
      <c r="C455" s="86">
        <v>7</v>
      </c>
      <c r="D455" s="121">
        <v>0</v>
      </c>
      <c r="E455" s="121">
        <v>1.255272505103306</v>
      </c>
      <c r="F455" s="86" t="s">
        <v>1391</v>
      </c>
      <c r="G455" s="86" t="b">
        <v>0</v>
      </c>
      <c r="H455" s="86" t="b">
        <v>0</v>
      </c>
      <c r="I455" s="86" t="b">
        <v>0</v>
      </c>
      <c r="J455" s="86" t="b">
        <v>0</v>
      </c>
      <c r="K455" s="86" t="b">
        <v>0</v>
      </c>
      <c r="L455" s="86" t="b">
        <v>0</v>
      </c>
    </row>
    <row r="456" spans="1:12" ht="15">
      <c r="A456" s="86" t="s">
        <v>1545</v>
      </c>
      <c r="B456" s="86" t="s">
        <v>1535</v>
      </c>
      <c r="C456" s="86">
        <v>7</v>
      </c>
      <c r="D456" s="121">
        <v>0</v>
      </c>
      <c r="E456" s="121">
        <v>1.255272505103306</v>
      </c>
      <c r="F456" s="86" t="s">
        <v>1391</v>
      </c>
      <c r="G456" s="86" t="b">
        <v>0</v>
      </c>
      <c r="H456" s="86" t="b">
        <v>0</v>
      </c>
      <c r="I456" s="86" t="b">
        <v>0</v>
      </c>
      <c r="J456" s="86" t="b">
        <v>0</v>
      </c>
      <c r="K456" s="86" t="b">
        <v>0</v>
      </c>
      <c r="L456" s="86" t="b">
        <v>0</v>
      </c>
    </row>
    <row r="457" spans="1:12" ht="15">
      <c r="A457" s="86" t="s">
        <v>1574</v>
      </c>
      <c r="B457" s="86" t="s">
        <v>253</v>
      </c>
      <c r="C457" s="86">
        <v>6</v>
      </c>
      <c r="D457" s="121">
        <v>0.003020155923185559</v>
      </c>
      <c r="E457" s="121">
        <v>1.3222192947339193</v>
      </c>
      <c r="F457" s="86" t="s">
        <v>1391</v>
      </c>
      <c r="G457" s="86" t="b">
        <v>0</v>
      </c>
      <c r="H457" s="86" t="b">
        <v>0</v>
      </c>
      <c r="I457" s="86" t="b">
        <v>0</v>
      </c>
      <c r="J457" s="86" t="b">
        <v>0</v>
      </c>
      <c r="K457" s="86" t="b">
        <v>0</v>
      </c>
      <c r="L457" s="86" t="b">
        <v>0</v>
      </c>
    </row>
    <row r="458" spans="1:12" ht="15">
      <c r="A458" s="86" t="s">
        <v>1536</v>
      </c>
      <c r="B458" s="86" t="s">
        <v>1545</v>
      </c>
      <c r="C458" s="86">
        <v>6</v>
      </c>
      <c r="D458" s="121">
        <v>0.003020155923185559</v>
      </c>
      <c r="E458" s="121">
        <v>1.188325715472693</v>
      </c>
      <c r="F458" s="86" t="s">
        <v>1391</v>
      </c>
      <c r="G458" s="86" t="b">
        <v>0</v>
      </c>
      <c r="H458" s="86" t="b">
        <v>0</v>
      </c>
      <c r="I458" s="86" t="b">
        <v>0</v>
      </c>
      <c r="J458" s="86" t="b">
        <v>0</v>
      </c>
      <c r="K458" s="86" t="b">
        <v>0</v>
      </c>
      <c r="L458" s="86" t="b">
        <v>0</v>
      </c>
    </row>
    <row r="459" spans="1:12" ht="15">
      <c r="A459" s="86" t="s">
        <v>1573</v>
      </c>
      <c r="B459" s="86" t="s">
        <v>1571</v>
      </c>
      <c r="C459" s="86">
        <v>5</v>
      </c>
      <c r="D459" s="121">
        <v>0.005493535175873609</v>
      </c>
      <c r="E459" s="121">
        <v>1.109144469425068</v>
      </c>
      <c r="F459" s="86" t="s">
        <v>1391</v>
      </c>
      <c r="G459" s="86" t="b">
        <v>0</v>
      </c>
      <c r="H459" s="86" t="b">
        <v>0</v>
      </c>
      <c r="I459" s="86" t="b">
        <v>0</v>
      </c>
      <c r="J459" s="86" t="b">
        <v>0</v>
      </c>
      <c r="K459" s="86" t="b">
        <v>0</v>
      </c>
      <c r="L459" s="86" t="b">
        <v>0</v>
      </c>
    </row>
    <row r="460" spans="1:12" ht="15">
      <c r="A460" s="86" t="s">
        <v>1576</v>
      </c>
      <c r="B460" s="86" t="s">
        <v>1575</v>
      </c>
      <c r="C460" s="86">
        <v>4</v>
      </c>
      <c r="D460" s="121">
        <v>0.007309414998084043</v>
      </c>
      <c r="E460" s="121">
        <v>1.3222192947339193</v>
      </c>
      <c r="F460" s="86" t="s">
        <v>1391</v>
      </c>
      <c r="G460" s="86" t="b">
        <v>0</v>
      </c>
      <c r="H460" s="86" t="b">
        <v>0</v>
      </c>
      <c r="I460" s="86" t="b">
        <v>0</v>
      </c>
      <c r="J460" s="86" t="b">
        <v>0</v>
      </c>
      <c r="K460" s="86" t="b">
        <v>0</v>
      </c>
      <c r="L460" s="86" t="b">
        <v>0</v>
      </c>
    </row>
    <row r="461" spans="1:12" ht="15">
      <c r="A461" s="86" t="s">
        <v>1575</v>
      </c>
      <c r="B461" s="86" t="s">
        <v>1941</v>
      </c>
      <c r="C461" s="86">
        <v>4</v>
      </c>
      <c r="D461" s="121">
        <v>0.007309414998084043</v>
      </c>
      <c r="E461" s="121">
        <v>1.3222192947339193</v>
      </c>
      <c r="F461" s="86" t="s">
        <v>1391</v>
      </c>
      <c r="G461" s="86" t="b">
        <v>0</v>
      </c>
      <c r="H461" s="86" t="b">
        <v>0</v>
      </c>
      <c r="I461" s="86" t="b">
        <v>0</v>
      </c>
      <c r="J461" s="86" t="b">
        <v>0</v>
      </c>
      <c r="K461" s="86" t="b">
        <v>0</v>
      </c>
      <c r="L461" s="86" t="b">
        <v>0</v>
      </c>
    </row>
    <row r="462" spans="1:12" ht="15">
      <c r="A462" s="86" t="s">
        <v>1941</v>
      </c>
      <c r="B462" s="86" t="s">
        <v>1942</v>
      </c>
      <c r="C462" s="86">
        <v>4</v>
      </c>
      <c r="D462" s="121">
        <v>0.007309414998084043</v>
      </c>
      <c r="E462" s="121">
        <v>1.4983105537896007</v>
      </c>
      <c r="F462" s="86" t="s">
        <v>1391</v>
      </c>
      <c r="G462" s="86" t="b">
        <v>0</v>
      </c>
      <c r="H462" s="86" t="b">
        <v>0</v>
      </c>
      <c r="I462" s="86" t="b">
        <v>0</v>
      </c>
      <c r="J462" s="86" t="b">
        <v>0</v>
      </c>
      <c r="K462" s="86" t="b">
        <v>0</v>
      </c>
      <c r="L462" s="86" t="b">
        <v>0</v>
      </c>
    </row>
    <row r="463" spans="1:12" ht="15">
      <c r="A463" s="86" t="s">
        <v>1942</v>
      </c>
      <c r="B463" s="86" t="s">
        <v>1943</v>
      </c>
      <c r="C463" s="86">
        <v>4</v>
      </c>
      <c r="D463" s="121">
        <v>0.007309414998084043</v>
      </c>
      <c r="E463" s="121">
        <v>1.4983105537896007</v>
      </c>
      <c r="F463" s="86" t="s">
        <v>1391</v>
      </c>
      <c r="G463" s="86" t="b">
        <v>0</v>
      </c>
      <c r="H463" s="86" t="b">
        <v>0</v>
      </c>
      <c r="I463" s="86" t="b">
        <v>0</v>
      </c>
      <c r="J463" s="86" t="b">
        <v>0</v>
      </c>
      <c r="K463" s="86" t="b">
        <v>0</v>
      </c>
      <c r="L463" s="86" t="b">
        <v>0</v>
      </c>
    </row>
    <row r="464" spans="1:12" ht="15">
      <c r="A464" s="86" t="s">
        <v>253</v>
      </c>
      <c r="B464" s="86" t="s">
        <v>1573</v>
      </c>
      <c r="C464" s="86">
        <v>4</v>
      </c>
      <c r="D464" s="121">
        <v>0.007309414998084043</v>
      </c>
      <c r="E464" s="121">
        <v>1.0791812460476249</v>
      </c>
      <c r="F464" s="86" t="s">
        <v>1391</v>
      </c>
      <c r="G464" s="86" t="b">
        <v>0</v>
      </c>
      <c r="H464" s="86" t="b">
        <v>0</v>
      </c>
      <c r="I464" s="86" t="b">
        <v>0</v>
      </c>
      <c r="J464" s="86" t="b">
        <v>0</v>
      </c>
      <c r="K464" s="86" t="b">
        <v>0</v>
      </c>
      <c r="L464" s="86" t="b">
        <v>0</v>
      </c>
    </row>
    <row r="465" spans="1:12" ht="15">
      <c r="A465" s="86" t="s">
        <v>1535</v>
      </c>
      <c r="B465" s="86" t="s">
        <v>1539</v>
      </c>
      <c r="C465" s="86">
        <v>4</v>
      </c>
      <c r="D465" s="121">
        <v>0.007309414998084043</v>
      </c>
      <c r="E465" s="121">
        <v>1.3222192947339193</v>
      </c>
      <c r="F465" s="86" t="s">
        <v>1391</v>
      </c>
      <c r="G465" s="86" t="b">
        <v>0</v>
      </c>
      <c r="H465" s="86" t="b">
        <v>0</v>
      </c>
      <c r="I465" s="86" t="b">
        <v>0</v>
      </c>
      <c r="J465" s="86" t="b">
        <v>0</v>
      </c>
      <c r="K465" s="86" t="b">
        <v>0</v>
      </c>
      <c r="L465" s="86" t="b">
        <v>0</v>
      </c>
    </row>
    <row r="466" spans="1:12" ht="15">
      <c r="A466" s="86" t="s">
        <v>1539</v>
      </c>
      <c r="B466" s="86" t="s">
        <v>1965</v>
      </c>
      <c r="C466" s="86">
        <v>3</v>
      </c>
      <c r="D466" s="121">
        <v>0.008300228239727694</v>
      </c>
      <c r="E466" s="121">
        <v>1.6232492903979006</v>
      </c>
      <c r="F466" s="86" t="s">
        <v>1391</v>
      </c>
      <c r="G466" s="86" t="b">
        <v>0</v>
      </c>
      <c r="H466" s="86" t="b">
        <v>0</v>
      </c>
      <c r="I466" s="86" t="b">
        <v>0</v>
      </c>
      <c r="J466" s="86" t="b">
        <v>0</v>
      </c>
      <c r="K466" s="86" t="b">
        <v>0</v>
      </c>
      <c r="L466" s="86" t="b">
        <v>0</v>
      </c>
    </row>
    <row r="467" spans="1:12" ht="15">
      <c r="A467" s="86" t="s">
        <v>1965</v>
      </c>
      <c r="B467" s="86" t="s">
        <v>1966</v>
      </c>
      <c r="C467" s="86">
        <v>3</v>
      </c>
      <c r="D467" s="121">
        <v>0.008300228239727694</v>
      </c>
      <c r="E467" s="121">
        <v>1.6232492903979006</v>
      </c>
      <c r="F467" s="86" t="s">
        <v>1391</v>
      </c>
      <c r="G467" s="86" t="b">
        <v>0</v>
      </c>
      <c r="H467" s="86" t="b">
        <v>0</v>
      </c>
      <c r="I467" s="86" t="b">
        <v>0</v>
      </c>
      <c r="J467" s="86" t="b">
        <v>0</v>
      </c>
      <c r="K467" s="86" t="b">
        <v>0</v>
      </c>
      <c r="L467" s="86" t="b">
        <v>0</v>
      </c>
    </row>
    <row r="468" spans="1:12" ht="15">
      <c r="A468" s="86" t="s">
        <v>1966</v>
      </c>
      <c r="B468" s="86" t="s">
        <v>1967</v>
      </c>
      <c r="C468" s="86">
        <v>3</v>
      </c>
      <c r="D468" s="121">
        <v>0.008300228239727694</v>
      </c>
      <c r="E468" s="121">
        <v>1.6232492903979006</v>
      </c>
      <c r="F468" s="86" t="s">
        <v>1391</v>
      </c>
      <c r="G468" s="86" t="b">
        <v>0</v>
      </c>
      <c r="H468" s="86" t="b">
        <v>0</v>
      </c>
      <c r="I468" s="86" t="b">
        <v>0</v>
      </c>
      <c r="J468" s="86" t="b">
        <v>0</v>
      </c>
      <c r="K468" s="86" t="b">
        <v>0</v>
      </c>
      <c r="L468" s="86" t="b">
        <v>0</v>
      </c>
    </row>
    <row r="469" spans="1:12" ht="15">
      <c r="A469" s="86" t="s">
        <v>2019</v>
      </c>
      <c r="B469" s="86" t="s">
        <v>2020</v>
      </c>
      <c r="C469" s="86">
        <v>2</v>
      </c>
      <c r="D469" s="121">
        <v>0.008181474351131965</v>
      </c>
      <c r="E469" s="121">
        <v>1.7993405494535817</v>
      </c>
      <c r="F469" s="86" t="s">
        <v>1391</v>
      </c>
      <c r="G469" s="86" t="b">
        <v>0</v>
      </c>
      <c r="H469" s="86" t="b">
        <v>0</v>
      </c>
      <c r="I469" s="86" t="b">
        <v>0</v>
      </c>
      <c r="J469" s="86" t="b">
        <v>0</v>
      </c>
      <c r="K469" s="86" t="b">
        <v>0</v>
      </c>
      <c r="L469" s="86" t="b">
        <v>0</v>
      </c>
    </row>
    <row r="470" spans="1:12" ht="15">
      <c r="A470" s="86" t="s">
        <v>2020</v>
      </c>
      <c r="B470" s="86" t="s">
        <v>2021</v>
      </c>
      <c r="C470" s="86">
        <v>2</v>
      </c>
      <c r="D470" s="121">
        <v>0.008181474351131965</v>
      </c>
      <c r="E470" s="121">
        <v>1.7993405494535817</v>
      </c>
      <c r="F470" s="86" t="s">
        <v>1391</v>
      </c>
      <c r="G470" s="86" t="b">
        <v>0</v>
      </c>
      <c r="H470" s="86" t="b">
        <v>0</v>
      </c>
      <c r="I470" s="86" t="b">
        <v>0</v>
      </c>
      <c r="J470" s="86" t="b">
        <v>0</v>
      </c>
      <c r="K470" s="86" t="b">
        <v>0</v>
      </c>
      <c r="L470" s="86" t="b">
        <v>0</v>
      </c>
    </row>
    <row r="471" spans="1:12" ht="15">
      <c r="A471" s="86" t="s">
        <v>2021</v>
      </c>
      <c r="B471" s="86" t="s">
        <v>1574</v>
      </c>
      <c r="C471" s="86">
        <v>2</v>
      </c>
      <c r="D471" s="121">
        <v>0.008181474351131965</v>
      </c>
      <c r="E471" s="121">
        <v>1.3222192947339193</v>
      </c>
      <c r="F471" s="86" t="s">
        <v>1391</v>
      </c>
      <c r="G471" s="86" t="b">
        <v>0</v>
      </c>
      <c r="H471" s="86" t="b">
        <v>0</v>
      </c>
      <c r="I471" s="86" t="b">
        <v>0</v>
      </c>
      <c r="J471" s="86" t="b">
        <v>0</v>
      </c>
      <c r="K471" s="86" t="b">
        <v>0</v>
      </c>
      <c r="L471" s="86" t="b">
        <v>0</v>
      </c>
    </row>
    <row r="472" spans="1:12" ht="15">
      <c r="A472" s="86" t="s">
        <v>253</v>
      </c>
      <c r="B472" s="86" t="s">
        <v>1576</v>
      </c>
      <c r="C472" s="86">
        <v>2</v>
      </c>
      <c r="D472" s="121">
        <v>0.008181474351131965</v>
      </c>
      <c r="E472" s="121">
        <v>1.021189299069938</v>
      </c>
      <c r="F472" s="86" t="s">
        <v>1391</v>
      </c>
      <c r="G472" s="86" t="b">
        <v>0</v>
      </c>
      <c r="H472" s="86" t="b">
        <v>0</v>
      </c>
      <c r="I472" s="86" t="b">
        <v>0</v>
      </c>
      <c r="J472" s="86" t="b">
        <v>0</v>
      </c>
      <c r="K472" s="86" t="b">
        <v>0</v>
      </c>
      <c r="L472" s="86" t="b">
        <v>0</v>
      </c>
    </row>
    <row r="473" spans="1:12" ht="15">
      <c r="A473" s="86" t="s">
        <v>1943</v>
      </c>
      <c r="B473" s="86" t="s">
        <v>1571</v>
      </c>
      <c r="C473" s="86">
        <v>2</v>
      </c>
      <c r="D473" s="121">
        <v>0.008181474351131965</v>
      </c>
      <c r="E473" s="121">
        <v>0.9542425094393249</v>
      </c>
      <c r="F473" s="86" t="s">
        <v>1391</v>
      </c>
      <c r="G473" s="86" t="b">
        <v>0</v>
      </c>
      <c r="H473" s="86" t="b">
        <v>0</v>
      </c>
      <c r="I473" s="86" t="b">
        <v>0</v>
      </c>
      <c r="J473" s="86" t="b">
        <v>0</v>
      </c>
      <c r="K473" s="86" t="b">
        <v>0</v>
      </c>
      <c r="L473" s="86" t="b">
        <v>0</v>
      </c>
    </row>
    <row r="474" spans="1:12" ht="15">
      <c r="A474" s="86" t="s">
        <v>1572</v>
      </c>
      <c r="B474" s="86" t="s">
        <v>1573</v>
      </c>
      <c r="C474" s="86">
        <v>2</v>
      </c>
      <c r="D474" s="121">
        <v>0.008181474351131965</v>
      </c>
      <c r="E474" s="121">
        <v>0.7112044607530305</v>
      </c>
      <c r="F474" s="86" t="s">
        <v>1391</v>
      </c>
      <c r="G474" s="86" t="b">
        <v>0</v>
      </c>
      <c r="H474" s="86" t="b">
        <v>0</v>
      </c>
      <c r="I474" s="86" t="b">
        <v>0</v>
      </c>
      <c r="J474" s="86" t="b">
        <v>0</v>
      </c>
      <c r="K474" s="86" t="b">
        <v>0</v>
      </c>
      <c r="L474" s="86" t="b">
        <v>0</v>
      </c>
    </row>
    <row r="475" spans="1:12" ht="15">
      <c r="A475" s="86" t="s">
        <v>1573</v>
      </c>
      <c r="B475" s="86" t="s">
        <v>2022</v>
      </c>
      <c r="C475" s="86">
        <v>2</v>
      </c>
      <c r="D475" s="121">
        <v>0.008181474351131965</v>
      </c>
      <c r="E475" s="121">
        <v>1.255272505103306</v>
      </c>
      <c r="F475" s="86" t="s">
        <v>1391</v>
      </c>
      <c r="G475" s="86" t="b">
        <v>0</v>
      </c>
      <c r="H475" s="86" t="b">
        <v>0</v>
      </c>
      <c r="I475" s="86" t="b">
        <v>0</v>
      </c>
      <c r="J475" s="86" t="b">
        <v>0</v>
      </c>
      <c r="K475" s="86" t="b">
        <v>0</v>
      </c>
      <c r="L475" s="86" t="b">
        <v>0</v>
      </c>
    </row>
    <row r="476" spans="1:12" ht="15">
      <c r="A476" s="86" t="s">
        <v>2022</v>
      </c>
      <c r="B476" s="86" t="s">
        <v>1536</v>
      </c>
      <c r="C476" s="86">
        <v>2</v>
      </c>
      <c r="D476" s="121">
        <v>0.008181474351131965</v>
      </c>
      <c r="E476" s="121">
        <v>1.255272505103306</v>
      </c>
      <c r="F476" s="86" t="s">
        <v>1391</v>
      </c>
      <c r="G476" s="86" t="b">
        <v>0</v>
      </c>
      <c r="H476" s="86" t="b">
        <v>0</v>
      </c>
      <c r="I476" s="86" t="b">
        <v>0</v>
      </c>
      <c r="J476" s="86" t="b">
        <v>0</v>
      </c>
      <c r="K476" s="86" t="b">
        <v>0</v>
      </c>
      <c r="L476" s="86" t="b">
        <v>0</v>
      </c>
    </row>
    <row r="477" spans="1:12" ht="15">
      <c r="A477" s="86" t="s">
        <v>1535</v>
      </c>
      <c r="B477" s="86" t="s">
        <v>2023</v>
      </c>
      <c r="C477" s="86">
        <v>2</v>
      </c>
      <c r="D477" s="121">
        <v>0.008181474351131965</v>
      </c>
      <c r="E477" s="121">
        <v>1.3222192947339193</v>
      </c>
      <c r="F477" s="86" t="s">
        <v>1391</v>
      </c>
      <c r="G477" s="86" t="b">
        <v>0</v>
      </c>
      <c r="H477" s="86" t="b">
        <v>0</v>
      </c>
      <c r="I477" s="86" t="b">
        <v>0</v>
      </c>
      <c r="J477" s="86" t="b">
        <v>0</v>
      </c>
      <c r="K477" s="86" t="b">
        <v>0</v>
      </c>
      <c r="L477" s="86" t="b">
        <v>0</v>
      </c>
    </row>
    <row r="478" spans="1:12" ht="15">
      <c r="A478" s="86" t="s">
        <v>2023</v>
      </c>
      <c r="B478" s="86" t="s">
        <v>1537</v>
      </c>
      <c r="C478" s="86">
        <v>2</v>
      </c>
      <c r="D478" s="121">
        <v>0.008181474351131965</v>
      </c>
      <c r="E478" s="121">
        <v>1.7993405494535817</v>
      </c>
      <c r="F478" s="86" t="s">
        <v>1391</v>
      </c>
      <c r="G478" s="86" t="b">
        <v>0</v>
      </c>
      <c r="H478" s="86" t="b">
        <v>0</v>
      </c>
      <c r="I478" s="86" t="b">
        <v>0</v>
      </c>
      <c r="J478" s="86" t="b">
        <v>0</v>
      </c>
      <c r="K478" s="86" t="b">
        <v>0</v>
      </c>
      <c r="L478" s="86" t="b">
        <v>0</v>
      </c>
    </row>
    <row r="479" spans="1:12" ht="15">
      <c r="A479" s="86" t="s">
        <v>1537</v>
      </c>
      <c r="B479" s="86" t="s">
        <v>2024</v>
      </c>
      <c r="C479" s="86">
        <v>2</v>
      </c>
      <c r="D479" s="121">
        <v>0.008181474351131965</v>
      </c>
      <c r="E479" s="121">
        <v>1.7993405494535817</v>
      </c>
      <c r="F479" s="86" t="s">
        <v>1391</v>
      </c>
      <c r="G479" s="86" t="b">
        <v>0</v>
      </c>
      <c r="H479" s="86" t="b">
        <v>0</v>
      </c>
      <c r="I479" s="86" t="b">
        <v>0</v>
      </c>
      <c r="J479" s="86" t="b">
        <v>0</v>
      </c>
      <c r="K479" s="86" t="b">
        <v>0</v>
      </c>
      <c r="L479" s="86" t="b">
        <v>0</v>
      </c>
    </row>
    <row r="480" spans="1:12" ht="15">
      <c r="A480" s="86" t="s">
        <v>2025</v>
      </c>
      <c r="B480" s="86" t="s">
        <v>1944</v>
      </c>
      <c r="C480" s="86">
        <v>2</v>
      </c>
      <c r="D480" s="121">
        <v>0.008181474351131965</v>
      </c>
      <c r="E480" s="121">
        <v>1.7993405494535817</v>
      </c>
      <c r="F480" s="86" t="s">
        <v>1391</v>
      </c>
      <c r="G480" s="86" t="b">
        <v>0</v>
      </c>
      <c r="H480" s="86" t="b">
        <v>0</v>
      </c>
      <c r="I480" s="86" t="b">
        <v>0</v>
      </c>
      <c r="J480" s="86" t="b">
        <v>0</v>
      </c>
      <c r="K480" s="86" t="b">
        <v>0</v>
      </c>
      <c r="L480" s="86" t="b">
        <v>0</v>
      </c>
    </row>
    <row r="481" spans="1:12" ht="15">
      <c r="A481" s="86" t="s">
        <v>1944</v>
      </c>
      <c r="B481" s="86" t="s">
        <v>2026</v>
      </c>
      <c r="C481" s="86">
        <v>2</v>
      </c>
      <c r="D481" s="121">
        <v>0.008181474351131965</v>
      </c>
      <c r="E481" s="121">
        <v>1.4983105537896007</v>
      </c>
      <c r="F481" s="86" t="s">
        <v>1391</v>
      </c>
      <c r="G481" s="86" t="b">
        <v>0</v>
      </c>
      <c r="H481" s="86" t="b">
        <v>0</v>
      </c>
      <c r="I481" s="86" t="b">
        <v>0</v>
      </c>
      <c r="J481" s="86" t="b">
        <v>0</v>
      </c>
      <c r="K481" s="86" t="b">
        <v>0</v>
      </c>
      <c r="L481" s="86" t="b">
        <v>0</v>
      </c>
    </row>
    <row r="482" spans="1:12" ht="15">
      <c r="A482" s="86" t="s">
        <v>2026</v>
      </c>
      <c r="B482" s="86" t="s">
        <v>2027</v>
      </c>
      <c r="C482" s="86">
        <v>2</v>
      </c>
      <c r="D482" s="121">
        <v>0.008181474351131965</v>
      </c>
      <c r="E482" s="121">
        <v>1.7993405494535817</v>
      </c>
      <c r="F482" s="86" t="s">
        <v>1391</v>
      </c>
      <c r="G482" s="86" t="b">
        <v>0</v>
      </c>
      <c r="H482" s="86" t="b">
        <v>0</v>
      </c>
      <c r="I482" s="86" t="b">
        <v>0</v>
      </c>
      <c r="J482" s="86" t="b">
        <v>0</v>
      </c>
      <c r="K482" s="86" t="b">
        <v>0</v>
      </c>
      <c r="L482" s="86" t="b">
        <v>0</v>
      </c>
    </row>
    <row r="483" spans="1:12" ht="15">
      <c r="A483" s="86" t="s">
        <v>2027</v>
      </c>
      <c r="B483" s="86" t="s">
        <v>1575</v>
      </c>
      <c r="C483" s="86">
        <v>2</v>
      </c>
      <c r="D483" s="121">
        <v>0.008181474351131965</v>
      </c>
      <c r="E483" s="121">
        <v>1.3222192947339193</v>
      </c>
      <c r="F483" s="86" t="s">
        <v>1391</v>
      </c>
      <c r="G483" s="86" t="b">
        <v>0</v>
      </c>
      <c r="H483" s="86" t="b">
        <v>0</v>
      </c>
      <c r="I483" s="86" t="b">
        <v>0</v>
      </c>
      <c r="J483" s="86" t="b">
        <v>0</v>
      </c>
      <c r="K483" s="86" t="b">
        <v>0</v>
      </c>
      <c r="L483" s="86" t="b">
        <v>0</v>
      </c>
    </row>
    <row r="484" spans="1:12" ht="15">
      <c r="A484" s="86" t="s">
        <v>1575</v>
      </c>
      <c r="B484" s="86" t="s">
        <v>1574</v>
      </c>
      <c r="C484" s="86">
        <v>2</v>
      </c>
      <c r="D484" s="121">
        <v>0.008181474351131965</v>
      </c>
      <c r="E484" s="121">
        <v>0.8450980400142569</v>
      </c>
      <c r="F484" s="86" t="s">
        <v>1391</v>
      </c>
      <c r="G484" s="86" t="b">
        <v>0</v>
      </c>
      <c r="H484" s="86" t="b">
        <v>0</v>
      </c>
      <c r="I484" s="86" t="b">
        <v>0</v>
      </c>
      <c r="J484" s="86" t="b">
        <v>0</v>
      </c>
      <c r="K484" s="86" t="b">
        <v>0</v>
      </c>
      <c r="L484" s="86" t="b">
        <v>0</v>
      </c>
    </row>
    <row r="485" spans="1:12" ht="15">
      <c r="A485" s="86" t="s">
        <v>1572</v>
      </c>
      <c r="B485" s="86" t="s">
        <v>1536</v>
      </c>
      <c r="C485" s="86">
        <v>2</v>
      </c>
      <c r="D485" s="121">
        <v>0.008181474351131965</v>
      </c>
      <c r="E485" s="121">
        <v>0.7112044607530305</v>
      </c>
      <c r="F485" s="86" t="s">
        <v>1391</v>
      </c>
      <c r="G485" s="86" t="b">
        <v>0</v>
      </c>
      <c r="H485" s="86" t="b">
        <v>0</v>
      </c>
      <c r="I485" s="86" t="b">
        <v>0</v>
      </c>
      <c r="J485" s="86" t="b">
        <v>0</v>
      </c>
      <c r="K485" s="86" t="b">
        <v>0</v>
      </c>
      <c r="L485" s="86" t="b">
        <v>0</v>
      </c>
    </row>
    <row r="486" spans="1:12" ht="15">
      <c r="A486" s="86" t="s">
        <v>1572</v>
      </c>
      <c r="B486" s="86" t="s">
        <v>2028</v>
      </c>
      <c r="C486" s="86">
        <v>2</v>
      </c>
      <c r="D486" s="121">
        <v>0.008181474351131965</v>
      </c>
      <c r="E486" s="121">
        <v>1.255272505103306</v>
      </c>
      <c r="F486" s="86" t="s">
        <v>1391</v>
      </c>
      <c r="G486" s="86" t="b">
        <v>0</v>
      </c>
      <c r="H486" s="86" t="b">
        <v>0</v>
      </c>
      <c r="I486" s="86" t="b">
        <v>0</v>
      </c>
      <c r="J486" s="86" t="b">
        <v>0</v>
      </c>
      <c r="K486" s="86" t="b">
        <v>0</v>
      </c>
      <c r="L486" s="86" t="b">
        <v>0</v>
      </c>
    </row>
    <row r="487" spans="1:12" ht="15">
      <c r="A487" s="86" t="s">
        <v>1943</v>
      </c>
      <c r="B487" s="86" t="s">
        <v>1574</v>
      </c>
      <c r="C487" s="86">
        <v>2</v>
      </c>
      <c r="D487" s="121">
        <v>0.008181474351131965</v>
      </c>
      <c r="E487" s="121">
        <v>1.021189299069938</v>
      </c>
      <c r="F487" s="86" t="s">
        <v>1391</v>
      </c>
      <c r="G487" s="86" t="b">
        <v>0</v>
      </c>
      <c r="H487" s="86" t="b">
        <v>0</v>
      </c>
      <c r="I487" s="86" t="b">
        <v>0</v>
      </c>
      <c r="J487" s="86" t="b">
        <v>0</v>
      </c>
      <c r="K487" s="86" t="b">
        <v>0</v>
      </c>
      <c r="L487" s="86" t="b">
        <v>0</v>
      </c>
    </row>
    <row r="488" spans="1:12" ht="15">
      <c r="A488" s="86" t="s">
        <v>1536</v>
      </c>
      <c r="B488" s="86" t="s">
        <v>1537</v>
      </c>
      <c r="C488" s="86">
        <v>5</v>
      </c>
      <c r="D488" s="121">
        <v>0</v>
      </c>
      <c r="E488" s="121">
        <v>1.3502480183341627</v>
      </c>
      <c r="F488" s="86" t="s">
        <v>1392</v>
      </c>
      <c r="G488" s="86" t="b">
        <v>0</v>
      </c>
      <c r="H488" s="86" t="b">
        <v>0</v>
      </c>
      <c r="I488" s="86" t="b">
        <v>0</v>
      </c>
      <c r="J488" s="86" t="b">
        <v>0</v>
      </c>
      <c r="K488" s="86" t="b">
        <v>0</v>
      </c>
      <c r="L488" s="86" t="b">
        <v>0</v>
      </c>
    </row>
    <row r="489" spans="1:12" ht="15">
      <c r="A489" s="86" t="s">
        <v>1537</v>
      </c>
      <c r="B489" s="86" t="s">
        <v>1542</v>
      </c>
      <c r="C489" s="86">
        <v>5</v>
      </c>
      <c r="D489" s="121">
        <v>0</v>
      </c>
      <c r="E489" s="121">
        <v>1.3502480183341627</v>
      </c>
      <c r="F489" s="86" t="s">
        <v>1392</v>
      </c>
      <c r="G489" s="86" t="b">
        <v>0</v>
      </c>
      <c r="H489" s="86" t="b">
        <v>0</v>
      </c>
      <c r="I489" s="86" t="b">
        <v>0</v>
      </c>
      <c r="J489" s="86" t="b">
        <v>0</v>
      </c>
      <c r="K489" s="86" t="b">
        <v>0</v>
      </c>
      <c r="L489" s="86" t="b">
        <v>0</v>
      </c>
    </row>
    <row r="490" spans="1:12" ht="15">
      <c r="A490" s="86" t="s">
        <v>1542</v>
      </c>
      <c r="B490" s="86" t="s">
        <v>1578</v>
      </c>
      <c r="C490" s="86">
        <v>5</v>
      </c>
      <c r="D490" s="121">
        <v>0</v>
      </c>
      <c r="E490" s="121">
        <v>1.3502480183341627</v>
      </c>
      <c r="F490" s="86" t="s">
        <v>1392</v>
      </c>
      <c r="G490" s="86" t="b">
        <v>0</v>
      </c>
      <c r="H490" s="86" t="b">
        <v>0</v>
      </c>
      <c r="I490" s="86" t="b">
        <v>0</v>
      </c>
      <c r="J490" s="86" t="b">
        <v>0</v>
      </c>
      <c r="K490" s="86" t="b">
        <v>0</v>
      </c>
      <c r="L490" s="86" t="b">
        <v>0</v>
      </c>
    </row>
    <row r="491" spans="1:12" ht="15">
      <c r="A491" s="86" t="s">
        <v>1578</v>
      </c>
      <c r="B491" s="86" t="s">
        <v>1539</v>
      </c>
      <c r="C491" s="86">
        <v>5</v>
      </c>
      <c r="D491" s="121">
        <v>0</v>
      </c>
      <c r="E491" s="121">
        <v>1.3502480183341627</v>
      </c>
      <c r="F491" s="86" t="s">
        <v>1392</v>
      </c>
      <c r="G491" s="86" t="b">
        <v>0</v>
      </c>
      <c r="H491" s="86" t="b">
        <v>0</v>
      </c>
      <c r="I491" s="86" t="b">
        <v>0</v>
      </c>
      <c r="J491" s="86" t="b">
        <v>0</v>
      </c>
      <c r="K491" s="86" t="b">
        <v>0</v>
      </c>
      <c r="L491" s="86" t="b">
        <v>0</v>
      </c>
    </row>
    <row r="492" spans="1:12" ht="15">
      <c r="A492" s="86" t="s">
        <v>1539</v>
      </c>
      <c r="B492" s="86" t="s">
        <v>1541</v>
      </c>
      <c r="C492" s="86">
        <v>5</v>
      </c>
      <c r="D492" s="121">
        <v>0</v>
      </c>
      <c r="E492" s="121">
        <v>1.3502480183341627</v>
      </c>
      <c r="F492" s="86" t="s">
        <v>1392</v>
      </c>
      <c r="G492" s="86" t="b">
        <v>0</v>
      </c>
      <c r="H492" s="86" t="b">
        <v>0</v>
      </c>
      <c r="I492" s="86" t="b">
        <v>0</v>
      </c>
      <c r="J492" s="86" t="b">
        <v>0</v>
      </c>
      <c r="K492" s="86" t="b">
        <v>0</v>
      </c>
      <c r="L492" s="86" t="b">
        <v>0</v>
      </c>
    </row>
    <row r="493" spans="1:12" ht="15">
      <c r="A493" s="86" t="s">
        <v>1541</v>
      </c>
      <c r="B493" s="86" t="s">
        <v>1563</v>
      </c>
      <c r="C493" s="86">
        <v>5</v>
      </c>
      <c r="D493" s="121">
        <v>0</v>
      </c>
      <c r="E493" s="121">
        <v>1.3502480183341627</v>
      </c>
      <c r="F493" s="86" t="s">
        <v>1392</v>
      </c>
      <c r="G493" s="86" t="b">
        <v>0</v>
      </c>
      <c r="H493" s="86" t="b">
        <v>0</v>
      </c>
      <c r="I493" s="86" t="b">
        <v>0</v>
      </c>
      <c r="J493" s="86" t="b">
        <v>0</v>
      </c>
      <c r="K493" s="86" t="b">
        <v>0</v>
      </c>
      <c r="L493" s="86" t="b">
        <v>0</v>
      </c>
    </row>
    <row r="494" spans="1:12" ht="15">
      <c r="A494" s="86" t="s">
        <v>1563</v>
      </c>
      <c r="B494" s="86" t="s">
        <v>1579</v>
      </c>
      <c r="C494" s="86">
        <v>5</v>
      </c>
      <c r="D494" s="121">
        <v>0</v>
      </c>
      <c r="E494" s="121">
        <v>1.3502480183341627</v>
      </c>
      <c r="F494" s="86" t="s">
        <v>1392</v>
      </c>
      <c r="G494" s="86" t="b">
        <v>0</v>
      </c>
      <c r="H494" s="86" t="b">
        <v>0</v>
      </c>
      <c r="I494" s="86" t="b">
        <v>0</v>
      </c>
      <c r="J494" s="86" t="b">
        <v>0</v>
      </c>
      <c r="K494" s="86" t="b">
        <v>0</v>
      </c>
      <c r="L494" s="86" t="b">
        <v>0</v>
      </c>
    </row>
    <row r="495" spans="1:12" ht="15">
      <c r="A495" s="86" t="s">
        <v>1579</v>
      </c>
      <c r="B495" s="86" t="s">
        <v>1562</v>
      </c>
      <c r="C495" s="86">
        <v>5</v>
      </c>
      <c r="D495" s="121">
        <v>0</v>
      </c>
      <c r="E495" s="121">
        <v>1.3502480183341627</v>
      </c>
      <c r="F495" s="86" t="s">
        <v>1392</v>
      </c>
      <c r="G495" s="86" t="b">
        <v>0</v>
      </c>
      <c r="H495" s="86" t="b">
        <v>0</v>
      </c>
      <c r="I495" s="86" t="b">
        <v>0</v>
      </c>
      <c r="J495" s="86" t="b">
        <v>0</v>
      </c>
      <c r="K495" s="86" t="b">
        <v>0</v>
      </c>
      <c r="L495" s="86" t="b">
        <v>0</v>
      </c>
    </row>
    <row r="496" spans="1:12" ht="15">
      <c r="A496" s="86" t="s">
        <v>1562</v>
      </c>
      <c r="B496" s="86" t="s">
        <v>1544</v>
      </c>
      <c r="C496" s="86">
        <v>5</v>
      </c>
      <c r="D496" s="121">
        <v>0</v>
      </c>
      <c r="E496" s="121">
        <v>1.3502480183341627</v>
      </c>
      <c r="F496" s="86" t="s">
        <v>1392</v>
      </c>
      <c r="G496" s="86" t="b">
        <v>0</v>
      </c>
      <c r="H496" s="86" t="b">
        <v>0</v>
      </c>
      <c r="I496" s="86" t="b">
        <v>0</v>
      </c>
      <c r="J496" s="86" t="b">
        <v>0</v>
      </c>
      <c r="K496" s="86" t="b">
        <v>0</v>
      </c>
      <c r="L496" s="86" t="b">
        <v>0</v>
      </c>
    </row>
    <row r="497" spans="1:12" ht="15">
      <c r="A497" s="86" t="s">
        <v>1544</v>
      </c>
      <c r="B497" s="86" t="s">
        <v>1919</v>
      </c>
      <c r="C497" s="86">
        <v>5</v>
      </c>
      <c r="D497" s="121">
        <v>0</v>
      </c>
      <c r="E497" s="121">
        <v>1.3502480183341627</v>
      </c>
      <c r="F497" s="86" t="s">
        <v>1392</v>
      </c>
      <c r="G497" s="86" t="b">
        <v>0</v>
      </c>
      <c r="H497" s="86" t="b">
        <v>0</v>
      </c>
      <c r="I497" s="86" t="b">
        <v>0</v>
      </c>
      <c r="J497" s="86" t="b">
        <v>0</v>
      </c>
      <c r="K497" s="86" t="b">
        <v>0</v>
      </c>
      <c r="L497" s="86" t="b">
        <v>0</v>
      </c>
    </row>
    <row r="498" spans="1:12" ht="15">
      <c r="A498" s="86" t="s">
        <v>1919</v>
      </c>
      <c r="B498" s="86" t="s">
        <v>1543</v>
      </c>
      <c r="C498" s="86">
        <v>5</v>
      </c>
      <c r="D498" s="121">
        <v>0</v>
      </c>
      <c r="E498" s="121">
        <v>1.3502480183341627</v>
      </c>
      <c r="F498" s="86" t="s">
        <v>1392</v>
      </c>
      <c r="G498" s="86" t="b">
        <v>0</v>
      </c>
      <c r="H498" s="86" t="b">
        <v>0</v>
      </c>
      <c r="I498" s="86" t="b">
        <v>0</v>
      </c>
      <c r="J498" s="86" t="b">
        <v>0</v>
      </c>
      <c r="K498" s="86" t="b">
        <v>0</v>
      </c>
      <c r="L498" s="86" t="b">
        <v>0</v>
      </c>
    </row>
    <row r="499" spans="1:12" ht="15">
      <c r="A499" s="86" t="s">
        <v>1543</v>
      </c>
      <c r="B499" s="86" t="s">
        <v>1535</v>
      </c>
      <c r="C499" s="86">
        <v>5</v>
      </c>
      <c r="D499" s="121">
        <v>0</v>
      </c>
      <c r="E499" s="121">
        <v>1.3502480183341627</v>
      </c>
      <c r="F499" s="86" t="s">
        <v>1392</v>
      </c>
      <c r="G499" s="86" t="b">
        <v>0</v>
      </c>
      <c r="H499" s="86" t="b">
        <v>0</v>
      </c>
      <c r="I499" s="86" t="b">
        <v>0</v>
      </c>
      <c r="J499" s="86" t="b">
        <v>0</v>
      </c>
      <c r="K499" s="86" t="b">
        <v>0</v>
      </c>
      <c r="L499" s="86" t="b">
        <v>0</v>
      </c>
    </row>
    <row r="500" spans="1:12" ht="15">
      <c r="A500" s="86" t="s">
        <v>1535</v>
      </c>
      <c r="B500" s="86" t="s">
        <v>1538</v>
      </c>
      <c r="C500" s="86">
        <v>5</v>
      </c>
      <c r="D500" s="121">
        <v>0</v>
      </c>
      <c r="E500" s="121">
        <v>1.3502480183341627</v>
      </c>
      <c r="F500" s="86" t="s">
        <v>1392</v>
      </c>
      <c r="G500" s="86" t="b">
        <v>0</v>
      </c>
      <c r="H500" s="86" t="b">
        <v>0</v>
      </c>
      <c r="I500" s="86" t="b">
        <v>0</v>
      </c>
      <c r="J500" s="86" t="b">
        <v>0</v>
      </c>
      <c r="K500" s="86" t="b">
        <v>0</v>
      </c>
      <c r="L500" s="86" t="b">
        <v>0</v>
      </c>
    </row>
    <row r="501" spans="1:12" ht="15">
      <c r="A501" s="86" t="s">
        <v>1538</v>
      </c>
      <c r="B501" s="86" t="s">
        <v>1924</v>
      </c>
      <c r="C501" s="86">
        <v>4</v>
      </c>
      <c r="D501" s="121">
        <v>0.003313162837882271</v>
      </c>
      <c r="E501" s="121">
        <v>1.4471580313422192</v>
      </c>
      <c r="F501" s="86" t="s">
        <v>1392</v>
      </c>
      <c r="G501" s="86" t="b">
        <v>0</v>
      </c>
      <c r="H501" s="86" t="b">
        <v>0</v>
      </c>
      <c r="I501" s="86" t="b">
        <v>0</v>
      </c>
      <c r="J501" s="86" t="b">
        <v>0</v>
      </c>
      <c r="K501" s="86" t="b">
        <v>0</v>
      </c>
      <c r="L501" s="86" t="b">
        <v>0</v>
      </c>
    </row>
    <row r="502" spans="1:12" ht="15">
      <c r="A502" s="86" t="s">
        <v>1924</v>
      </c>
      <c r="B502" s="86" t="s">
        <v>1925</v>
      </c>
      <c r="C502" s="86">
        <v>4</v>
      </c>
      <c r="D502" s="121">
        <v>0.003313162837882271</v>
      </c>
      <c r="E502" s="121">
        <v>1.4471580313422192</v>
      </c>
      <c r="F502" s="86" t="s">
        <v>1392</v>
      </c>
      <c r="G502" s="86" t="b">
        <v>0</v>
      </c>
      <c r="H502" s="86" t="b">
        <v>0</v>
      </c>
      <c r="I502" s="86" t="b">
        <v>0</v>
      </c>
      <c r="J502" s="86" t="b">
        <v>0</v>
      </c>
      <c r="K502" s="86" t="b">
        <v>0</v>
      </c>
      <c r="L502" s="86" t="b">
        <v>0</v>
      </c>
    </row>
    <row r="503" spans="1:12" ht="15">
      <c r="A503" s="86" t="s">
        <v>1925</v>
      </c>
      <c r="B503" s="86" t="s">
        <v>1918</v>
      </c>
      <c r="C503" s="86">
        <v>4</v>
      </c>
      <c r="D503" s="121">
        <v>0.003313162837882271</v>
      </c>
      <c r="E503" s="121">
        <v>1.4471580313422192</v>
      </c>
      <c r="F503" s="86" t="s">
        <v>1392</v>
      </c>
      <c r="G503" s="86" t="b">
        <v>0</v>
      </c>
      <c r="H503" s="86" t="b">
        <v>0</v>
      </c>
      <c r="I503" s="86" t="b">
        <v>0</v>
      </c>
      <c r="J503" s="86" t="b">
        <v>0</v>
      </c>
      <c r="K503" s="86" t="b">
        <v>0</v>
      </c>
      <c r="L503" s="86" t="b">
        <v>0</v>
      </c>
    </row>
    <row r="504" spans="1:12" ht="15">
      <c r="A504" s="86" t="s">
        <v>1951</v>
      </c>
      <c r="B504" s="86" t="s">
        <v>1952</v>
      </c>
      <c r="C504" s="86">
        <v>2</v>
      </c>
      <c r="D504" s="121">
        <v>0.006802393310633122</v>
      </c>
      <c r="E504" s="121">
        <v>1.271066772286538</v>
      </c>
      <c r="F504" s="86" t="s">
        <v>1392</v>
      </c>
      <c r="G504" s="86" t="b">
        <v>0</v>
      </c>
      <c r="H504" s="86" t="b">
        <v>0</v>
      </c>
      <c r="I504" s="86" t="b">
        <v>0</v>
      </c>
      <c r="J504" s="86" t="b">
        <v>0</v>
      </c>
      <c r="K504" s="86" t="b">
        <v>0</v>
      </c>
      <c r="L504" s="86" t="b">
        <v>0</v>
      </c>
    </row>
    <row r="505" spans="1:12" ht="15">
      <c r="A505" s="86" t="s">
        <v>1952</v>
      </c>
      <c r="B505" s="86" t="s">
        <v>2036</v>
      </c>
      <c r="C505" s="86">
        <v>2</v>
      </c>
      <c r="D505" s="121">
        <v>0.006802393310633122</v>
      </c>
      <c r="E505" s="121">
        <v>1.4471580313422192</v>
      </c>
      <c r="F505" s="86" t="s">
        <v>1392</v>
      </c>
      <c r="G505" s="86" t="b">
        <v>0</v>
      </c>
      <c r="H505" s="86" t="b">
        <v>0</v>
      </c>
      <c r="I505" s="86" t="b">
        <v>0</v>
      </c>
      <c r="J505" s="86" t="b">
        <v>0</v>
      </c>
      <c r="K505" s="86" t="b">
        <v>0</v>
      </c>
      <c r="L505" s="86" t="b">
        <v>0</v>
      </c>
    </row>
    <row r="506" spans="1:12" ht="15">
      <c r="A506" s="86" t="s">
        <v>2036</v>
      </c>
      <c r="B506" s="86" t="s">
        <v>2037</v>
      </c>
      <c r="C506" s="86">
        <v>2</v>
      </c>
      <c r="D506" s="121">
        <v>0.006802393310633122</v>
      </c>
      <c r="E506" s="121">
        <v>1.7481880270062005</v>
      </c>
      <c r="F506" s="86" t="s">
        <v>1392</v>
      </c>
      <c r="G506" s="86" t="b">
        <v>0</v>
      </c>
      <c r="H506" s="86" t="b">
        <v>0</v>
      </c>
      <c r="I506" s="86" t="b">
        <v>0</v>
      </c>
      <c r="J506" s="86" t="b">
        <v>0</v>
      </c>
      <c r="K506" s="86" t="b">
        <v>0</v>
      </c>
      <c r="L506" s="86" t="b">
        <v>0</v>
      </c>
    </row>
    <row r="507" spans="1:12" ht="15">
      <c r="A507" s="86" t="s">
        <v>2037</v>
      </c>
      <c r="B507" s="86" t="s">
        <v>1952</v>
      </c>
      <c r="C507" s="86">
        <v>2</v>
      </c>
      <c r="D507" s="121">
        <v>0.006802393310633122</v>
      </c>
      <c r="E507" s="121">
        <v>1.4471580313422192</v>
      </c>
      <c r="F507" s="86" t="s">
        <v>1392</v>
      </c>
      <c r="G507" s="86" t="b">
        <v>0</v>
      </c>
      <c r="H507" s="86" t="b">
        <v>0</v>
      </c>
      <c r="I507" s="86" t="b">
        <v>0</v>
      </c>
      <c r="J507" s="86" t="b">
        <v>0</v>
      </c>
      <c r="K507" s="86" t="b">
        <v>0</v>
      </c>
      <c r="L507" s="86" t="b">
        <v>0</v>
      </c>
    </row>
    <row r="508" spans="1:12" ht="15">
      <c r="A508" s="86" t="s">
        <v>1952</v>
      </c>
      <c r="B508" s="86" t="s">
        <v>2038</v>
      </c>
      <c r="C508" s="86">
        <v>2</v>
      </c>
      <c r="D508" s="121">
        <v>0.006802393310633122</v>
      </c>
      <c r="E508" s="121">
        <v>1.4471580313422192</v>
      </c>
      <c r="F508" s="86" t="s">
        <v>1392</v>
      </c>
      <c r="G508" s="86" t="b">
        <v>0</v>
      </c>
      <c r="H508" s="86" t="b">
        <v>0</v>
      </c>
      <c r="I508" s="86" t="b">
        <v>0</v>
      </c>
      <c r="J508" s="86" t="b">
        <v>0</v>
      </c>
      <c r="K508" s="86" t="b">
        <v>0</v>
      </c>
      <c r="L508" s="86" t="b">
        <v>0</v>
      </c>
    </row>
    <row r="509" spans="1:12" ht="15">
      <c r="A509" s="86" t="s">
        <v>2038</v>
      </c>
      <c r="B509" s="86" t="s">
        <v>247</v>
      </c>
      <c r="C509" s="86">
        <v>2</v>
      </c>
      <c r="D509" s="121">
        <v>0.006802393310633122</v>
      </c>
      <c r="E509" s="121">
        <v>1.7481880270062005</v>
      </c>
      <c r="F509" s="86" t="s">
        <v>1392</v>
      </c>
      <c r="G509" s="86" t="b">
        <v>0</v>
      </c>
      <c r="H509" s="86" t="b">
        <v>0</v>
      </c>
      <c r="I509" s="86" t="b">
        <v>0</v>
      </c>
      <c r="J509" s="86" t="b">
        <v>0</v>
      </c>
      <c r="K509" s="86" t="b">
        <v>0</v>
      </c>
      <c r="L509" s="86" t="b">
        <v>0</v>
      </c>
    </row>
    <row r="510" spans="1:12" ht="15">
      <c r="A510" s="86" t="s">
        <v>247</v>
      </c>
      <c r="B510" s="86" t="s">
        <v>1536</v>
      </c>
      <c r="C510" s="86">
        <v>2</v>
      </c>
      <c r="D510" s="121">
        <v>0.006802393310633122</v>
      </c>
      <c r="E510" s="121">
        <v>1.4471580313422192</v>
      </c>
      <c r="F510" s="86" t="s">
        <v>1392</v>
      </c>
      <c r="G510" s="86" t="b">
        <v>0</v>
      </c>
      <c r="H510" s="86" t="b">
        <v>0</v>
      </c>
      <c r="I510" s="86" t="b">
        <v>0</v>
      </c>
      <c r="J510" s="86" t="b">
        <v>0</v>
      </c>
      <c r="K510" s="86" t="b">
        <v>0</v>
      </c>
      <c r="L510" s="86" t="b">
        <v>0</v>
      </c>
    </row>
    <row r="511" spans="1:12" ht="15">
      <c r="A511" s="86" t="s">
        <v>1918</v>
      </c>
      <c r="B511" s="86" t="s">
        <v>2039</v>
      </c>
      <c r="C511" s="86">
        <v>2</v>
      </c>
      <c r="D511" s="121">
        <v>0.006802393310633122</v>
      </c>
      <c r="E511" s="121">
        <v>1.4471580313422192</v>
      </c>
      <c r="F511" s="86" t="s">
        <v>1392</v>
      </c>
      <c r="G511" s="86" t="b">
        <v>0</v>
      </c>
      <c r="H511" s="86" t="b">
        <v>0</v>
      </c>
      <c r="I511" s="86" t="b">
        <v>0</v>
      </c>
      <c r="J511" s="86" t="b">
        <v>0</v>
      </c>
      <c r="K511" s="86" t="b">
        <v>0</v>
      </c>
      <c r="L511" s="86" t="b">
        <v>0</v>
      </c>
    </row>
    <row r="512" spans="1:12" ht="15">
      <c r="A512" s="86" t="s">
        <v>1918</v>
      </c>
      <c r="B512" s="86" t="s">
        <v>1545</v>
      </c>
      <c r="C512" s="86">
        <v>2</v>
      </c>
      <c r="D512" s="121">
        <v>0.006802393310633122</v>
      </c>
      <c r="E512" s="121">
        <v>1.4471580313422192</v>
      </c>
      <c r="F512" s="86" t="s">
        <v>1392</v>
      </c>
      <c r="G512" s="86" t="b">
        <v>0</v>
      </c>
      <c r="H512" s="86" t="b">
        <v>0</v>
      </c>
      <c r="I512" s="86" t="b">
        <v>0</v>
      </c>
      <c r="J512" s="86" t="b">
        <v>0</v>
      </c>
      <c r="K512" s="86" t="b">
        <v>0</v>
      </c>
      <c r="L512" s="86" t="b">
        <v>0</v>
      </c>
    </row>
    <row r="513" spans="1:12" ht="15">
      <c r="A513" s="86" t="s">
        <v>1545</v>
      </c>
      <c r="B513" s="86" t="s">
        <v>1923</v>
      </c>
      <c r="C513" s="86">
        <v>2</v>
      </c>
      <c r="D513" s="121">
        <v>0.006802393310633122</v>
      </c>
      <c r="E513" s="121">
        <v>1.7481880270062005</v>
      </c>
      <c r="F513" s="86" t="s">
        <v>1392</v>
      </c>
      <c r="G513" s="86" t="b">
        <v>0</v>
      </c>
      <c r="H513" s="86" t="b">
        <v>0</v>
      </c>
      <c r="I513" s="86" t="b">
        <v>0</v>
      </c>
      <c r="J513" s="86" t="b">
        <v>0</v>
      </c>
      <c r="K513" s="86" t="b">
        <v>0</v>
      </c>
      <c r="L513" s="86" t="b">
        <v>0</v>
      </c>
    </row>
    <row r="514" spans="1:12" ht="15">
      <c r="A514" s="86" t="s">
        <v>1923</v>
      </c>
      <c r="B514" s="86" t="s">
        <v>1564</v>
      </c>
      <c r="C514" s="86">
        <v>2</v>
      </c>
      <c r="D514" s="121">
        <v>0.006802393310633122</v>
      </c>
      <c r="E514" s="121">
        <v>1.7481880270062005</v>
      </c>
      <c r="F514" s="86" t="s">
        <v>1392</v>
      </c>
      <c r="G514" s="86" t="b">
        <v>0</v>
      </c>
      <c r="H514" s="86" t="b">
        <v>0</v>
      </c>
      <c r="I514" s="86" t="b">
        <v>0</v>
      </c>
      <c r="J514" s="86" t="b">
        <v>0</v>
      </c>
      <c r="K514" s="86" t="b">
        <v>0</v>
      </c>
      <c r="L514" s="86" t="b">
        <v>0</v>
      </c>
    </row>
    <row r="515" spans="1:12" ht="15">
      <c r="A515" s="86" t="s">
        <v>1536</v>
      </c>
      <c r="B515" s="86" t="s">
        <v>1537</v>
      </c>
      <c r="C515" s="86">
        <v>2</v>
      </c>
      <c r="D515" s="121">
        <v>0</v>
      </c>
      <c r="E515" s="121">
        <v>1.3424226808222062</v>
      </c>
      <c r="F515" s="86" t="s">
        <v>1393</v>
      </c>
      <c r="G515" s="86" t="b">
        <v>0</v>
      </c>
      <c r="H515" s="86" t="b">
        <v>0</v>
      </c>
      <c r="I515" s="86" t="b">
        <v>0</v>
      </c>
      <c r="J515" s="86" t="b">
        <v>0</v>
      </c>
      <c r="K515" s="86" t="b">
        <v>0</v>
      </c>
      <c r="L515" s="86" t="b">
        <v>0</v>
      </c>
    </row>
    <row r="516" spans="1:12" ht="15">
      <c r="A516" s="86" t="s">
        <v>1537</v>
      </c>
      <c r="B516" s="86" t="s">
        <v>1562</v>
      </c>
      <c r="C516" s="86">
        <v>2</v>
      </c>
      <c r="D516" s="121">
        <v>0</v>
      </c>
      <c r="E516" s="121">
        <v>1.3424226808222062</v>
      </c>
      <c r="F516" s="86" t="s">
        <v>1393</v>
      </c>
      <c r="G516" s="86" t="b">
        <v>0</v>
      </c>
      <c r="H516" s="86" t="b">
        <v>0</v>
      </c>
      <c r="I516" s="86" t="b">
        <v>0</v>
      </c>
      <c r="J516" s="86" t="b">
        <v>0</v>
      </c>
      <c r="K516" s="86" t="b">
        <v>0</v>
      </c>
      <c r="L516" s="86" t="b">
        <v>0</v>
      </c>
    </row>
    <row r="517" spans="1:12" ht="15">
      <c r="A517" s="86" t="s">
        <v>1562</v>
      </c>
      <c r="B517" s="86" t="s">
        <v>1563</v>
      </c>
      <c r="C517" s="86">
        <v>2</v>
      </c>
      <c r="D517" s="121">
        <v>0</v>
      </c>
      <c r="E517" s="121">
        <v>1.3424226808222062</v>
      </c>
      <c r="F517" s="86" t="s">
        <v>1393</v>
      </c>
      <c r="G517" s="86" t="b">
        <v>0</v>
      </c>
      <c r="H517" s="86" t="b">
        <v>0</v>
      </c>
      <c r="I517" s="86" t="b">
        <v>0</v>
      </c>
      <c r="J517" s="86" t="b">
        <v>0</v>
      </c>
      <c r="K517" s="86" t="b">
        <v>0</v>
      </c>
      <c r="L517" s="86" t="b">
        <v>0</v>
      </c>
    </row>
    <row r="518" spans="1:12" ht="15">
      <c r="A518" s="86" t="s">
        <v>1563</v>
      </c>
      <c r="B518" s="86" t="s">
        <v>1544</v>
      </c>
      <c r="C518" s="86">
        <v>2</v>
      </c>
      <c r="D518" s="121">
        <v>0</v>
      </c>
      <c r="E518" s="121">
        <v>1.3424226808222062</v>
      </c>
      <c r="F518" s="86" t="s">
        <v>1393</v>
      </c>
      <c r="G518" s="86" t="b">
        <v>0</v>
      </c>
      <c r="H518" s="86" t="b">
        <v>0</v>
      </c>
      <c r="I518" s="86" t="b">
        <v>0</v>
      </c>
      <c r="J518" s="86" t="b">
        <v>0</v>
      </c>
      <c r="K518" s="86" t="b">
        <v>0</v>
      </c>
      <c r="L518" s="86" t="b">
        <v>0</v>
      </c>
    </row>
    <row r="519" spans="1:12" ht="15">
      <c r="A519" s="86" t="s">
        <v>1544</v>
      </c>
      <c r="B519" s="86" t="s">
        <v>1539</v>
      </c>
      <c r="C519" s="86">
        <v>2</v>
      </c>
      <c r="D519" s="121">
        <v>0</v>
      </c>
      <c r="E519" s="121">
        <v>1.3424226808222062</v>
      </c>
      <c r="F519" s="86" t="s">
        <v>1393</v>
      </c>
      <c r="G519" s="86" t="b">
        <v>0</v>
      </c>
      <c r="H519" s="86" t="b">
        <v>0</v>
      </c>
      <c r="I519" s="86" t="b">
        <v>0</v>
      </c>
      <c r="J519" s="86" t="b">
        <v>0</v>
      </c>
      <c r="K519" s="86" t="b">
        <v>0</v>
      </c>
      <c r="L519" s="86" t="b">
        <v>0</v>
      </c>
    </row>
    <row r="520" spans="1:12" ht="15">
      <c r="A520" s="86" t="s">
        <v>1539</v>
      </c>
      <c r="B520" s="86" t="s">
        <v>1535</v>
      </c>
      <c r="C520" s="86">
        <v>2</v>
      </c>
      <c r="D520" s="121">
        <v>0</v>
      </c>
      <c r="E520" s="121">
        <v>1.3424226808222062</v>
      </c>
      <c r="F520" s="86" t="s">
        <v>1393</v>
      </c>
      <c r="G520" s="86" t="b">
        <v>0</v>
      </c>
      <c r="H520" s="86" t="b">
        <v>0</v>
      </c>
      <c r="I520" s="86" t="b">
        <v>0</v>
      </c>
      <c r="J520" s="86" t="b">
        <v>0</v>
      </c>
      <c r="K520" s="86" t="b">
        <v>0</v>
      </c>
      <c r="L520" s="86" t="b">
        <v>0</v>
      </c>
    </row>
    <row r="521" spans="1:12" ht="15">
      <c r="A521" s="86" t="s">
        <v>1535</v>
      </c>
      <c r="B521" s="86" t="s">
        <v>1564</v>
      </c>
      <c r="C521" s="86">
        <v>2</v>
      </c>
      <c r="D521" s="121">
        <v>0</v>
      </c>
      <c r="E521" s="121">
        <v>1.3424226808222062</v>
      </c>
      <c r="F521" s="86" t="s">
        <v>1393</v>
      </c>
      <c r="G521" s="86" t="b">
        <v>0</v>
      </c>
      <c r="H521" s="86" t="b">
        <v>0</v>
      </c>
      <c r="I521" s="86" t="b">
        <v>0</v>
      </c>
      <c r="J521" s="86" t="b">
        <v>0</v>
      </c>
      <c r="K521" s="86" t="b">
        <v>0</v>
      </c>
      <c r="L521" s="86" t="b">
        <v>0</v>
      </c>
    </row>
    <row r="522" spans="1:12" ht="15">
      <c r="A522" s="86" t="s">
        <v>1564</v>
      </c>
      <c r="B522" s="86" t="s">
        <v>1565</v>
      </c>
      <c r="C522" s="86">
        <v>2</v>
      </c>
      <c r="D522" s="121">
        <v>0</v>
      </c>
      <c r="E522" s="121">
        <v>1.3424226808222062</v>
      </c>
      <c r="F522" s="86" t="s">
        <v>1393</v>
      </c>
      <c r="G522" s="86" t="b">
        <v>0</v>
      </c>
      <c r="H522" s="86" t="b">
        <v>0</v>
      </c>
      <c r="I522" s="86" t="b">
        <v>0</v>
      </c>
      <c r="J522" s="86" t="b">
        <v>0</v>
      </c>
      <c r="K522" s="86" t="b">
        <v>0</v>
      </c>
      <c r="L522" s="86" t="b">
        <v>0</v>
      </c>
    </row>
    <row r="523" spans="1:12" ht="15">
      <c r="A523" s="86" t="s">
        <v>1565</v>
      </c>
      <c r="B523" s="86" t="s">
        <v>1538</v>
      </c>
      <c r="C523" s="86">
        <v>2</v>
      </c>
      <c r="D523" s="121">
        <v>0</v>
      </c>
      <c r="E523" s="121">
        <v>1.3424226808222062</v>
      </c>
      <c r="F523" s="86" t="s">
        <v>1393</v>
      </c>
      <c r="G523" s="86" t="b">
        <v>0</v>
      </c>
      <c r="H523" s="86" t="b">
        <v>0</v>
      </c>
      <c r="I523" s="86" t="b">
        <v>0</v>
      </c>
      <c r="J523" s="86" t="b">
        <v>0</v>
      </c>
      <c r="K523" s="86" t="b">
        <v>0</v>
      </c>
      <c r="L523" s="86" t="b">
        <v>0</v>
      </c>
    </row>
    <row r="524" spans="1:12" ht="15">
      <c r="A524" s="86" t="s">
        <v>1538</v>
      </c>
      <c r="B524" s="86" t="s">
        <v>1583</v>
      </c>
      <c r="C524" s="86">
        <v>2</v>
      </c>
      <c r="D524" s="121">
        <v>0</v>
      </c>
      <c r="E524" s="121">
        <v>1.3424226808222062</v>
      </c>
      <c r="F524" s="86" t="s">
        <v>1393</v>
      </c>
      <c r="G524" s="86" t="b">
        <v>0</v>
      </c>
      <c r="H524" s="86" t="b">
        <v>0</v>
      </c>
      <c r="I524" s="86" t="b">
        <v>0</v>
      </c>
      <c r="J524" s="86" t="b">
        <v>0</v>
      </c>
      <c r="K524" s="86" t="b">
        <v>0</v>
      </c>
      <c r="L524" s="86" t="b">
        <v>0</v>
      </c>
    </row>
    <row r="525" spans="1:12" ht="15">
      <c r="A525" s="86" t="s">
        <v>1583</v>
      </c>
      <c r="B525" s="86" t="s">
        <v>1918</v>
      </c>
      <c r="C525" s="86">
        <v>2</v>
      </c>
      <c r="D525" s="121">
        <v>0</v>
      </c>
      <c r="E525" s="121">
        <v>1.3424226808222062</v>
      </c>
      <c r="F525" s="86" t="s">
        <v>1393</v>
      </c>
      <c r="G525" s="86" t="b">
        <v>0</v>
      </c>
      <c r="H525" s="86" t="b">
        <v>0</v>
      </c>
      <c r="I525" s="86" t="b">
        <v>0</v>
      </c>
      <c r="J525" s="86" t="b">
        <v>0</v>
      </c>
      <c r="K525" s="86" t="b">
        <v>0</v>
      </c>
      <c r="L525" s="86" t="b">
        <v>0</v>
      </c>
    </row>
    <row r="526" spans="1:12" ht="15">
      <c r="A526" s="86" t="s">
        <v>1918</v>
      </c>
      <c r="B526" s="86" t="s">
        <v>1932</v>
      </c>
      <c r="C526" s="86">
        <v>2</v>
      </c>
      <c r="D526" s="121">
        <v>0</v>
      </c>
      <c r="E526" s="121">
        <v>1.3424226808222062</v>
      </c>
      <c r="F526" s="86" t="s">
        <v>1393</v>
      </c>
      <c r="G526" s="86" t="b">
        <v>0</v>
      </c>
      <c r="H526" s="86" t="b">
        <v>0</v>
      </c>
      <c r="I526" s="86" t="b">
        <v>0</v>
      </c>
      <c r="J526" s="86" t="b">
        <v>0</v>
      </c>
      <c r="K526" s="86" t="b">
        <v>0</v>
      </c>
      <c r="L526" s="86" t="b">
        <v>0</v>
      </c>
    </row>
    <row r="527" spans="1:12" ht="15">
      <c r="A527" s="86" t="s">
        <v>1932</v>
      </c>
      <c r="B527" s="86" t="s">
        <v>1545</v>
      </c>
      <c r="C527" s="86">
        <v>2</v>
      </c>
      <c r="D527" s="121">
        <v>0</v>
      </c>
      <c r="E527" s="121">
        <v>1.3424226808222062</v>
      </c>
      <c r="F527" s="86" t="s">
        <v>1393</v>
      </c>
      <c r="G527" s="86" t="b">
        <v>0</v>
      </c>
      <c r="H527" s="86" t="b">
        <v>0</v>
      </c>
      <c r="I527" s="86" t="b">
        <v>0</v>
      </c>
      <c r="J527" s="86" t="b">
        <v>0</v>
      </c>
      <c r="K527" s="86" t="b">
        <v>0</v>
      </c>
      <c r="L527" s="86" t="b">
        <v>0</v>
      </c>
    </row>
    <row r="528" spans="1:12" ht="15">
      <c r="A528" s="86" t="s">
        <v>1545</v>
      </c>
      <c r="B528" s="86" t="s">
        <v>1541</v>
      </c>
      <c r="C528" s="86">
        <v>2</v>
      </c>
      <c r="D528" s="121">
        <v>0</v>
      </c>
      <c r="E528" s="121">
        <v>1.3424226808222062</v>
      </c>
      <c r="F528" s="86" t="s">
        <v>1393</v>
      </c>
      <c r="G528" s="86" t="b">
        <v>0</v>
      </c>
      <c r="H528" s="86" t="b">
        <v>0</v>
      </c>
      <c r="I528" s="86" t="b">
        <v>0</v>
      </c>
      <c r="J528" s="86" t="b">
        <v>0</v>
      </c>
      <c r="K528" s="86" t="b">
        <v>0</v>
      </c>
      <c r="L528" s="86" t="b">
        <v>0</v>
      </c>
    </row>
    <row r="529" spans="1:12" ht="15">
      <c r="A529" s="86" t="s">
        <v>1541</v>
      </c>
      <c r="B529" s="86" t="s">
        <v>1542</v>
      </c>
      <c r="C529" s="86">
        <v>2</v>
      </c>
      <c r="D529" s="121">
        <v>0</v>
      </c>
      <c r="E529" s="121">
        <v>1.3424226808222062</v>
      </c>
      <c r="F529" s="86" t="s">
        <v>1393</v>
      </c>
      <c r="G529" s="86" t="b">
        <v>0</v>
      </c>
      <c r="H529" s="86" t="b">
        <v>0</v>
      </c>
      <c r="I529" s="86" t="b">
        <v>0</v>
      </c>
      <c r="J529" s="86" t="b">
        <v>0</v>
      </c>
      <c r="K529" s="86" t="b">
        <v>0</v>
      </c>
      <c r="L529" s="86" t="b">
        <v>0</v>
      </c>
    </row>
    <row r="530" spans="1:12" ht="15">
      <c r="A530" s="86" t="s">
        <v>1542</v>
      </c>
      <c r="B530" s="86" t="s">
        <v>1937</v>
      </c>
      <c r="C530" s="86">
        <v>2</v>
      </c>
      <c r="D530" s="121">
        <v>0</v>
      </c>
      <c r="E530" s="121">
        <v>1.3424226808222062</v>
      </c>
      <c r="F530" s="86" t="s">
        <v>1393</v>
      </c>
      <c r="G530" s="86" t="b">
        <v>0</v>
      </c>
      <c r="H530" s="86" t="b">
        <v>0</v>
      </c>
      <c r="I530" s="86" t="b">
        <v>0</v>
      </c>
      <c r="J530" s="86" t="b">
        <v>0</v>
      </c>
      <c r="K530" s="86" t="b">
        <v>0</v>
      </c>
      <c r="L530" s="86" t="b">
        <v>0</v>
      </c>
    </row>
    <row r="531" spans="1:12" ht="15">
      <c r="A531" s="86" t="s">
        <v>1937</v>
      </c>
      <c r="B531" s="86" t="s">
        <v>1939</v>
      </c>
      <c r="C531" s="86">
        <v>2</v>
      </c>
      <c r="D531" s="121">
        <v>0</v>
      </c>
      <c r="E531" s="121">
        <v>1.3424226808222062</v>
      </c>
      <c r="F531" s="86" t="s">
        <v>1393</v>
      </c>
      <c r="G531" s="86" t="b">
        <v>0</v>
      </c>
      <c r="H531" s="86" t="b">
        <v>0</v>
      </c>
      <c r="I531" s="86" t="b">
        <v>0</v>
      </c>
      <c r="J531" s="86" t="b">
        <v>0</v>
      </c>
      <c r="K531" s="86" t="b">
        <v>0</v>
      </c>
      <c r="L531" s="86" t="b">
        <v>0</v>
      </c>
    </row>
    <row r="532" spans="1:12" ht="15">
      <c r="A532" s="86" t="s">
        <v>1939</v>
      </c>
      <c r="B532" s="86" t="s">
        <v>1934</v>
      </c>
      <c r="C532" s="86">
        <v>2</v>
      </c>
      <c r="D532" s="121">
        <v>0</v>
      </c>
      <c r="E532" s="121">
        <v>1.3424226808222062</v>
      </c>
      <c r="F532" s="86" t="s">
        <v>1393</v>
      </c>
      <c r="G532" s="86" t="b">
        <v>0</v>
      </c>
      <c r="H532" s="86" t="b">
        <v>0</v>
      </c>
      <c r="I532" s="86" t="b">
        <v>0</v>
      </c>
      <c r="J532" s="86" t="b">
        <v>0</v>
      </c>
      <c r="K532" s="86" t="b">
        <v>0</v>
      </c>
      <c r="L532" s="86" t="b">
        <v>0</v>
      </c>
    </row>
    <row r="533" spans="1:12" ht="15">
      <c r="A533" s="86" t="s">
        <v>1934</v>
      </c>
      <c r="B533" s="86" t="s">
        <v>1929</v>
      </c>
      <c r="C533" s="86">
        <v>2</v>
      </c>
      <c r="D533" s="121">
        <v>0</v>
      </c>
      <c r="E533" s="121">
        <v>1.3424226808222062</v>
      </c>
      <c r="F533" s="86" t="s">
        <v>1393</v>
      </c>
      <c r="G533" s="86" t="b">
        <v>0</v>
      </c>
      <c r="H533" s="86" t="b">
        <v>0</v>
      </c>
      <c r="I533" s="86" t="b">
        <v>0</v>
      </c>
      <c r="J533" s="86" t="b">
        <v>0</v>
      </c>
      <c r="K533" s="86" t="b">
        <v>0</v>
      </c>
      <c r="L533" s="86" t="b">
        <v>0</v>
      </c>
    </row>
    <row r="534" spans="1:12" ht="15">
      <c r="A534" s="86" t="s">
        <v>1929</v>
      </c>
      <c r="B534" s="86" t="s">
        <v>1953</v>
      </c>
      <c r="C534" s="86">
        <v>2</v>
      </c>
      <c r="D534" s="121">
        <v>0</v>
      </c>
      <c r="E534" s="121">
        <v>1.3424226808222062</v>
      </c>
      <c r="F534" s="86" t="s">
        <v>1393</v>
      </c>
      <c r="G534" s="86" t="b">
        <v>0</v>
      </c>
      <c r="H534" s="86" t="b">
        <v>0</v>
      </c>
      <c r="I534" s="86" t="b">
        <v>0</v>
      </c>
      <c r="J534" s="86" t="b">
        <v>0</v>
      </c>
      <c r="K534" s="86" t="b">
        <v>0</v>
      </c>
      <c r="L534" s="86" t="b">
        <v>0</v>
      </c>
    </row>
    <row r="535" spans="1:12" ht="15">
      <c r="A535" s="86" t="s">
        <v>1953</v>
      </c>
      <c r="B535" s="86" t="s">
        <v>1543</v>
      </c>
      <c r="C535" s="86">
        <v>2</v>
      </c>
      <c r="D535" s="121">
        <v>0</v>
      </c>
      <c r="E535" s="121">
        <v>1.3424226808222062</v>
      </c>
      <c r="F535" s="86" t="s">
        <v>1393</v>
      </c>
      <c r="G535" s="86" t="b">
        <v>0</v>
      </c>
      <c r="H535" s="86" t="b">
        <v>0</v>
      </c>
      <c r="I535" s="86" t="b">
        <v>0</v>
      </c>
      <c r="J535" s="86" t="b">
        <v>0</v>
      </c>
      <c r="K535" s="86" t="b">
        <v>0</v>
      </c>
      <c r="L535" s="86" t="b">
        <v>0</v>
      </c>
    </row>
    <row r="536" spans="1:12" ht="15">
      <c r="A536" s="86" t="s">
        <v>1543</v>
      </c>
      <c r="B536" s="86" t="s">
        <v>1927</v>
      </c>
      <c r="C536" s="86">
        <v>2</v>
      </c>
      <c r="D536" s="121">
        <v>0</v>
      </c>
      <c r="E536" s="121">
        <v>1.3424226808222062</v>
      </c>
      <c r="F536" s="86" t="s">
        <v>1393</v>
      </c>
      <c r="G536" s="86" t="b">
        <v>0</v>
      </c>
      <c r="H536" s="86" t="b">
        <v>0</v>
      </c>
      <c r="I536" s="86" t="b">
        <v>0</v>
      </c>
      <c r="J536" s="86" t="b">
        <v>0</v>
      </c>
      <c r="K536" s="86" t="b">
        <v>0</v>
      </c>
      <c r="L536" s="86" t="b">
        <v>0</v>
      </c>
    </row>
    <row r="537" spans="1:12" ht="15">
      <c r="A537" s="86" t="s">
        <v>1564</v>
      </c>
      <c r="B537" s="86" t="s">
        <v>1536</v>
      </c>
      <c r="C537" s="86">
        <v>2</v>
      </c>
      <c r="D537" s="121">
        <v>0</v>
      </c>
      <c r="E537" s="121">
        <v>1.3424226808222062</v>
      </c>
      <c r="F537" s="86" t="s">
        <v>1395</v>
      </c>
      <c r="G537" s="86" t="b">
        <v>0</v>
      </c>
      <c r="H537" s="86" t="b">
        <v>0</v>
      </c>
      <c r="I537" s="86" t="b">
        <v>0</v>
      </c>
      <c r="J537" s="86" t="b">
        <v>0</v>
      </c>
      <c r="K537" s="86" t="b">
        <v>0</v>
      </c>
      <c r="L537" s="86" t="b">
        <v>0</v>
      </c>
    </row>
    <row r="538" spans="1:12" ht="15">
      <c r="A538" s="86" t="s">
        <v>1536</v>
      </c>
      <c r="B538" s="86" t="s">
        <v>1539</v>
      </c>
      <c r="C538" s="86">
        <v>2</v>
      </c>
      <c r="D538" s="121">
        <v>0</v>
      </c>
      <c r="E538" s="121">
        <v>1.3424226808222062</v>
      </c>
      <c r="F538" s="86" t="s">
        <v>1395</v>
      </c>
      <c r="G538" s="86" t="b">
        <v>0</v>
      </c>
      <c r="H538" s="86" t="b">
        <v>0</v>
      </c>
      <c r="I538" s="86" t="b">
        <v>0</v>
      </c>
      <c r="J538" s="86" t="b">
        <v>0</v>
      </c>
      <c r="K538" s="86" t="b">
        <v>0</v>
      </c>
      <c r="L538" s="86" t="b">
        <v>0</v>
      </c>
    </row>
    <row r="539" spans="1:12" ht="15">
      <c r="A539" s="86" t="s">
        <v>1539</v>
      </c>
      <c r="B539" s="86" t="s">
        <v>1583</v>
      </c>
      <c r="C539" s="86">
        <v>2</v>
      </c>
      <c r="D539" s="121">
        <v>0</v>
      </c>
      <c r="E539" s="121">
        <v>1.3424226808222062</v>
      </c>
      <c r="F539" s="86" t="s">
        <v>1395</v>
      </c>
      <c r="G539" s="86" t="b">
        <v>0</v>
      </c>
      <c r="H539" s="86" t="b">
        <v>0</v>
      </c>
      <c r="I539" s="86" t="b">
        <v>0</v>
      </c>
      <c r="J539" s="86" t="b">
        <v>0</v>
      </c>
      <c r="K539" s="86" t="b">
        <v>0</v>
      </c>
      <c r="L539" s="86" t="b">
        <v>0</v>
      </c>
    </row>
    <row r="540" spans="1:12" ht="15">
      <c r="A540" s="86" t="s">
        <v>1583</v>
      </c>
      <c r="B540" s="86" t="s">
        <v>1544</v>
      </c>
      <c r="C540" s="86">
        <v>2</v>
      </c>
      <c r="D540" s="121">
        <v>0</v>
      </c>
      <c r="E540" s="121">
        <v>1.3424226808222062</v>
      </c>
      <c r="F540" s="86" t="s">
        <v>1395</v>
      </c>
      <c r="G540" s="86" t="b">
        <v>0</v>
      </c>
      <c r="H540" s="86" t="b">
        <v>0</v>
      </c>
      <c r="I540" s="86" t="b">
        <v>0</v>
      </c>
      <c r="J540" s="86" t="b">
        <v>0</v>
      </c>
      <c r="K540" s="86" t="b">
        <v>0</v>
      </c>
      <c r="L540" s="86" t="b">
        <v>0</v>
      </c>
    </row>
    <row r="541" spans="1:12" ht="15">
      <c r="A541" s="86" t="s">
        <v>1544</v>
      </c>
      <c r="B541" s="86" t="s">
        <v>1542</v>
      </c>
      <c r="C541" s="86">
        <v>2</v>
      </c>
      <c r="D541" s="121">
        <v>0</v>
      </c>
      <c r="E541" s="121">
        <v>1.3424226808222062</v>
      </c>
      <c r="F541" s="86" t="s">
        <v>1395</v>
      </c>
      <c r="G541" s="86" t="b">
        <v>0</v>
      </c>
      <c r="H541" s="86" t="b">
        <v>0</v>
      </c>
      <c r="I541" s="86" t="b">
        <v>0</v>
      </c>
      <c r="J541" s="86" t="b">
        <v>0</v>
      </c>
      <c r="K541" s="86" t="b">
        <v>0</v>
      </c>
      <c r="L541" s="86" t="b">
        <v>0</v>
      </c>
    </row>
    <row r="542" spans="1:12" ht="15">
      <c r="A542" s="86" t="s">
        <v>1542</v>
      </c>
      <c r="B542" s="86" t="s">
        <v>1537</v>
      </c>
      <c r="C542" s="86">
        <v>2</v>
      </c>
      <c r="D542" s="121">
        <v>0</v>
      </c>
      <c r="E542" s="121">
        <v>1.3424226808222062</v>
      </c>
      <c r="F542" s="86" t="s">
        <v>1395</v>
      </c>
      <c r="G542" s="86" t="b">
        <v>0</v>
      </c>
      <c r="H542" s="86" t="b">
        <v>0</v>
      </c>
      <c r="I542" s="86" t="b">
        <v>0</v>
      </c>
      <c r="J542" s="86" t="b">
        <v>0</v>
      </c>
      <c r="K542" s="86" t="b">
        <v>0</v>
      </c>
      <c r="L542" s="86" t="b">
        <v>0</v>
      </c>
    </row>
    <row r="543" spans="1:12" ht="15">
      <c r="A543" s="86" t="s">
        <v>1537</v>
      </c>
      <c r="B543" s="86" t="s">
        <v>1584</v>
      </c>
      <c r="C543" s="86">
        <v>2</v>
      </c>
      <c r="D543" s="121">
        <v>0</v>
      </c>
      <c r="E543" s="121">
        <v>1.3424226808222062</v>
      </c>
      <c r="F543" s="86" t="s">
        <v>1395</v>
      </c>
      <c r="G543" s="86" t="b">
        <v>0</v>
      </c>
      <c r="H543" s="86" t="b">
        <v>0</v>
      </c>
      <c r="I543" s="86" t="b">
        <v>0</v>
      </c>
      <c r="J543" s="86" t="b">
        <v>0</v>
      </c>
      <c r="K543" s="86" t="b">
        <v>0</v>
      </c>
      <c r="L543" s="86" t="b">
        <v>0</v>
      </c>
    </row>
    <row r="544" spans="1:12" ht="15">
      <c r="A544" s="86" t="s">
        <v>1584</v>
      </c>
      <c r="B544" s="86" t="s">
        <v>1568</v>
      </c>
      <c r="C544" s="86">
        <v>2</v>
      </c>
      <c r="D544" s="121">
        <v>0</v>
      </c>
      <c r="E544" s="121">
        <v>1.3424226808222062</v>
      </c>
      <c r="F544" s="86" t="s">
        <v>1395</v>
      </c>
      <c r="G544" s="86" t="b">
        <v>0</v>
      </c>
      <c r="H544" s="86" t="b">
        <v>0</v>
      </c>
      <c r="I544" s="86" t="b">
        <v>0</v>
      </c>
      <c r="J544" s="86" t="b">
        <v>0</v>
      </c>
      <c r="K544" s="86" t="b">
        <v>0</v>
      </c>
      <c r="L544" s="86" t="b">
        <v>0</v>
      </c>
    </row>
    <row r="545" spans="1:12" ht="15">
      <c r="A545" s="86" t="s">
        <v>1568</v>
      </c>
      <c r="B545" s="86" t="s">
        <v>1538</v>
      </c>
      <c r="C545" s="86">
        <v>2</v>
      </c>
      <c r="D545" s="121">
        <v>0</v>
      </c>
      <c r="E545" s="121">
        <v>1.3424226808222062</v>
      </c>
      <c r="F545" s="86" t="s">
        <v>1395</v>
      </c>
      <c r="G545" s="86" t="b">
        <v>0</v>
      </c>
      <c r="H545" s="86" t="b">
        <v>0</v>
      </c>
      <c r="I545" s="86" t="b">
        <v>0</v>
      </c>
      <c r="J545" s="86" t="b">
        <v>0</v>
      </c>
      <c r="K545" s="86" t="b">
        <v>0</v>
      </c>
      <c r="L545" s="86" t="b">
        <v>0</v>
      </c>
    </row>
    <row r="546" spans="1:12" ht="15">
      <c r="A546" s="86" t="s">
        <v>1538</v>
      </c>
      <c r="B546" s="86" t="s">
        <v>1541</v>
      </c>
      <c r="C546" s="86">
        <v>2</v>
      </c>
      <c r="D546" s="121">
        <v>0</v>
      </c>
      <c r="E546" s="121">
        <v>1.3424226808222062</v>
      </c>
      <c r="F546" s="86" t="s">
        <v>1395</v>
      </c>
      <c r="G546" s="86" t="b">
        <v>0</v>
      </c>
      <c r="H546" s="86" t="b">
        <v>0</v>
      </c>
      <c r="I546" s="86" t="b">
        <v>0</v>
      </c>
      <c r="J546" s="86" t="b">
        <v>0</v>
      </c>
      <c r="K546" s="86" t="b">
        <v>0</v>
      </c>
      <c r="L546" s="86" t="b">
        <v>0</v>
      </c>
    </row>
    <row r="547" spans="1:12" ht="15">
      <c r="A547" s="86" t="s">
        <v>1541</v>
      </c>
      <c r="B547" s="86" t="s">
        <v>1929</v>
      </c>
      <c r="C547" s="86">
        <v>2</v>
      </c>
      <c r="D547" s="121">
        <v>0</v>
      </c>
      <c r="E547" s="121">
        <v>1.3424226808222062</v>
      </c>
      <c r="F547" s="86" t="s">
        <v>1395</v>
      </c>
      <c r="G547" s="86" t="b">
        <v>0</v>
      </c>
      <c r="H547" s="86" t="b">
        <v>0</v>
      </c>
      <c r="I547" s="86" t="b">
        <v>0</v>
      </c>
      <c r="J547" s="86" t="b">
        <v>0</v>
      </c>
      <c r="K547" s="86" t="b">
        <v>0</v>
      </c>
      <c r="L547" s="86" t="b">
        <v>0</v>
      </c>
    </row>
    <row r="548" spans="1:12" ht="15">
      <c r="A548" s="86" t="s">
        <v>1929</v>
      </c>
      <c r="B548" s="86" t="s">
        <v>1563</v>
      </c>
      <c r="C548" s="86">
        <v>2</v>
      </c>
      <c r="D548" s="121">
        <v>0</v>
      </c>
      <c r="E548" s="121">
        <v>1.3424226808222062</v>
      </c>
      <c r="F548" s="86" t="s">
        <v>1395</v>
      </c>
      <c r="G548" s="86" t="b">
        <v>0</v>
      </c>
      <c r="H548" s="86" t="b">
        <v>0</v>
      </c>
      <c r="I548" s="86" t="b">
        <v>0</v>
      </c>
      <c r="J548" s="86" t="b">
        <v>0</v>
      </c>
      <c r="K548" s="86" t="b">
        <v>0</v>
      </c>
      <c r="L548" s="86" t="b">
        <v>0</v>
      </c>
    </row>
    <row r="549" spans="1:12" ht="15">
      <c r="A549" s="86" t="s">
        <v>1563</v>
      </c>
      <c r="B549" s="86" t="s">
        <v>2041</v>
      </c>
      <c r="C549" s="86">
        <v>2</v>
      </c>
      <c r="D549" s="121">
        <v>0</v>
      </c>
      <c r="E549" s="121">
        <v>1.3424226808222062</v>
      </c>
      <c r="F549" s="86" t="s">
        <v>1395</v>
      </c>
      <c r="G549" s="86" t="b">
        <v>0</v>
      </c>
      <c r="H549" s="86" t="b">
        <v>0</v>
      </c>
      <c r="I549" s="86" t="b">
        <v>0</v>
      </c>
      <c r="J549" s="86" t="b">
        <v>0</v>
      </c>
      <c r="K549" s="86" t="b">
        <v>0</v>
      </c>
      <c r="L549" s="86" t="b">
        <v>0</v>
      </c>
    </row>
    <row r="550" spans="1:12" ht="15">
      <c r="A550" s="86" t="s">
        <v>2041</v>
      </c>
      <c r="B550" s="86" t="s">
        <v>2042</v>
      </c>
      <c r="C550" s="86">
        <v>2</v>
      </c>
      <c r="D550" s="121">
        <v>0</v>
      </c>
      <c r="E550" s="121">
        <v>1.3424226808222062</v>
      </c>
      <c r="F550" s="86" t="s">
        <v>1395</v>
      </c>
      <c r="G550" s="86" t="b">
        <v>0</v>
      </c>
      <c r="H550" s="86" t="b">
        <v>0</v>
      </c>
      <c r="I550" s="86" t="b">
        <v>0</v>
      </c>
      <c r="J550" s="86" t="b">
        <v>0</v>
      </c>
      <c r="K550" s="86" t="b">
        <v>0</v>
      </c>
      <c r="L550" s="86" t="b">
        <v>0</v>
      </c>
    </row>
    <row r="551" spans="1:12" ht="15">
      <c r="A551" s="86" t="s">
        <v>2042</v>
      </c>
      <c r="B551" s="86" t="s">
        <v>1562</v>
      </c>
      <c r="C551" s="86">
        <v>2</v>
      </c>
      <c r="D551" s="121">
        <v>0</v>
      </c>
      <c r="E551" s="121">
        <v>1.3424226808222062</v>
      </c>
      <c r="F551" s="86" t="s">
        <v>1395</v>
      </c>
      <c r="G551" s="86" t="b">
        <v>0</v>
      </c>
      <c r="H551" s="86" t="b">
        <v>0</v>
      </c>
      <c r="I551" s="86" t="b">
        <v>0</v>
      </c>
      <c r="J551" s="86" t="b">
        <v>0</v>
      </c>
      <c r="K551" s="86" t="b">
        <v>0</v>
      </c>
      <c r="L551" s="86" t="b">
        <v>0</v>
      </c>
    </row>
    <row r="552" spans="1:12" ht="15">
      <c r="A552" s="86" t="s">
        <v>1562</v>
      </c>
      <c r="B552" s="86" t="s">
        <v>1547</v>
      </c>
      <c r="C552" s="86">
        <v>2</v>
      </c>
      <c r="D552" s="121">
        <v>0</v>
      </c>
      <c r="E552" s="121">
        <v>1.3424226808222062</v>
      </c>
      <c r="F552" s="86" t="s">
        <v>1395</v>
      </c>
      <c r="G552" s="86" t="b">
        <v>0</v>
      </c>
      <c r="H552" s="86" t="b">
        <v>0</v>
      </c>
      <c r="I552" s="86" t="b">
        <v>0</v>
      </c>
      <c r="J552" s="86" t="b">
        <v>0</v>
      </c>
      <c r="K552" s="86" t="b">
        <v>0</v>
      </c>
      <c r="L552" s="86" t="b">
        <v>0</v>
      </c>
    </row>
    <row r="553" spans="1:12" ht="15">
      <c r="A553" s="86" t="s">
        <v>1547</v>
      </c>
      <c r="B553" s="86" t="s">
        <v>1545</v>
      </c>
      <c r="C553" s="86">
        <v>2</v>
      </c>
      <c r="D553" s="121">
        <v>0</v>
      </c>
      <c r="E553" s="121">
        <v>1.3424226808222062</v>
      </c>
      <c r="F553" s="86" t="s">
        <v>1395</v>
      </c>
      <c r="G553" s="86" t="b">
        <v>0</v>
      </c>
      <c r="H553" s="86" t="b">
        <v>0</v>
      </c>
      <c r="I553" s="86" t="b">
        <v>0</v>
      </c>
      <c r="J553" s="86" t="b">
        <v>0</v>
      </c>
      <c r="K553" s="86" t="b">
        <v>0</v>
      </c>
      <c r="L553" s="86" t="b">
        <v>0</v>
      </c>
    </row>
    <row r="554" spans="1:12" ht="15">
      <c r="A554" s="86" t="s">
        <v>1545</v>
      </c>
      <c r="B554" s="86" t="s">
        <v>2043</v>
      </c>
      <c r="C554" s="86">
        <v>2</v>
      </c>
      <c r="D554" s="121">
        <v>0</v>
      </c>
      <c r="E554" s="121">
        <v>1.3424226808222062</v>
      </c>
      <c r="F554" s="86" t="s">
        <v>1395</v>
      </c>
      <c r="G554" s="86" t="b">
        <v>0</v>
      </c>
      <c r="H554" s="86" t="b">
        <v>0</v>
      </c>
      <c r="I554" s="86" t="b">
        <v>0</v>
      </c>
      <c r="J554" s="86" t="b">
        <v>0</v>
      </c>
      <c r="K554" s="86" t="b">
        <v>0</v>
      </c>
      <c r="L554" s="86" t="b">
        <v>0</v>
      </c>
    </row>
    <row r="555" spans="1:12" ht="15">
      <c r="A555" s="86" t="s">
        <v>2043</v>
      </c>
      <c r="B555" s="86" t="s">
        <v>1543</v>
      </c>
      <c r="C555" s="86">
        <v>2</v>
      </c>
      <c r="D555" s="121">
        <v>0</v>
      </c>
      <c r="E555" s="121">
        <v>1.3424226808222062</v>
      </c>
      <c r="F555" s="86" t="s">
        <v>1395</v>
      </c>
      <c r="G555" s="86" t="b">
        <v>0</v>
      </c>
      <c r="H555" s="86" t="b">
        <v>0</v>
      </c>
      <c r="I555" s="86" t="b">
        <v>0</v>
      </c>
      <c r="J555" s="86" t="b">
        <v>0</v>
      </c>
      <c r="K555" s="86" t="b">
        <v>0</v>
      </c>
      <c r="L555" s="86" t="b">
        <v>0</v>
      </c>
    </row>
    <row r="556" spans="1:12" ht="15">
      <c r="A556" s="86" t="s">
        <v>1543</v>
      </c>
      <c r="B556" s="86" t="s">
        <v>1921</v>
      </c>
      <c r="C556" s="86">
        <v>2</v>
      </c>
      <c r="D556" s="121">
        <v>0</v>
      </c>
      <c r="E556" s="121">
        <v>1.3424226808222062</v>
      </c>
      <c r="F556" s="86" t="s">
        <v>1395</v>
      </c>
      <c r="G556" s="86" t="b">
        <v>0</v>
      </c>
      <c r="H556" s="86" t="b">
        <v>0</v>
      </c>
      <c r="I556" s="86" t="b">
        <v>0</v>
      </c>
      <c r="J556" s="86" t="b">
        <v>0</v>
      </c>
      <c r="K556" s="86" t="b">
        <v>0</v>
      </c>
      <c r="L556" s="86" t="b">
        <v>0</v>
      </c>
    </row>
    <row r="557" spans="1:12" ht="15">
      <c r="A557" s="86" t="s">
        <v>1921</v>
      </c>
      <c r="B557" s="86" t="s">
        <v>1974</v>
      </c>
      <c r="C557" s="86">
        <v>2</v>
      </c>
      <c r="D557" s="121">
        <v>0</v>
      </c>
      <c r="E557" s="121">
        <v>1.3424226808222062</v>
      </c>
      <c r="F557" s="86" t="s">
        <v>1395</v>
      </c>
      <c r="G557" s="86" t="b">
        <v>0</v>
      </c>
      <c r="H557" s="86" t="b">
        <v>0</v>
      </c>
      <c r="I557" s="86" t="b">
        <v>0</v>
      </c>
      <c r="J557" s="86" t="b">
        <v>0</v>
      </c>
      <c r="K557" s="86" t="b">
        <v>0</v>
      </c>
      <c r="L557" s="86" t="b">
        <v>0</v>
      </c>
    </row>
    <row r="558" spans="1:12" ht="15">
      <c r="A558" s="86" t="s">
        <v>1974</v>
      </c>
      <c r="B558" s="86" t="s">
        <v>1535</v>
      </c>
      <c r="C558" s="86">
        <v>2</v>
      </c>
      <c r="D558" s="121">
        <v>0</v>
      </c>
      <c r="E558" s="121">
        <v>1.3424226808222062</v>
      </c>
      <c r="F558" s="86" t="s">
        <v>1395</v>
      </c>
      <c r="G558" s="86" t="b">
        <v>0</v>
      </c>
      <c r="H558" s="86" t="b">
        <v>0</v>
      </c>
      <c r="I558" s="86" t="b">
        <v>0</v>
      </c>
      <c r="J558" s="86" t="b">
        <v>0</v>
      </c>
      <c r="K558" s="86" t="b">
        <v>0</v>
      </c>
      <c r="L558" s="86" t="b">
        <v>0</v>
      </c>
    </row>
    <row r="559" spans="1:12" ht="15">
      <c r="A559" s="86" t="s">
        <v>1505</v>
      </c>
      <c r="B559" s="86" t="s">
        <v>1560</v>
      </c>
      <c r="C559" s="86">
        <v>5</v>
      </c>
      <c r="D559" s="121">
        <v>0.007690949246223053</v>
      </c>
      <c r="E559" s="121">
        <v>1.24551266781415</v>
      </c>
      <c r="F559" s="86" t="s">
        <v>1396</v>
      </c>
      <c r="G559" s="86" t="b">
        <v>0</v>
      </c>
      <c r="H559" s="86" t="b">
        <v>0</v>
      </c>
      <c r="I559" s="86" t="b">
        <v>0</v>
      </c>
      <c r="J559" s="86" t="b">
        <v>0</v>
      </c>
      <c r="K559" s="86" t="b">
        <v>0</v>
      </c>
      <c r="L559" s="86" t="b">
        <v>0</v>
      </c>
    </row>
    <row r="560" spans="1:12" ht="15">
      <c r="A560" s="86" t="s">
        <v>1927</v>
      </c>
      <c r="B560" s="86" t="s">
        <v>1535</v>
      </c>
      <c r="C560" s="86">
        <v>5</v>
      </c>
      <c r="D560" s="121">
        <v>0.007690949246223053</v>
      </c>
      <c r="E560" s="121">
        <v>0.9532565964576737</v>
      </c>
      <c r="F560" s="86" t="s">
        <v>1396</v>
      </c>
      <c r="G560" s="86" t="b">
        <v>0</v>
      </c>
      <c r="H560" s="86" t="b">
        <v>0</v>
      </c>
      <c r="I560" s="86" t="b">
        <v>0</v>
      </c>
      <c r="J560" s="86" t="b">
        <v>0</v>
      </c>
      <c r="K560" s="86" t="b">
        <v>0</v>
      </c>
      <c r="L560" s="86" t="b">
        <v>0</v>
      </c>
    </row>
    <row r="561" spans="1:12" ht="15">
      <c r="A561" s="86" t="s">
        <v>1535</v>
      </c>
      <c r="B561" s="86" t="s">
        <v>1958</v>
      </c>
      <c r="C561" s="86">
        <v>3</v>
      </c>
      <c r="D561" s="121">
        <v>0.011620319535618772</v>
      </c>
      <c r="E561" s="121">
        <v>1.0413926851582251</v>
      </c>
      <c r="F561" s="86" t="s">
        <v>1396</v>
      </c>
      <c r="G561" s="86" t="b">
        <v>0</v>
      </c>
      <c r="H561" s="86" t="b">
        <v>0</v>
      </c>
      <c r="I561" s="86" t="b">
        <v>0</v>
      </c>
      <c r="J561" s="86" t="b">
        <v>0</v>
      </c>
      <c r="K561" s="86" t="b">
        <v>0</v>
      </c>
      <c r="L561" s="86" t="b">
        <v>0</v>
      </c>
    </row>
    <row r="562" spans="1:12" ht="15">
      <c r="A562" s="86" t="s">
        <v>2049</v>
      </c>
      <c r="B562" s="86" t="s">
        <v>2050</v>
      </c>
      <c r="C562" s="86">
        <v>2</v>
      </c>
      <c r="D562" s="121">
        <v>0.01145406409158475</v>
      </c>
      <c r="E562" s="121">
        <v>1.6434526764861874</v>
      </c>
      <c r="F562" s="86" t="s">
        <v>1396</v>
      </c>
      <c r="G562" s="86" t="b">
        <v>1</v>
      </c>
      <c r="H562" s="86" t="b">
        <v>0</v>
      </c>
      <c r="I562" s="86" t="b">
        <v>0</v>
      </c>
      <c r="J562" s="86" t="b">
        <v>0</v>
      </c>
      <c r="K562" s="86" t="b">
        <v>0</v>
      </c>
      <c r="L562" s="86" t="b">
        <v>0</v>
      </c>
    </row>
    <row r="563" spans="1:12" ht="15">
      <c r="A563" s="86" t="s">
        <v>2050</v>
      </c>
      <c r="B563" s="86" t="s">
        <v>2051</v>
      </c>
      <c r="C563" s="86">
        <v>2</v>
      </c>
      <c r="D563" s="121">
        <v>0.01145406409158475</v>
      </c>
      <c r="E563" s="121">
        <v>1.6434526764861874</v>
      </c>
      <c r="F563" s="86" t="s">
        <v>1396</v>
      </c>
      <c r="G563" s="86" t="b">
        <v>0</v>
      </c>
      <c r="H563" s="86" t="b">
        <v>0</v>
      </c>
      <c r="I563" s="86" t="b">
        <v>0</v>
      </c>
      <c r="J563" s="86" t="b">
        <v>0</v>
      </c>
      <c r="K563" s="86" t="b">
        <v>0</v>
      </c>
      <c r="L563" s="86" t="b">
        <v>0</v>
      </c>
    </row>
    <row r="564" spans="1:12" ht="15">
      <c r="A564" s="86" t="s">
        <v>2057</v>
      </c>
      <c r="B564" s="86" t="s">
        <v>2058</v>
      </c>
      <c r="C564" s="86">
        <v>2</v>
      </c>
      <c r="D564" s="121">
        <v>0.01145406409158475</v>
      </c>
      <c r="E564" s="121">
        <v>1.6434526764861874</v>
      </c>
      <c r="F564" s="86" t="s">
        <v>1396</v>
      </c>
      <c r="G564" s="86" t="b">
        <v>0</v>
      </c>
      <c r="H564" s="86" t="b">
        <v>0</v>
      </c>
      <c r="I564" s="86" t="b">
        <v>0</v>
      </c>
      <c r="J564" s="86" t="b">
        <v>0</v>
      </c>
      <c r="K564" s="86" t="b">
        <v>0</v>
      </c>
      <c r="L564" s="86" t="b">
        <v>0</v>
      </c>
    </row>
    <row r="565" spans="1:12" ht="15">
      <c r="A565" s="86" t="s">
        <v>2058</v>
      </c>
      <c r="B565" s="86" t="s">
        <v>2059</v>
      </c>
      <c r="C565" s="86">
        <v>2</v>
      </c>
      <c r="D565" s="121">
        <v>0.01145406409158475</v>
      </c>
      <c r="E565" s="121">
        <v>1.6434526764861874</v>
      </c>
      <c r="F565" s="86" t="s">
        <v>1396</v>
      </c>
      <c r="G565" s="86" t="b">
        <v>0</v>
      </c>
      <c r="H565" s="86" t="b">
        <v>0</v>
      </c>
      <c r="I565" s="86" t="b">
        <v>0</v>
      </c>
      <c r="J565" s="86" t="b">
        <v>0</v>
      </c>
      <c r="K565" s="86" t="b">
        <v>0</v>
      </c>
      <c r="L565" s="86" t="b">
        <v>0</v>
      </c>
    </row>
    <row r="566" spans="1:12" ht="15">
      <c r="A566" s="86" t="s">
        <v>2059</v>
      </c>
      <c r="B566" s="86" t="s">
        <v>2060</v>
      </c>
      <c r="C566" s="86">
        <v>2</v>
      </c>
      <c r="D566" s="121">
        <v>0.01145406409158475</v>
      </c>
      <c r="E566" s="121">
        <v>1.6434526764861874</v>
      </c>
      <c r="F566" s="86" t="s">
        <v>1396</v>
      </c>
      <c r="G566" s="86" t="b">
        <v>0</v>
      </c>
      <c r="H566" s="86" t="b">
        <v>0</v>
      </c>
      <c r="I566" s="86" t="b">
        <v>0</v>
      </c>
      <c r="J566" s="86" t="b">
        <v>0</v>
      </c>
      <c r="K566" s="86" t="b">
        <v>0</v>
      </c>
      <c r="L566" s="86" t="b">
        <v>0</v>
      </c>
    </row>
    <row r="567" spans="1:12" ht="15">
      <c r="A567" s="86" t="s">
        <v>2060</v>
      </c>
      <c r="B567" s="86" t="s">
        <v>1992</v>
      </c>
      <c r="C567" s="86">
        <v>2</v>
      </c>
      <c r="D567" s="121">
        <v>0.01145406409158475</v>
      </c>
      <c r="E567" s="121">
        <v>1.6434526764861874</v>
      </c>
      <c r="F567" s="86" t="s">
        <v>1396</v>
      </c>
      <c r="G567" s="86" t="b">
        <v>0</v>
      </c>
      <c r="H567" s="86" t="b">
        <v>0</v>
      </c>
      <c r="I567" s="86" t="b">
        <v>0</v>
      </c>
      <c r="J567" s="86" t="b">
        <v>0</v>
      </c>
      <c r="K567" s="86" t="b">
        <v>0</v>
      </c>
      <c r="L567" s="86" t="b">
        <v>0</v>
      </c>
    </row>
    <row r="568" spans="1:12" ht="15">
      <c r="A568" s="86" t="s">
        <v>1992</v>
      </c>
      <c r="B568" s="86" t="s">
        <v>2061</v>
      </c>
      <c r="C568" s="86">
        <v>2</v>
      </c>
      <c r="D568" s="121">
        <v>0.01145406409158475</v>
      </c>
      <c r="E568" s="121">
        <v>1.6434526764861874</v>
      </c>
      <c r="F568" s="86" t="s">
        <v>1396</v>
      </c>
      <c r="G568" s="86" t="b">
        <v>0</v>
      </c>
      <c r="H568" s="86" t="b">
        <v>0</v>
      </c>
      <c r="I568" s="86" t="b">
        <v>0</v>
      </c>
      <c r="J568" s="86" t="b">
        <v>0</v>
      </c>
      <c r="K568" s="86" t="b">
        <v>0</v>
      </c>
      <c r="L568" s="86" t="b">
        <v>0</v>
      </c>
    </row>
    <row r="569" spans="1:12" ht="15">
      <c r="A569" s="86" t="s">
        <v>2061</v>
      </c>
      <c r="B569" s="86" t="s">
        <v>1569</v>
      </c>
      <c r="C569" s="86">
        <v>2</v>
      </c>
      <c r="D569" s="121">
        <v>0.01145406409158475</v>
      </c>
      <c r="E569" s="121">
        <v>1.6434526764861874</v>
      </c>
      <c r="F569" s="86" t="s">
        <v>1396</v>
      </c>
      <c r="G569" s="86" t="b">
        <v>0</v>
      </c>
      <c r="H569" s="86" t="b">
        <v>0</v>
      </c>
      <c r="I569" s="86" t="b">
        <v>0</v>
      </c>
      <c r="J569" s="86" t="b">
        <v>0</v>
      </c>
      <c r="K569" s="86" t="b">
        <v>0</v>
      </c>
      <c r="L569" s="86" t="b">
        <v>0</v>
      </c>
    </row>
    <row r="570" spans="1:12" ht="15">
      <c r="A570" s="86" t="s">
        <v>1569</v>
      </c>
      <c r="B570" s="86" t="s">
        <v>2062</v>
      </c>
      <c r="C570" s="86">
        <v>2</v>
      </c>
      <c r="D570" s="121">
        <v>0.01145406409158475</v>
      </c>
      <c r="E570" s="121">
        <v>1.6434526764861874</v>
      </c>
      <c r="F570" s="86" t="s">
        <v>1396</v>
      </c>
      <c r="G570" s="86" t="b">
        <v>0</v>
      </c>
      <c r="H570" s="86" t="b">
        <v>0</v>
      </c>
      <c r="I570" s="86" t="b">
        <v>0</v>
      </c>
      <c r="J570" s="86" t="b">
        <v>0</v>
      </c>
      <c r="K570" s="86" t="b">
        <v>0</v>
      </c>
      <c r="L570" s="86" t="b">
        <v>0</v>
      </c>
    </row>
    <row r="571" spans="1:12" ht="15">
      <c r="A571" s="86" t="s">
        <v>2062</v>
      </c>
      <c r="B571" s="86" t="s">
        <v>1505</v>
      </c>
      <c r="C571" s="86">
        <v>2</v>
      </c>
      <c r="D571" s="121">
        <v>0.01145406409158475</v>
      </c>
      <c r="E571" s="121">
        <v>1.24551266781415</v>
      </c>
      <c r="F571" s="86" t="s">
        <v>1396</v>
      </c>
      <c r="G571" s="86" t="b">
        <v>0</v>
      </c>
      <c r="H571" s="86" t="b">
        <v>0</v>
      </c>
      <c r="I571" s="86" t="b">
        <v>0</v>
      </c>
      <c r="J571" s="86" t="b">
        <v>0</v>
      </c>
      <c r="K571" s="86" t="b">
        <v>0</v>
      </c>
      <c r="L571" s="86" t="b">
        <v>0</v>
      </c>
    </row>
    <row r="572" spans="1:12" ht="15">
      <c r="A572" s="86" t="s">
        <v>1560</v>
      </c>
      <c r="B572" s="86" t="s">
        <v>2063</v>
      </c>
      <c r="C572" s="86">
        <v>2</v>
      </c>
      <c r="D572" s="121">
        <v>0.01145406409158475</v>
      </c>
      <c r="E572" s="121">
        <v>1.24551266781415</v>
      </c>
      <c r="F572" s="86" t="s">
        <v>1396</v>
      </c>
      <c r="G572" s="86" t="b">
        <v>0</v>
      </c>
      <c r="H572" s="86" t="b">
        <v>0</v>
      </c>
      <c r="I572" s="86" t="b">
        <v>0</v>
      </c>
      <c r="J572" s="86" t="b">
        <v>0</v>
      </c>
      <c r="K572" s="86" t="b">
        <v>0</v>
      </c>
      <c r="L572" s="86" t="b">
        <v>0</v>
      </c>
    </row>
    <row r="573" spans="1:12" ht="15">
      <c r="A573" s="86" t="s">
        <v>2063</v>
      </c>
      <c r="B573" s="86" t="s">
        <v>1927</v>
      </c>
      <c r="C573" s="86">
        <v>2</v>
      </c>
      <c r="D573" s="121">
        <v>0.01145406409158475</v>
      </c>
      <c r="E573" s="121">
        <v>1.0993846321359118</v>
      </c>
      <c r="F573" s="86" t="s">
        <v>1396</v>
      </c>
      <c r="G573" s="86" t="b">
        <v>0</v>
      </c>
      <c r="H573" s="86" t="b">
        <v>0</v>
      </c>
      <c r="I573" s="86" t="b">
        <v>0</v>
      </c>
      <c r="J573" s="86" t="b">
        <v>0</v>
      </c>
      <c r="K573" s="86" t="b">
        <v>0</v>
      </c>
      <c r="L573" s="86" t="b">
        <v>0</v>
      </c>
    </row>
    <row r="574" spans="1:12" ht="15">
      <c r="A574" s="86" t="s">
        <v>1958</v>
      </c>
      <c r="B574" s="86" t="s">
        <v>1922</v>
      </c>
      <c r="C574" s="86">
        <v>2</v>
      </c>
      <c r="D574" s="121">
        <v>0.01145406409158475</v>
      </c>
      <c r="E574" s="121">
        <v>0.7983546364719306</v>
      </c>
      <c r="F574" s="86" t="s">
        <v>1396</v>
      </c>
      <c r="G574" s="86" t="b">
        <v>0</v>
      </c>
      <c r="H574" s="86" t="b">
        <v>0</v>
      </c>
      <c r="I574" s="86" t="b">
        <v>0</v>
      </c>
      <c r="J574" s="86" t="b">
        <v>0</v>
      </c>
      <c r="K574" s="86" t="b">
        <v>0</v>
      </c>
      <c r="L574" s="86" t="b">
        <v>0</v>
      </c>
    </row>
    <row r="575" spans="1:12" ht="15">
      <c r="A575" s="86" t="s">
        <v>2052</v>
      </c>
      <c r="B575" s="86" t="s">
        <v>1993</v>
      </c>
      <c r="C575" s="86">
        <v>2</v>
      </c>
      <c r="D575" s="121">
        <v>0.01145406409158475</v>
      </c>
      <c r="E575" s="121">
        <v>1.4673614174305063</v>
      </c>
      <c r="F575" s="86" t="s">
        <v>1396</v>
      </c>
      <c r="G575" s="86" t="b">
        <v>0</v>
      </c>
      <c r="H575" s="86" t="b">
        <v>0</v>
      </c>
      <c r="I575" s="86" t="b">
        <v>0</v>
      </c>
      <c r="J575" s="86" t="b">
        <v>0</v>
      </c>
      <c r="K575" s="86" t="b">
        <v>0</v>
      </c>
      <c r="L575" s="86" t="b">
        <v>0</v>
      </c>
    </row>
    <row r="576" spans="1:12" ht="15">
      <c r="A576" s="86" t="s">
        <v>1993</v>
      </c>
      <c r="B576" s="86" t="s">
        <v>2053</v>
      </c>
      <c r="C576" s="86">
        <v>2</v>
      </c>
      <c r="D576" s="121">
        <v>0.01145406409158475</v>
      </c>
      <c r="E576" s="121">
        <v>1.4673614174305063</v>
      </c>
      <c r="F576" s="86" t="s">
        <v>1396</v>
      </c>
      <c r="G576" s="86" t="b">
        <v>0</v>
      </c>
      <c r="H576" s="86" t="b">
        <v>0</v>
      </c>
      <c r="I576" s="86" t="b">
        <v>0</v>
      </c>
      <c r="J576" s="86" t="b">
        <v>1</v>
      </c>
      <c r="K576" s="86" t="b">
        <v>0</v>
      </c>
      <c r="L576" s="86" t="b">
        <v>0</v>
      </c>
    </row>
    <row r="577" spans="1:12" ht="15">
      <c r="A577" s="86" t="s">
        <v>2053</v>
      </c>
      <c r="B577" s="86" t="s">
        <v>1505</v>
      </c>
      <c r="C577" s="86">
        <v>2</v>
      </c>
      <c r="D577" s="121">
        <v>0.01145406409158475</v>
      </c>
      <c r="E577" s="121">
        <v>1.24551266781415</v>
      </c>
      <c r="F577" s="86" t="s">
        <v>1396</v>
      </c>
      <c r="G577" s="86" t="b">
        <v>1</v>
      </c>
      <c r="H577" s="86" t="b">
        <v>0</v>
      </c>
      <c r="I577" s="86" t="b">
        <v>0</v>
      </c>
      <c r="J577" s="86" t="b">
        <v>0</v>
      </c>
      <c r="K577" s="86" t="b">
        <v>0</v>
      </c>
      <c r="L577" s="86" t="b">
        <v>0</v>
      </c>
    </row>
    <row r="578" spans="1:12" ht="15">
      <c r="A578" s="86" t="s">
        <v>1560</v>
      </c>
      <c r="B578" s="86" t="s">
        <v>2054</v>
      </c>
      <c r="C578" s="86">
        <v>2</v>
      </c>
      <c r="D578" s="121">
        <v>0.01145406409158475</v>
      </c>
      <c r="E578" s="121">
        <v>1.24551266781415</v>
      </c>
      <c r="F578" s="86" t="s">
        <v>1396</v>
      </c>
      <c r="G578" s="86" t="b">
        <v>0</v>
      </c>
      <c r="H578" s="86" t="b">
        <v>0</v>
      </c>
      <c r="I578" s="86" t="b">
        <v>0</v>
      </c>
      <c r="J578" s="86" t="b">
        <v>0</v>
      </c>
      <c r="K578" s="86" t="b">
        <v>0</v>
      </c>
      <c r="L578" s="86" t="b">
        <v>0</v>
      </c>
    </row>
    <row r="579" spans="1:12" ht="15">
      <c r="A579" s="86" t="s">
        <v>2054</v>
      </c>
      <c r="B579" s="86" t="s">
        <v>2055</v>
      </c>
      <c r="C579" s="86">
        <v>2</v>
      </c>
      <c r="D579" s="121">
        <v>0.01145406409158475</v>
      </c>
      <c r="E579" s="121">
        <v>1.6434526764861874</v>
      </c>
      <c r="F579" s="86" t="s">
        <v>1396</v>
      </c>
      <c r="G579" s="86" t="b">
        <v>0</v>
      </c>
      <c r="H579" s="86" t="b">
        <v>0</v>
      </c>
      <c r="I579" s="86" t="b">
        <v>0</v>
      </c>
      <c r="J579" s="86" t="b">
        <v>0</v>
      </c>
      <c r="K579" s="86" t="b">
        <v>0</v>
      </c>
      <c r="L579" s="86" t="b">
        <v>0</v>
      </c>
    </row>
    <row r="580" spans="1:12" ht="15">
      <c r="A580" s="86" t="s">
        <v>2055</v>
      </c>
      <c r="B580" s="86" t="s">
        <v>1927</v>
      </c>
      <c r="C580" s="86">
        <v>2</v>
      </c>
      <c r="D580" s="121">
        <v>0.01145406409158475</v>
      </c>
      <c r="E580" s="121">
        <v>1.0993846321359118</v>
      </c>
      <c r="F580" s="86" t="s">
        <v>1396</v>
      </c>
      <c r="G580" s="86" t="b">
        <v>0</v>
      </c>
      <c r="H580" s="86" t="b">
        <v>0</v>
      </c>
      <c r="I580" s="86" t="b">
        <v>0</v>
      </c>
      <c r="J580" s="86" t="b">
        <v>0</v>
      </c>
      <c r="K580" s="86" t="b">
        <v>0</v>
      </c>
      <c r="L580" s="86" t="b">
        <v>0</v>
      </c>
    </row>
    <row r="581" spans="1:12" ht="15">
      <c r="A581" s="86" t="s">
        <v>1535</v>
      </c>
      <c r="B581" s="86" t="s">
        <v>2056</v>
      </c>
      <c r="C581" s="86">
        <v>2</v>
      </c>
      <c r="D581" s="121">
        <v>0.01145406409158475</v>
      </c>
      <c r="E581" s="121">
        <v>1.166331421766525</v>
      </c>
      <c r="F581" s="86" t="s">
        <v>1396</v>
      </c>
      <c r="G581" s="86" t="b">
        <v>0</v>
      </c>
      <c r="H581" s="86" t="b">
        <v>0</v>
      </c>
      <c r="I581" s="86" t="b">
        <v>0</v>
      </c>
      <c r="J581" s="86" t="b">
        <v>0</v>
      </c>
      <c r="K581" s="86" t="b">
        <v>0</v>
      </c>
      <c r="L581" s="86" t="b">
        <v>0</v>
      </c>
    </row>
    <row r="582" spans="1:12" ht="15">
      <c r="A582" s="86" t="s">
        <v>2056</v>
      </c>
      <c r="B582" s="86" t="s">
        <v>1953</v>
      </c>
      <c r="C582" s="86">
        <v>2</v>
      </c>
      <c r="D582" s="121">
        <v>0.01145406409158475</v>
      </c>
      <c r="E582" s="121">
        <v>1.6434526764861874</v>
      </c>
      <c r="F582" s="86" t="s">
        <v>1396</v>
      </c>
      <c r="G582" s="86" t="b">
        <v>0</v>
      </c>
      <c r="H582" s="86" t="b">
        <v>0</v>
      </c>
      <c r="I582" s="86" t="b">
        <v>0</v>
      </c>
      <c r="J582" s="86" t="b">
        <v>0</v>
      </c>
      <c r="K582" s="86" t="b">
        <v>0</v>
      </c>
      <c r="L582" s="86" t="b">
        <v>0</v>
      </c>
    </row>
    <row r="583" spans="1:12" ht="15">
      <c r="A583" s="86" t="s">
        <v>1953</v>
      </c>
      <c r="B583" s="86" t="s">
        <v>1922</v>
      </c>
      <c r="C583" s="86">
        <v>2</v>
      </c>
      <c r="D583" s="121">
        <v>0.01145406409158475</v>
      </c>
      <c r="E583" s="121">
        <v>1.0993846321359118</v>
      </c>
      <c r="F583" s="86" t="s">
        <v>1396</v>
      </c>
      <c r="G583" s="86" t="b">
        <v>0</v>
      </c>
      <c r="H583" s="86" t="b">
        <v>0</v>
      </c>
      <c r="I583" s="86" t="b">
        <v>0</v>
      </c>
      <c r="J583" s="86" t="b">
        <v>0</v>
      </c>
      <c r="K583" s="86" t="b">
        <v>0</v>
      </c>
      <c r="L583" s="86" t="b">
        <v>0</v>
      </c>
    </row>
    <row r="584" spans="1:12" ht="15">
      <c r="A584" s="86" t="s">
        <v>1918</v>
      </c>
      <c r="B584" s="86" t="s">
        <v>1935</v>
      </c>
      <c r="C584" s="86">
        <v>2</v>
      </c>
      <c r="D584" s="121">
        <v>0</v>
      </c>
      <c r="E584" s="121">
        <v>0.7781512503836436</v>
      </c>
      <c r="F584" s="86" t="s">
        <v>1399</v>
      </c>
      <c r="G584" s="86" t="b">
        <v>0</v>
      </c>
      <c r="H584" s="86" t="b">
        <v>0</v>
      </c>
      <c r="I584" s="86" t="b">
        <v>0</v>
      </c>
      <c r="J584" s="86" t="b">
        <v>0</v>
      </c>
      <c r="K584" s="86" t="b">
        <v>0</v>
      </c>
      <c r="L584" s="86" t="b">
        <v>0</v>
      </c>
    </row>
    <row r="585" spans="1:12" ht="15">
      <c r="A585" s="86" t="s">
        <v>1935</v>
      </c>
      <c r="B585" s="86" t="s">
        <v>1936</v>
      </c>
      <c r="C585" s="86">
        <v>2</v>
      </c>
      <c r="D585" s="121">
        <v>0</v>
      </c>
      <c r="E585" s="121">
        <v>0.7781512503836436</v>
      </c>
      <c r="F585" s="86" t="s">
        <v>1399</v>
      </c>
      <c r="G585" s="86" t="b">
        <v>0</v>
      </c>
      <c r="H585" s="86" t="b">
        <v>0</v>
      </c>
      <c r="I585" s="86" t="b">
        <v>0</v>
      </c>
      <c r="J585" s="86" t="b">
        <v>0</v>
      </c>
      <c r="K585" s="86" t="b">
        <v>0</v>
      </c>
      <c r="L585" s="86" t="b">
        <v>0</v>
      </c>
    </row>
    <row r="586" spans="1:12" ht="15">
      <c r="A586" s="86" t="s">
        <v>1936</v>
      </c>
      <c r="B586" s="86" t="s">
        <v>1535</v>
      </c>
      <c r="C586" s="86">
        <v>2</v>
      </c>
      <c r="D586" s="121">
        <v>0</v>
      </c>
      <c r="E586" s="121">
        <v>0.7781512503836436</v>
      </c>
      <c r="F586" s="86" t="s">
        <v>1399</v>
      </c>
      <c r="G586" s="86" t="b">
        <v>0</v>
      </c>
      <c r="H586" s="86" t="b">
        <v>0</v>
      </c>
      <c r="I586" s="86" t="b">
        <v>0</v>
      </c>
      <c r="J586" s="86" t="b">
        <v>0</v>
      </c>
      <c r="K586" s="86" t="b">
        <v>0</v>
      </c>
      <c r="L586" s="86" t="b">
        <v>0</v>
      </c>
    </row>
    <row r="587" spans="1:12" ht="15">
      <c r="A587" s="86" t="s">
        <v>1535</v>
      </c>
      <c r="B587" s="86" t="s">
        <v>2065</v>
      </c>
      <c r="C587" s="86">
        <v>2</v>
      </c>
      <c r="D587" s="121">
        <v>0</v>
      </c>
      <c r="E587" s="121">
        <v>0.7781512503836436</v>
      </c>
      <c r="F587" s="86" t="s">
        <v>1399</v>
      </c>
      <c r="G587" s="86" t="b">
        <v>0</v>
      </c>
      <c r="H587" s="86" t="b">
        <v>0</v>
      </c>
      <c r="I587" s="86" t="b">
        <v>0</v>
      </c>
      <c r="J587" s="86" t="b">
        <v>0</v>
      </c>
      <c r="K587" s="86" t="b">
        <v>0</v>
      </c>
      <c r="L587" s="86" t="b">
        <v>0</v>
      </c>
    </row>
    <row r="588" spans="1:12" ht="15">
      <c r="A588" s="86" t="s">
        <v>2065</v>
      </c>
      <c r="B588" s="86" t="s">
        <v>2066</v>
      </c>
      <c r="C588" s="86">
        <v>2</v>
      </c>
      <c r="D588" s="121">
        <v>0</v>
      </c>
      <c r="E588" s="121">
        <v>0.7781512503836436</v>
      </c>
      <c r="F588" s="86" t="s">
        <v>1399</v>
      </c>
      <c r="G588" s="86" t="b">
        <v>0</v>
      </c>
      <c r="H588" s="86" t="b">
        <v>0</v>
      </c>
      <c r="I588" s="86" t="b">
        <v>0</v>
      </c>
      <c r="J588" s="86" t="b">
        <v>0</v>
      </c>
      <c r="K588" s="86" t="b">
        <v>0</v>
      </c>
      <c r="L588" s="86" t="b">
        <v>0</v>
      </c>
    </row>
    <row r="589" spans="1:12" ht="15">
      <c r="A589" s="86" t="s">
        <v>2066</v>
      </c>
      <c r="B589" s="86" t="s">
        <v>2067</v>
      </c>
      <c r="C589" s="86">
        <v>2</v>
      </c>
      <c r="D589" s="121">
        <v>0</v>
      </c>
      <c r="E589" s="121">
        <v>0.7781512503836436</v>
      </c>
      <c r="F589" s="86" t="s">
        <v>1399</v>
      </c>
      <c r="G589" s="86" t="b">
        <v>0</v>
      </c>
      <c r="H589" s="86" t="b">
        <v>0</v>
      </c>
      <c r="I589" s="86" t="b">
        <v>0</v>
      </c>
      <c r="J589" s="86" t="b">
        <v>0</v>
      </c>
      <c r="K589" s="86" t="b">
        <v>0</v>
      </c>
      <c r="L589" s="86" t="b">
        <v>0</v>
      </c>
    </row>
    <row r="590" spans="1:12" ht="15">
      <c r="A590" s="86" t="s">
        <v>2068</v>
      </c>
      <c r="B590" s="86" t="s">
        <v>2069</v>
      </c>
      <c r="C590" s="86">
        <v>2</v>
      </c>
      <c r="D590" s="121">
        <v>0.009267961002930591</v>
      </c>
      <c r="E590" s="121">
        <v>1.2430380486862944</v>
      </c>
      <c r="F590" s="86" t="s">
        <v>1400</v>
      </c>
      <c r="G590" s="86" t="b">
        <v>0</v>
      </c>
      <c r="H590" s="86" t="b">
        <v>0</v>
      </c>
      <c r="I590" s="86" t="b">
        <v>0</v>
      </c>
      <c r="J590" s="86" t="b">
        <v>0</v>
      </c>
      <c r="K590" s="86" t="b">
        <v>0</v>
      </c>
      <c r="L590" s="86" t="b">
        <v>0</v>
      </c>
    </row>
    <row r="591" spans="1:12" ht="15">
      <c r="A591" s="86" t="s">
        <v>2069</v>
      </c>
      <c r="B591" s="86" t="s">
        <v>2070</v>
      </c>
      <c r="C591" s="86">
        <v>2</v>
      </c>
      <c r="D591" s="121">
        <v>0.009267961002930591</v>
      </c>
      <c r="E591" s="121">
        <v>1.2430380486862944</v>
      </c>
      <c r="F591" s="86" t="s">
        <v>1400</v>
      </c>
      <c r="G591" s="86" t="b">
        <v>0</v>
      </c>
      <c r="H591" s="86" t="b">
        <v>0</v>
      </c>
      <c r="I591" s="86" t="b">
        <v>0</v>
      </c>
      <c r="J591" s="86" t="b">
        <v>0</v>
      </c>
      <c r="K591" s="86" t="b">
        <v>0</v>
      </c>
      <c r="L591" s="86" t="b">
        <v>0</v>
      </c>
    </row>
    <row r="592" spans="1:12" ht="15">
      <c r="A592" s="86" t="s">
        <v>2070</v>
      </c>
      <c r="B592" s="86" t="s">
        <v>1560</v>
      </c>
      <c r="C592" s="86">
        <v>2</v>
      </c>
      <c r="D592" s="121">
        <v>0.009267961002930591</v>
      </c>
      <c r="E592" s="121">
        <v>1.2430380486862944</v>
      </c>
      <c r="F592" s="86" t="s">
        <v>1400</v>
      </c>
      <c r="G592" s="86" t="b">
        <v>0</v>
      </c>
      <c r="H592" s="86" t="b">
        <v>0</v>
      </c>
      <c r="I592" s="86" t="b">
        <v>0</v>
      </c>
      <c r="J592" s="86" t="b">
        <v>0</v>
      </c>
      <c r="K592" s="86" t="b">
        <v>0</v>
      </c>
      <c r="L592" s="86" t="b">
        <v>0</v>
      </c>
    </row>
    <row r="593" spans="1:12" ht="15">
      <c r="A593" s="86" t="s">
        <v>1560</v>
      </c>
      <c r="B593" s="86" t="s">
        <v>2071</v>
      </c>
      <c r="C593" s="86">
        <v>2</v>
      </c>
      <c r="D593" s="121">
        <v>0.009267961002930591</v>
      </c>
      <c r="E593" s="121">
        <v>1.2430380486862944</v>
      </c>
      <c r="F593" s="86" t="s">
        <v>1400</v>
      </c>
      <c r="G593" s="86" t="b">
        <v>0</v>
      </c>
      <c r="H593" s="86" t="b">
        <v>0</v>
      </c>
      <c r="I593" s="86" t="b">
        <v>0</v>
      </c>
      <c r="J593" s="86" t="b">
        <v>0</v>
      </c>
      <c r="K593" s="86" t="b">
        <v>0</v>
      </c>
      <c r="L593" s="86" t="b">
        <v>0</v>
      </c>
    </row>
    <row r="594" spans="1:12" ht="15">
      <c r="A594" s="86" t="s">
        <v>2071</v>
      </c>
      <c r="B594" s="86" t="s">
        <v>2072</v>
      </c>
      <c r="C594" s="86">
        <v>2</v>
      </c>
      <c r="D594" s="121">
        <v>0.009267961002930591</v>
      </c>
      <c r="E594" s="121">
        <v>1.2430380486862944</v>
      </c>
      <c r="F594" s="86" t="s">
        <v>1400</v>
      </c>
      <c r="G594" s="86" t="b">
        <v>0</v>
      </c>
      <c r="H594" s="86" t="b">
        <v>0</v>
      </c>
      <c r="I594" s="86" t="b">
        <v>0</v>
      </c>
      <c r="J594" s="86" t="b">
        <v>0</v>
      </c>
      <c r="K594" s="86" t="b">
        <v>0</v>
      </c>
      <c r="L594" s="86" t="b">
        <v>0</v>
      </c>
    </row>
    <row r="595" spans="1:12" ht="15">
      <c r="A595" s="86" t="s">
        <v>2072</v>
      </c>
      <c r="B595" s="86" t="s">
        <v>2073</v>
      </c>
      <c r="C595" s="86">
        <v>2</v>
      </c>
      <c r="D595" s="121">
        <v>0.009267961002930591</v>
      </c>
      <c r="E595" s="121">
        <v>1.2430380486862944</v>
      </c>
      <c r="F595" s="86" t="s">
        <v>1400</v>
      </c>
      <c r="G595" s="86" t="b">
        <v>0</v>
      </c>
      <c r="H595" s="86" t="b">
        <v>0</v>
      </c>
      <c r="I595" s="86" t="b">
        <v>0</v>
      </c>
      <c r="J595" s="86" t="b">
        <v>0</v>
      </c>
      <c r="K595" s="86" t="b">
        <v>0</v>
      </c>
      <c r="L595" s="86" t="b">
        <v>0</v>
      </c>
    </row>
    <row r="596" spans="1:12" ht="15">
      <c r="A596" s="86" t="s">
        <v>2073</v>
      </c>
      <c r="B596" s="86" t="s">
        <v>1535</v>
      </c>
      <c r="C596" s="86">
        <v>2</v>
      </c>
      <c r="D596" s="121">
        <v>0.009267961002930591</v>
      </c>
      <c r="E596" s="121">
        <v>1.066946789630613</v>
      </c>
      <c r="F596" s="86" t="s">
        <v>1400</v>
      </c>
      <c r="G596" s="86" t="b">
        <v>0</v>
      </c>
      <c r="H596" s="86" t="b">
        <v>0</v>
      </c>
      <c r="I596" s="86" t="b">
        <v>0</v>
      </c>
      <c r="J596" s="86" t="b">
        <v>0</v>
      </c>
      <c r="K596" s="86" t="b">
        <v>0</v>
      </c>
      <c r="L596" s="86" t="b">
        <v>0</v>
      </c>
    </row>
    <row r="597" spans="1:12" ht="15">
      <c r="A597" s="86" t="s">
        <v>1535</v>
      </c>
      <c r="B597" s="86" t="s">
        <v>2074</v>
      </c>
      <c r="C597" s="86">
        <v>2</v>
      </c>
      <c r="D597" s="121">
        <v>0.009267961002930591</v>
      </c>
      <c r="E597" s="121">
        <v>1.066946789630613</v>
      </c>
      <c r="F597" s="86" t="s">
        <v>1400</v>
      </c>
      <c r="G597" s="86" t="b">
        <v>0</v>
      </c>
      <c r="H597" s="86" t="b">
        <v>0</v>
      </c>
      <c r="I597" s="86" t="b">
        <v>0</v>
      </c>
      <c r="J597" s="86" t="b">
        <v>0</v>
      </c>
      <c r="K597" s="86" t="b">
        <v>0</v>
      </c>
      <c r="L597" s="86" t="b">
        <v>0</v>
      </c>
    </row>
    <row r="598" spans="1:12" ht="15">
      <c r="A598" s="86" t="s">
        <v>2074</v>
      </c>
      <c r="B598" s="86" t="s">
        <v>2075</v>
      </c>
      <c r="C598" s="86">
        <v>2</v>
      </c>
      <c r="D598" s="121">
        <v>0.009267961002930591</v>
      </c>
      <c r="E598" s="121">
        <v>1.2430380486862944</v>
      </c>
      <c r="F598" s="86" t="s">
        <v>1400</v>
      </c>
      <c r="G598" s="86" t="b">
        <v>0</v>
      </c>
      <c r="H598" s="86" t="b">
        <v>0</v>
      </c>
      <c r="I598" s="86" t="b">
        <v>0</v>
      </c>
      <c r="J598" s="86" t="b">
        <v>0</v>
      </c>
      <c r="K598" s="86" t="b">
        <v>0</v>
      </c>
      <c r="L598" s="86" t="b">
        <v>0</v>
      </c>
    </row>
    <row r="599" spans="1:12" ht="15">
      <c r="A599" s="86" t="s">
        <v>2075</v>
      </c>
      <c r="B599" s="86" t="s">
        <v>2076</v>
      </c>
      <c r="C599" s="86">
        <v>2</v>
      </c>
      <c r="D599" s="121">
        <v>0.009267961002930591</v>
      </c>
      <c r="E599" s="121">
        <v>1.2430380486862944</v>
      </c>
      <c r="F599" s="86" t="s">
        <v>1400</v>
      </c>
      <c r="G599" s="86" t="b">
        <v>0</v>
      </c>
      <c r="H599" s="86" t="b">
        <v>0</v>
      </c>
      <c r="I599" s="86" t="b">
        <v>0</v>
      </c>
      <c r="J599" s="86" t="b">
        <v>0</v>
      </c>
      <c r="K599" s="86" t="b">
        <v>0</v>
      </c>
      <c r="L599" s="86" t="b">
        <v>0</v>
      </c>
    </row>
    <row r="600" spans="1:12" ht="15">
      <c r="A600" s="86" t="s">
        <v>2077</v>
      </c>
      <c r="B600" s="86" t="s">
        <v>1933</v>
      </c>
      <c r="C600" s="86">
        <v>2</v>
      </c>
      <c r="D600" s="121">
        <v>0</v>
      </c>
      <c r="E600" s="121">
        <v>1.0413926851582251</v>
      </c>
      <c r="F600" s="86" t="s">
        <v>1401</v>
      </c>
      <c r="G600" s="86" t="b">
        <v>0</v>
      </c>
      <c r="H600" s="86" t="b">
        <v>1</v>
      </c>
      <c r="I600" s="86" t="b">
        <v>0</v>
      </c>
      <c r="J600" s="86" t="b">
        <v>0</v>
      </c>
      <c r="K600" s="86" t="b">
        <v>0</v>
      </c>
      <c r="L600" s="86" t="b">
        <v>0</v>
      </c>
    </row>
    <row r="601" spans="1:12" ht="15">
      <c r="A601" s="86" t="s">
        <v>1933</v>
      </c>
      <c r="B601" s="86" t="s">
        <v>1928</v>
      </c>
      <c r="C601" s="86">
        <v>2</v>
      </c>
      <c r="D601" s="121">
        <v>0</v>
      </c>
      <c r="E601" s="121">
        <v>1.0413926851582251</v>
      </c>
      <c r="F601" s="86" t="s">
        <v>1401</v>
      </c>
      <c r="G601" s="86" t="b">
        <v>0</v>
      </c>
      <c r="H601" s="86" t="b">
        <v>0</v>
      </c>
      <c r="I601" s="86" t="b">
        <v>0</v>
      </c>
      <c r="J601" s="86" t="b">
        <v>0</v>
      </c>
      <c r="K601" s="86" t="b">
        <v>0</v>
      </c>
      <c r="L601" s="86" t="b">
        <v>0</v>
      </c>
    </row>
    <row r="602" spans="1:12" ht="15">
      <c r="A602" s="86" t="s">
        <v>1928</v>
      </c>
      <c r="B602" s="86" t="s">
        <v>2078</v>
      </c>
      <c r="C602" s="86">
        <v>2</v>
      </c>
      <c r="D602" s="121">
        <v>0</v>
      </c>
      <c r="E602" s="121">
        <v>1.3424226808222062</v>
      </c>
      <c r="F602" s="86" t="s">
        <v>1401</v>
      </c>
      <c r="G602" s="86" t="b">
        <v>0</v>
      </c>
      <c r="H602" s="86" t="b">
        <v>0</v>
      </c>
      <c r="I602" s="86" t="b">
        <v>0</v>
      </c>
      <c r="J602" s="86" t="b">
        <v>0</v>
      </c>
      <c r="K602" s="86" t="b">
        <v>0</v>
      </c>
      <c r="L602" s="86" t="b">
        <v>0</v>
      </c>
    </row>
    <row r="603" spans="1:12" ht="15">
      <c r="A603" s="86" t="s">
        <v>2078</v>
      </c>
      <c r="B603" s="86" t="s">
        <v>1933</v>
      </c>
      <c r="C603" s="86">
        <v>2</v>
      </c>
      <c r="D603" s="121">
        <v>0</v>
      </c>
      <c r="E603" s="121">
        <v>1.0413926851582251</v>
      </c>
      <c r="F603" s="86" t="s">
        <v>1401</v>
      </c>
      <c r="G603" s="86" t="b">
        <v>0</v>
      </c>
      <c r="H603" s="86" t="b">
        <v>0</v>
      </c>
      <c r="I603" s="86" t="b">
        <v>0</v>
      </c>
      <c r="J603" s="86" t="b">
        <v>0</v>
      </c>
      <c r="K603" s="86" t="b">
        <v>0</v>
      </c>
      <c r="L603" s="86" t="b">
        <v>0</v>
      </c>
    </row>
    <row r="604" spans="1:12" ht="15">
      <c r="A604" s="86" t="s">
        <v>1933</v>
      </c>
      <c r="B604" s="86" t="s">
        <v>1536</v>
      </c>
      <c r="C604" s="86">
        <v>2</v>
      </c>
      <c r="D604" s="121">
        <v>0</v>
      </c>
      <c r="E604" s="121">
        <v>1.0413926851582251</v>
      </c>
      <c r="F604" s="86" t="s">
        <v>1401</v>
      </c>
      <c r="G604" s="86" t="b">
        <v>0</v>
      </c>
      <c r="H604" s="86" t="b">
        <v>0</v>
      </c>
      <c r="I604" s="86" t="b">
        <v>0</v>
      </c>
      <c r="J604" s="86" t="b">
        <v>0</v>
      </c>
      <c r="K604" s="86" t="b">
        <v>0</v>
      </c>
      <c r="L604" s="86" t="b">
        <v>0</v>
      </c>
    </row>
    <row r="605" spans="1:12" ht="15">
      <c r="A605" s="86" t="s">
        <v>1536</v>
      </c>
      <c r="B605" s="86" t="s">
        <v>1537</v>
      </c>
      <c r="C605" s="86">
        <v>2</v>
      </c>
      <c r="D605" s="121">
        <v>0</v>
      </c>
      <c r="E605" s="121">
        <v>1.3424226808222062</v>
      </c>
      <c r="F605" s="86" t="s">
        <v>1401</v>
      </c>
      <c r="G605" s="86" t="b">
        <v>0</v>
      </c>
      <c r="H605" s="86" t="b">
        <v>0</v>
      </c>
      <c r="I605" s="86" t="b">
        <v>0</v>
      </c>
      <c r="J605" s="86" t="b">
        <v>0</v>
      </c>
      <c r="K605" s="86" t="b">
        <v>0</v>
      </c>
      <c r="L605" s="86" t="b">
        <v>0</v>
      </c>
    </row>
    <row r="606" spans="1:12" ht="15">
      <c r="A606" s="86" t="s">
        <v>1537</v>
      </c>
      <c r="B606" s="86" t="s">
        <v>1542</v>
      </c>
      <c r="C606" s="86">
        <v>2</v>
      </c>
      <c r="D606" s="121">
        <v>0</v>
      </c>
      <c r="E606" s="121">
        <v>1.3424226808222062</v>
      </c>
      <c r="F606" s="86" t="s">
        <v>1401</v>
      </c>
      <c r="G606" s="86" t="b">
        <v>0</v>
      </c>
      <c r="H606" s="86" t="b">
        <v>0</v>
      </c>
      <c r="I606" s="86" t="b">
        <v>0</v>
      </c>
      <c r="J606" s="86" t="b">
        <v>0</v>
      </c>
      <c r="K606" s="86" t="b">
        <v>0</v>
      </c>
      <c r="L606" s="86" t="b">
        <v>0</v>
      </c>
    </row>
    <row r="607" spans="1:12" ht="15">
      <c r="A607" s="86" t="s">
        <v>1542</v>
      </c>
      <c r="B607" s="86" t="s">
        <v>1578</v>
      </c>
      <c r="C607" s="86">
        <v>2</v>
      </c>
      <c r="D607" s="121">
        <v>0</v>
      </c>
      <c r="E607" s="121">
        <v>1.3424226808222062</v>
      </c>
      <c r="F607" s="86" t="s">
        <v>1401</v>
      </c>
      <c r="G607" s="86" t="b">
        <v>0</v>
      </c>
      <c r="H607" s="86" t="b">
        <v>0</v>
      </c>
      <c r="I607" s="86" t="b">
        <v>0</v>
      </c>
      <c r="J607" s="86" t="b">
        <v>0</v>
      </c>
      <c r="K607" s="86" t="b">
        <v>0</v>
      </c>
      <c r="L607" s="86" t="b">
        <v>0</v>
      </c>
    </row>
    <row r="608" spans="1:12" ht="15">
      <c r="A608" s="86" t="s">
        <v>1578</v>
      </c>
      <c r="B608" s="86" t="s">
        <v>1539</v>
      </c>
      <c r="C608" s="86">
        <v>2</v>
      </c>
      <c r="D608" s="121">
        <v>0</v>
      </c>
      <c r="E608" s="121">
        <v>1.3424226808222062</v>
      </c>
      <c r="F608" s="86" t="s">
        <v>1401</v>
      </c>
      <c r="G608" s="86" t="b">
        <v>0</v>
      </c>
      <c r="H608" s="86" t="b">
        <v>0</v>
      </c>
      <c r="I608" s="86" t="b">
        <v>0</v>
      </c>
      <c r="J608" s="86" t="b">
        <v>0</v>
      </c>
      <c r="K608" s="86" t="b">
        <v>0</v>
      </c>
      <c r="L608" s="86" t="b">
        <v>0</v>
      </c>
    </row>
    <row r="609" spans="1:12" ht="15">
      <c r="A609" s="86" t="s">
        <v>1539</v>
      </c>
      <c r="B609" s="86" t="s">
        <v>1541</v>
      </c>
      <c r="C609" s="86">
        <v>2</v>
      </c>
      <c r="D609" s="121">
        <v>0</v>
      </c>
      <c r="E609" s="121">
        <v>1.3424226808222062</v>
      </c>
      <c r="F609" s="86" t="s">
        <v>1401</v>
      </c>
      <c r="G609" s="86" t="b">
        <v>0</v>
      </c>
      <c r="H609" s="86" t="b">
        <v>0</v>
      </c>
      <c r="I609" s="86" t="b">
        <v>0</v>
      </c>
      <c r="J609" s="86" t="b">
        <v>0</v>
      </c>
      <c r="K609" s="86" t="b">
        <v>0</v>
      </c>
      <c r="L609" s="86" t="b">
        <v>0</v>
      </c>
    </row>
    <row r="610" spans="1:12" ht="15">
      <c r="A610" s="86" t="s">
        <v>1541</v>
      </c>
      <c r="B610" s="86" t="s">
        <v>1563</v>
      </c>
      <c r="C610" s="86">
        <v>2</v>
      </c>
      <c r="D610" s="121">
        <v>0</v>
      </c>
      <c r="E610" s="121">
        <v>1.3424226808222062</v>
      </c>
      <c r="F610" s="86" t="s">
        <v>1401</v>
      </c>
      <c r="G610" s="86" t="b">
        <v>0</v>
      </c>
      <c r="H610" s="86" t="b">
        <v>0</v>
      </c>
      <c r="I610" s="86" t="b">
        <v>0</v>
      </c>
      <c r="J610" s="86" t="b">
        <v>0</v>
      </c>
      <c r="K610" s="86" t="b">
        <v>0</v>
      </c>
      <c r="L610" s="86" t="b">
        <v>0</v>
      </c>
    </row>
    <row r="611" spans="1:12" ht="15">
      <c r="A611" s="86" t="s">
        <v>1563</v>
      </c>
      <c r="B611" s="86" t="s">
        <v>1579</v>
      </c>
      <c r="C611" s="86">
        <v>2</v>
      </c>
      <c r="D611" s="121">
        <v>0</v>
      </c>
      <c r="E611" s="121">
        <v>1.3424226808222062</v>
      </c>
      <c r="F611" s="86" t="s">
        <v>1401</v>
      </c>
      <c r="G611" s="86" t="b">
        <v>0</v>
      </c>
      <c r="H611" s="86" t="b">
        <v>0</v>
      </c>
      <c r="I611" s="86" t="b">
        <v>0</v>
      </c>
      <c r="J611" s="86" t="b">
        <v>0</v>
      </c>
      <c r="K611" s="86" t="b">
        <v>0</v>
      </c>
      <c r="L611" s="86" t="b">
        <v>0</v>
      </c>
    </row>
    <row r="612" spans="1:12" ht="15">
      <c r="A612" s="86" t="s">
        <v>1579</v>
      </c>
      <c r="B612" s="86" t="s">
        <v>1562</v>
      </c>
      <c r="C612" s="86">
        <v>2</v>
      </c>
      <c r="D612" s="121">
        <v>0</v>
      </c>
      <c r="E612" s="121">
        <v>1.3424226808222062</v>
      </c>
      <c r="F612" s="86" t="s">
        <v>1401</v>
      </c>
      <c r="G612" s="86" t="b">
        <v>0</v>
      </c>
      <c r="H612" s="86" t="b">
        <v>0</v>
      </c>
      <c r="I612" s="86" t="b">
        <v>0</v>
      </c>
      <c r="J612" s="86" t="b">
        <v>0</v>
      </c>
      <c r="K612" s="86" t="b">
        <v>0</v>
      </c>
      <c r="L612" s="86" t="b">
        <v>0</v>
      </c>
    </row>
    <row r="613" spans="1:12" ht="15">
      <c r="A613" s="86" t="s">
        <v>1562</v>
      </c>
      <c r="B613" s="86" t="s">
        <v>1544</v>
      </c>
      <c r="C613" s="86">
        <v>2</v>
      </c>
      <c r="D613" s="121">
        <v>0</v>
      </c>
      <c r="E613" s="121">
        <v>1.3424226808222062</v>
      </c>
      <c r="F613" s="86" t="s">
        <v>1401</v>
      </c>
      <c r="G613" s="86" t="b">
        <v>0</v>
      </c>
      <c r="H613" s="86" t="b">
        <v>0</v>
      </c>
      <c r="I613" s="86" t="b">
        <v>0</v>
      </c>
      <c r="J613" s="86" t="b">
        <v>0</v>
      </c>
      <c r="K613" s="86" t="b">
        <v>0</v>
      </c>
      <c r="L613" s="86" t="b">
        <v>0</v>
      </c>
    </row>
    <row r="614" spans="1:12" ht="15">
      <c r="A614" s="86" t="s">
        <v>1544</v>
      </c>
      <c r="B614" s="86" t="s">
        <v>1919</v>
      </c>
      <c r="C614" s="86">
        <v>2</v>
      </c>
      <c r="D614" s="121">
        <v>0</v>
      </c>
      <c r="E614" s="121">
        <v>1.3424226808222062</v>
      </c>
      <c r="F614" s="86" t="s">
        <v>1401</v>
      </c>
      <c r="G614" s="86" t="b">
        <v>0</v>
      </c>
      <c r="H614" s="86" t="b">
        <v>0</v>
      </c>
      <c r="I614" s="86" t="b">
        <v>0</v>
      </c>
      <c r="J614" s="86" t="b">
        <v>0</v>
      </c>
      <c r="K614" s="86" t="b">
        <v>0</v>
      </c>
      <c r="L614" s="86" t="b">
        <v>0</v>
      </c>
    </row>
    <row r="615" spans="1:12" ht="15">
      <c r="A615" s="86" t="s">
        <v>1919</v>
      </c>
      <c r="B615" s="86" t="s">
        <v>1543</v>
      </c>
      <c r="C615" s="86">
        <v>2</v>
      </c>
      <c r="D615" s="121">
        <v>0</v>
      </c>
      <c r="E615" s="121">
        <v>1.3424226808222062</v>
      </c>
      <c r="F615" s="86" t="s">
        <v>1401</v>
      </c>
      <c r="G615" s="86" t="b">
        <v>0</v>
      </c>
      <c r="H615" s="86" t="b">
        <v>0</v>
      </c>
      <c r="I615" s="86" t="b">
        <v>0</v>
      </c>
      <c r="J615" s="86" t="b">
        <v>0</v>
      </c>
      <c r="K615" s="86" t="b">
        <v>0</v>
      </c>
      <c r="L615" s="86" t="b">
        <v>0</v>
      </c>
    </row>
    <row r="616" spans="1:12" ht="15">
      <c r="A616" s="86" t="s">
        <v>1543</v>
      </c>
      <c r="B616" s="86" t="s">
        <v>1535</v>
      </c>
      <c r="C616" s="86">
        <v>2</v>
      </c>
      <c r="D616" s="121">
        <v>0</v>
      </c>
      <c r="E616" s="121">
        <v>1.3424226808222062</v>
      </c>
      <c r="F616" s="86" t="s">
        <v>1401</v>
      </c>
      <c r="G616" s="86" t="b">
        <v>0</v>
      </c>
      <c r="H616" s="86" t="b">
        <v>0</v>
      </c>
      <c r="I616" s="86" t="b">
        <v>0</v>
      </c>
      <c r="J616" s="86" t="b">
        <v>0</v>
      </c>
      <c r="K616" s="86" t="b">
        <v>0</v>
      </c>
      <c r="L616" s="86" t="b">
        <v>0</v>
      </c>
    </row>
    <row r="617" spans="1:12" ht="15">
      <c r="A617" s="86" t="s">
        <v>1535</v>
      </c>
      <c r="B617" s="86" t="s">
        <v>1538</v>
      </c>
      <c r="C617" s="86">
        <v>2</v>
      </c>
      <c r="D617" s="121">
        <v>0</v>
      </c>
      <c r="E617" s="121">
        <v>1.3424226808222062</v>
      </c>
      <c r="F617" s="86" t="s">
        <v>1401</v>
      </c>
      <c r="G617" s="86" t="b">
        <v>0</v>
      </c>
      <c r="H617" s="86" t="b">
        <v>0</v>
      </c>
      <c r="I617" s="86" t="b">
        <v>0</v>
      </c>
      <c r="J617" s="86" t="b">
        <v>0</v>
      </c>
      <c r="K617" s="86" t="b">
        <v>0</v>
      </c>
      <c r="L617" s="86" t="b">
        <v>0</v>
      </c>
    </row>
    <row r="618" spans="1:12" ht="15">
      <c r="A618" s="86" t="s">
        <v>1538</v>
      </c>
      <c r="B618" s="86" t="s">
        <v>1924</v>
      </c>
      <c r="C618" s="86">
        <v>2</v>
      </c>
      <c r="D618" s="121">
        <v>0</v>
      </c>
      <c r="E618" s="121">
        <v>1.3424226808222062</v>
      </c>
      <c r="F618" s="86" t="s">
        <v>1401</v>
      </c>
      <c r="G618" s="86" t="b">
        <v>0</v>
      </c>
      <c r="H618" s="86" t="b">
        <v>0</v>
      </c>
      <c r="I618" s="86" t="b">
        <v>0</v>
      </c>
      <c r="J618" s="86" t="b">
        <v>0</v>
      </c>
      <c r="K618" s="86" t="b">
        <v>0</v>
      </c>
      <c r="L618" s="86" t="b">
        <v>0</v>
      </c>
    </row>
    <row r="619" spans="1:12" ht="15">
      <c r="A619" s="86" t="s">
        <v>1924</v>
      </c>
      <c r="B619" s="86" t="s">
        <v>1925</v>
      </c>
      <c r="C619" s="86">
        <v>2</v>
      </c>
      <c r="D619" s="121">
        <v>0</v>
      </c>
      <c r="E619" s="121">
        <v>1.3424226808222062</v>
      </c>
      <c r="F619" s="86" t="s">
        <v>1401</v>
      </c>
      <c r="G619" s="86" t="b">
        <v>0</v>
      </c>
      <c r="H619" s="86" t="b">
        <v>0</v>
      </c>
      <c r="I619" s="86" t="b">
        <v>0</v>
      </c>
      <c r="J619" s="86" t="b">
        <v>0</v>
      </c>
      <c r="K619" s="86" t="b">
        <v>0</v>
      </c>
      <c r="L619" s="86" t="b">
        <v>0</v>
      </c>
    </row>
    <row r="620" spans="1:12" ht="15">
      <c r="A620" s="86" t="s">
        <v>1925</v>
      </c>
      <c r="B620" s="86" t="s">
        <v>1918</v>
      </c>
      <c r="C620" s="86">
        <v>2</v>
      </c>
      <c r="D620" s="121">
        <v>0</v>
      </c>
      <c r="E620" s="121">
        <v>1.3424226808222062</v>
      </c>
      <c r="F620" s="86" t="s">
        <v>1401</v>
      </c>
      <c r="G620" s="86" t="b">
        <v>0</v>
      </c>
      <c r="H620" s="86" t="b">
        <v>0</v>
      </c>
      <c r="I620" s="86" t="b">
        <v>0</v>
      </c>
      <c r="J620" s="86" t="b">
        <v>0</v>
      </c>
      <c r="K620" s="86" t="b">
        <v>0</v>
      </c>
      <c r="L620" s="86" t="b">
        <v>0</v>
      </c>
    </row>
    <row r="621" spans="1:12" ht="15">
      <c r="A621" s="86" t="s">
        <v>1918</v>
      </c>
      <c r="B621" s="86" t="s">
        <v>1923</v>
      </c>
      <c r="C621" s="86">
        <v>2</v>
      </c>
      <c r="D621" s="121">
        <v>0</v>
      </c>
      <c r="E621" s="121">
        <v>1.3424226808222062</v>
      </c>
      <c r="F621" s="86" t="s">
        <v>1401</v>
      </c>
      <c r="G621" s="86" t="b">
        <v>0</v>
      </c>
      <c r="H621" s="86" t="b">
        <v>0</v>
      </c>
      <c r="I621" s="86" t="b">
        <v>0</v>
      </c>
      <c r="J621" s="86" t="b">
        <v>0</v>
      </c>
      <c r="K621" s="86" t="b">
        <v>0</v>
      </c>
      <c r="L62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2105</v>
      </c>
      <c r="B2" s="125" t="s">
        <v>2106</v>
      </c>
      <c r="C2" s="122" t="s">
        <v>2107</v>
      </c>
    </row>
    <row r="3" spans="1:3" ht="15">
      <c r="A3" s="124" t="s">
        <v>1386</v>
      </c>
      <c r="B3" s="124" t="s">
        <v>1386</v>
      </c>
      <c r="C3" s="34">
        <v>41</v>
      </c>
    </row>
    <row r="4" spans="1:3" ht="15">
      <c r="A4" s="124" t="s">
        <v>1387</v>
      </c>
      <c r="B4" s="124" t="s">
        <v>1387</v>
      </c>
      <c r="C4" s="34">
        <v>15</v>
      </c>
    </row>
    <row r="5" spans="1:3" ht="15">
      <c r="A5" s="124" t="s">
        <v>1388</v>
      </c>
      <c r="B5" s="124" t="s">
        <v>1388</v>
      </c>
      <c r="C5" s="34">
        <v>6</v>
      </c>
    </row>
    <row r="6" spans="1:3" ht="15">
      <c r="A6" s="124" t="s">
        <v>1389</v>
      </c>
      <c r="B6" s="124" t="s">
        <v>1389</v>
      </c>
      <c r="C6" s="34">
        <v>5</v>
      </c>
    </row>
    <row r="7" spans="1:3" ht="15">
      <c r="A7" s="124" t="s">
        <v>1390</v>
      </c>
      <c r="B7" s="124" t="s">
        <v>1390</v>
      </c>
      <c r="C7" s="34">
        <v>4</v>
      </c>
    </row>
    <row r="8" spans="1:3" ht="15">
      <c r="A8" s="124" t="s">
        <v>1391</v>
      </c>
      <c r="B8" s="124" t="s">
        <v>1391</v>
      </c>
      <c r="C8" s="34">
        <v>9</v>
      </c>
    </row>
    <row r="9" spans="1:3" ht="15">
      <c r="A9" s="124" t="s">
        <v>1392</v>
      </c>
      <c r="B9" s="124" t="s">
        <v>1392</v>
      </c>
      <c r="C9" s="34">
        <v>6</v>
      </c>
    </row>
    <row r="10" spans="1:3" ht="15">
      <c r="A10" s="124" t="s">
        <v>1393</v>
      </c>
      <c r="B10" s="124" t="s">
        <v>1393</v>
      </c>
      <c r="C10" s="34">
        <v>2</v>
      </c>
    </row>
    <row r="11" spans="1:3" ht="15">
      <c r="A11" s="124" t="s">
        <v>1394</v>
      </c>
      <c r="B11" s="124" t="s">
        <v>1394</v>
      </c>
      <c r="C11" s="34">
        <v>1</v>
      </c>
    </row>
    <row r="12" spans="1:3" ht="15">
      <c r="A12" s="124" t="s">
        <v>1395</v>
      </c>
      <c r="B12" s="124" t="s">
        <v>1395</v>
      </c>
      <c r="C12" s="34">
        <v>2</v>
      </c>
    </row>
    <row r="13" spans="1:3" ht="15">
      <c r="A13" s="124" t="s">
        <v>1396</v>
      </c>
      <c r="B13" s="124" t="s">
        <v>1396</v>
      </c>
      <c r="C13" s="34">
        <v>7</v>
      </c>
    </row>
    <row r="14" spans="1:3" ht="15">
      <c r="A14" s="124" t="s">
        <v>1397</v>
      </c>
      <c r="B14" s="124" t="s">
        <v>1397</v>
      </c>
      <c r="C14" s="34">
        <v>1</v>
      </c>
    </row>
    <row r="15" spans="1:3" ht="15">
      <c r="A15" s="124" t="s">
        <v>1398</v>
      </c>
      <c r="B15" s="124" t="s">
        <v>1398</v>
      </c>
      <c r="C15" s="34">
        <v>1</v>
      </c>
    </row>
    <row r="16" spans="1:3" ht="15">
      <c r="A16" s="124" t="s">
        <v>1399</v>
      </c>
      <c r="B16" s="124" t="s">
        <v>1399</v>
      </c>
      <c r="C16" s="34">
        <v>2</v>
      </c>
    </row>
    <row r="17" spans="1:3" ht="15">
      <c r="A17" s="124" t="s">
        <v>1400</v>
      </c>
      <c r="B17" s="124" t="s">
        <v>1400</v>
      </c>
      <c r="C17" s="34">
        <v>3</v>
      </c>
    </row>
    <row r="18" spans="1:3" ht="15">
      <c r="A18" s="124" t="s">
        <v>1401</v>
      </c>
      <c r="B18" s="124" t="s">
        <v>1401</v>
      </c>
      <c r="C1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2125</v>
      </c>
      <c r="B1" s="13" t="s">
        <v>17</v>
      </c>
    </row>
    <row r="2" spans="1:2" ht="15">
      <c r="A2" s="78" t="s">
        <v>2126</v>
      </c>
      <c r="B2" s="78" t="s">
        <v>2132</v>
      </c>
    </row>
    <row r="3" spans="1:2" ht="15">
      <c r="A3" s="78" t="s">
        <v>2127</v>
      </c>
      <c r="B3" s="78" t="s">
        <v>2133</v>
      </c>
    </row>
    <row r="4" spans="1:2" ht="15">
      <c r="A4" s="78" t="s">
        <v>2128</v>
      </c>
      <c r="B4" s="78" t="s">
        <v>2134</v>
      </c>
    </row>
    <row r="5" spans="1:2" ht="15">
      <c r="A5" s="78" t="s">
        <v>2129</v>
      </c>
      <c r="B5" s="78" t="s">
        <v>2135</v>
      </c>
    </row>
    <row r="6" spans="1:2" ht="15">
      <c r="A6" s="78" t="s">
        <v>2130</v>
      </c>
      <c r="B6" s="78" t="s">
        <v>2136</v>
      </c>
    </row>
    <row r="7" spans="1:2" ht="15">
      <c r="A7" s="78" t="s">
        <v>2131</v>
      </c>
      <c r="B7" s="78" t="s">
        <v>2133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2137</v>
      </c>
      <c r="B1" s="13" t="s">
        <v>34</v>
      </c>
    </row>
    <row r="2" spans="1:2" ht="15">
      <c r="A2" s="117" t="s">
        <v>233</v>
      </c>
      <c r="B2" s="78">
        <v>12</v>
      </c>
    </row>
    <row r="3" spans="1:2" ht="15">
      <c r="A3" s="117" t="s">
        <v>249</v>
      </c>
      <c r="B3" s="78">
        <v>8</v>
      </c>
    </row>
    <row r="4" spans="1:2" ht="15">
      <c r="A4" s="117" t="s">
        <v>261</v>
      </c>
      <c r="B4" s="78">
        <v>7</v>
      </c>
    </row>
    <row r="5" spans="1:2" ht="15">
      <c r="A5" s="117" t="s">
        <v>234</v>
      </c>
      <c r="B5" s="78">
        <v>3</v>
      </c>
    </row>
    <row r="6" spans="1:2" ht="15">
      <c r="A6" s="117" t="s">
        <v>267</v>
      </c>
      <c r="B6" s="78">
        <v>3</v>
      </c>
    </row>
    <row r="7" spans="1:2" ht="15">
      <c r="A7" s="117" t="s">
        <v>259</v>
      </c>
      <c r="B7" s="78">
        <v>2</v>
      </c>
    </row>
    <row r="8" spans="1:2" ht="15">
      <c r="A8" s="117" t="s">
        <v>264</v>
      </c>
      <c r="B8" s="78">
        <v>1</v>
      </c>
    </row>
    <row r="9" spans="1:2" ht="15">
      <c r="A9" s="117" t="s">
        <v>269</v>
      </c>
      <c r="B9" s="78">
        <v>0</v>
      </c>
    </row>
    <row r="10" spans="1:2" ht="15">
      <c r="A10" s="117" t="s">
        <v>245</v>
      </c>
      <c r="B10" s="78">
        <v>0</v>
      </c>
    </row>
    <row r="11" spans="1:2" ht="15">
      <c r="A11" s="117" t="s">
        <v>247</v>
      </c>
      <c r="B11" s="78">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2161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928</v>
      </c>
      <c r="AF2" s="13" t="s">
        <v>929</v>
      </c>
      <c r="AG2" s="13" t="s">
        <v>930</v>
      </c>
      <c r="AH2" s="13" t="s">
        <v>931</v>
      </c>
      <c r="AI2" s="13" t="s">
        <v>932</v>
      </c>
      <c r="AJ2" s="13" t="s">
        <v>933</v>
      </c>
      <c r="AK2" s="13" t="s">
        <v>934</v>
      </c>
      <c r="AL2" s="13" t="s">
        <v>935</v>
      </c>
      <c r="AM2" s="13" t="s">
        <v>936</v>
      </c>
      <c r="AN2" s="13" t="s">
        <v>937</v>
      </c>
      <c r="AO2" s="13" t="s">
        <v>938</v>
      </c>
      <c r="AP2" s="13" t="s">
        <v>939</v>
      </c>
      <c r="AQ2" s="13" t="s">
        <v>940</v>
      </c>
      <c r="AR2" s="13" t="s">
        <v>941</v>
      </c>
      <c r="AS2" s="13" t="s">
        <v>942</v>
      </c>
      <c r="AT2" s="13" t="s">
        <v>194</v>
      </c>
      <c r="AU2" s="13" t="s">
        <v>943</v>
      </c>
      <c r="AV2" s="13" t="s">
        <v>944</v>
      </c>
      <c r="AW2" s="13" t="s">
        <v>945</v>
      </c>
      <c r="AX2" s="13" t="s">
        <v>946</v>
      </c>
      <c r="AY2" s="13" t="s">
        <v>947</v>
      </c>
      <c r="AZ2" s="13" t="s">
        <v>948</v>
      </c>
      <c r="BA2" s="13" t="s">
        <v>1414</v>
      </c>
      <c r="BB2" s="118" t="s">
        <v>1757</v>
      </c>
      <c r="BC2" s="118" t="s">
        <v>1769</v>
      </c>
      <c r="BD2" s="118" t="s">
        <v>1770</v>
      </c>
      <c r="BE2" s="118" t="s">
        <v>1773</v>
      </c>
      <c r="BF2" s="118" t="s">
        <v>1776</v>
      </c>
      <c r="BG2" s="118" t="s">
        <v>1796</v>
      </c>
      <c r="BH2" s="118" t="s">
        <v>1812</v>
      </c>
      <c r="BI2" s="118" t="s">
        <v>1852</v>
      </c>
      <c r="BJ2" s="118" t="s">
        <v>1868</v>
      </c>
      <c r="BK2" s="118" t="s">
        <v>1902</v>
      </c>
      <c r="BL2" s="118" t="s">
        <v>2094</v>
      </c>
      <c r="BM2" s="118" t="s">
        <v>2095</v>
      </c>
      <c r="BN2" s="118" t="s">
        <v>2096</v>
      </c>
      <c r="BO2" s="118" t="s">
        <v>2097</v>
      </c>
      <c r="BP2" s="118" t="s">
        <v>2098</v>
      </c>
      <c r="BQ2" s="118" t="s">
        <v>2099</v>
      </c>
      <c r="BR2" s="118" t="s">
        <v>2100</v>
      </c>
      <c r="BS2" s="118" t="s">
        <v>2101</v>
      </c>
      <c r="BT2" s="118" t="s">
        <v>2103</v>
      </c>
      <c r="BU2" s="3"/>
      <c r="BV2" s="3"/>
    </row>
    <row r="3" spans="1:74" ht="41.45" customHeight="1">
      <c r="A3" s="64" t="s">
        <v>214</v>
      </c>
      <c r="C3" s="65"/>
      <c r="D3" s="65" t="s">
        <v>64</v>
      </c>
      <c r="E3" s="66">
        <v>162.00353192571436</v>
      </c>
      <c r="F3" s="68">
        <v>99.99999603731318</v>
      </c>
      <c r="G3" s="102" t="s">
        <v>531</v>
      </c>
      <c r="H3" s="65"/>
      <c r="I3" s="69" t="s">
        <v>214</v>
      </c>
      <c r="J3" s="70"/>
      <c r="K3" s="70"/>
      <c r="L3" s="69" t="s">
        <v>1288</v>
      </c>
      <c r="M3" s="73">
        <v>1.001320631425084</v>
      </c>
      <c r="N3" s="74">
        <v>6087.76025390625</v>
      </c>
      <c r="O3" s="74">
        <v>3237.911376953125</v>
      </c>
      <c r="P3" s="75"/>
      <c r="Q3" s="76"/>
      <c r="R3" s="76"/>
      <c r="S3" s="48"/>
      <c r="T3" s="48">
        <v>2</v>
      </c>
      <c r="U3" s="48">
        <v>1</v>
      </c>
      <c r="V3" s="49">
        <v>0</v>
      </c>
      <c r="W3" s="49">
        <v>1</v>
      </c>
      <c r="X3" s="49">
        <v>0</v>
      </c>
      <c r="Y3" s="49">
        <v>1.298233</v>
      </c>
      <c r="Z3" s="49">
        <v>0</v>
      </c>
      <c r="AA3" s="49">
        <v>0</v>
      </c>
      <c r="AB3" s="71">
        <v>3</v>
      </c>
      <c r="AC3" s="71"/>
      <c r="AD3" s="72"/>
      <c r="AE3" s="78" t="s">
        <v>949</v>
      </c>
      <c r="AF3" s="78">
        <v>41</v>
      </c>
      <c r="AG3" s="78">
        <v>4</v>
      </c>
      <c r="AH3" s="78">
        <v>7</v>
      </c>
      <c r="AI3" s="78">
        <v>7</v>
      </c>
      <c r="AJ3" s="78"/>
      <c r="AK3" s="78"/>
      <c r="AL3" s="78"/>
      <c r="AM3" s="82" t="s">
        <v>1105</v>
      </c>
      <c r="AN3" s="78"/>
      <c r="AO3" s="80">
        <v>43552.70085648148</v>
      </c>
      <c r="AP3" s="82" t="s">
        <v>1150</v>
      </c>
      <c r="AQ3" s="78" t="b">
        <v>0</v>
      </c>
      <c r="AR3" s="78" t="b">
        <v>0</v>
      </c>
      <c r="AS3" s="78" t="b">
        <v>0</v>
      </c>
      <c r="AT3" s="78"/>
      <c r="AU3" s="78">
        <v>0</v>
      </c>
      <c r="AV3" s="82" t="s">
        <v>1204</v>
      </c>
      <c r="AW3" s="78" t="b">
        <v>0</v>
      </c>
      <c r="AX3" s="78" t="s">
        <v>1228</v>
      </c>
      <c r="AY3" s="82" t="s">
        <v>1229</v>
      </c>
      <c r="AZ3" s="78" t="s">
        <v>66</v>
      </c>
      <c r="BA3" s="78" t="str">
        <f>REPLACE(INDEX(GroupVertices[Group],MATCH(Vertices[[#This Row],[Vertex]],GroupVertices[Vertex],0)),1,1,"")</f>
        <v>16</v>
      </c>
      <c r="BB3" s="48" t="s">
        <v>356</v>
      </c>
      <c r="BC3" s="48" t="s">
        <v>356</v>
      </c>
      <c r="BD3" s="48" t="s">
        <v>419</v>
      </c>
      <c r="BE3" s="48" t="s">
        <v>419</v>
      </c>
      <c r="BF3" s="48" t="s">
        <v>1524</v>
      </c>
      <c r="BG3" s="48" t="s">
        <v>1524</v>
      </c>
      <c r="BH3" s="119" t="s">
        <v>1598</v>
      </c>
      <c r="BI3" s="119" t="s">
        <v>1598</v>
      </c>
      <c r="BJ3" s="119" t="s">
        <v>1698</v>
      </c>
      <c r="BK3" s="119" t="s">
        <v>1698</v>
      </c>
      <c r="BL3" s="119">
        <v>0</v>
      </c>
      <c r="BM3" s="123">
        <v>0</v>
      </c>
      <c r="BN3" s="119">
        <v>1</v>
      </c>
      <c r="BO3" s="123">
        <v>4.166666666666667</v>
      </c>
      <c r="BP3" s="119">
        <v>0</v>
      </c>
      <c r="BQ3" s="123">
        <v>0</v>
      </c>
      <c r="BR3" s="119">
        <v>23</v>
      </c>
      <c r="BS3" s="123">
        <v>95.83333333333333</v>
      </c>
      <c r="BT3" s="119">
        <v>24</v>
      </c>
      <c r="BU3" s="3"/>
      <c r="BV3" s="3"/>
    </row>
    <row r="4" spans="1:77" ht="41.45" customHeight="1">
      <c r="A4" s="64" t="s">
        <v>215</v>
      </c>
      <c r="C4" s="65"/>
      <c r="D4" s="65" t="s">
        <v>64</v>
      </c>
      <c r="E4" s="66">
        <v>162</v>
      </c>
      <c r="F4" s="68">
        <v>100</v>
      </c>
      <c r="G4" s="102" t="s">
        <v>532</v>
      </c>
      <c r="H4" s="65"/>
      <c r="I4" s="69" t="s">
        <v>215</v>
      </c>
      <c r="J4" s="70"/>
      <c r="K4" s="70"/>
      <c r="L4" s="69" t="s">
        <v>1289</v>
      </c>
      <c r="M4" s="73">
        <v>1</v>
      </c>
      <c r="N4" s="74">
        <v>6087.76025390625</v>
      </c>
      <c r="O4" s="74">
        <v>4255.45654296875</v>
      </c>
      <c r="P4" s="75"/>
      <c r="Q4" s="76"/>
      <c r="R4" s="76"/>
      <c r="S4" s="88"/>
      <c r="T4" s="48">
        <v>0</v>
      </c>
      <c r="U4" s="48">
        <v>1</v>
      </c>
      <c r="V4" s="49">
        <v>0</v>
      </c>
      <c r="W4" s="49">
        <v>1</v>
      </c>
      <c r="X4" s="49">
        <v>0</v>
      </c>
      <c r="Y4" s="49">
        <v>0.701748</v>
      </c>
      <c r="Z4" s="49">
        <v>0</v>
      </c>
      <c r="AA4" s="49">
        <v>0</v>
      </c>
      <c r="AB4" s="71">
        <v>4</v>
      </c>
      <c r="AC4" s="71"/>
      <c r="AD4" s="72"/>
      <c r="AE4" s="78" t="s">
        <v>950</v>
      </c>
      <c r="AF4" s="78">
        <v>2</v>
      </c>
      <c r="AG4" s="78">
        <v>1</v>
      </c>
      <c r="AH4" s="78">
        <v>3</v>
      </c>
      <c r="AI4" s="78">
        <v>4</v>
      </c>
      <c r="AJ4" s="78"/>
      <c r="AK4" s="78" t="s">
        <v>1006</v>
      </c>
      <c r="AL4" s="78"/>
      <c r="AM4" s="78"/>
      <c r="AN4" s="78"/>
      <c r="AO4" s="80">
        <v>43782.84641203703</v>
      </c>
      <c r="AP4" s="78"/>
      <c r="AQ4" s="78" t="b">
        <v>1</v>
      </c>
      <c r="AR4" s="78" t="b">
        <v>0</v>
      </c>
      <c r="AS4" s="78" t="b">
        <v>0</v>
      </c>
      <c r="AT4" s="78"/>
      <c r="AU4" s="78">
        <v>0</v>
      </c>
      <c r="AV4" s="78"/>
      <c r="AW4" s="78" t="b">
        <v>0</v>
      </c>
      <c r="AX4" s="78" t="s">
        <v>1228</v>
      </c>
      <c r="AY4" s="82" t="s">
        <v>1230</v>
      </c>
      <c r="AZ4" s="78" t="s">
        <v>66</v>
      </c>
      <c r="BA4" s="78" t="str">
        <f>REPLACE(INDEX(GroupVertices[Group],MATCH(Vertices[[#This Row],[Vertex]],GroupVertices[Vertex],0)),1,1,"")</f>
        <v>16</v>
      </c>
      <c r="BB4" s="48"/>
      <c r="BC4" s="48"/>
      <c r="BD4" s="48"/>
      <c r="BE4" s="48"/>
      <c r="BF4" s="48" t="s">
        <v>432</v>
      </c>
      <c r="BG4" s="48" t="s">
        <v>432</v>
      </c>
      <c r="BH4" s="119" t="s">
        <v>1598</v>
      </c>
      <c r="BI4" s="119" t="s">
        <v>1598</v>
      </c>
      <c r="BJ4" s="119" t="s">
        <v>1698</v>
      </c>
      <c r="BK4" s="119" t="s">
        <v>1698</v>
      </c>
      <c r="BL4" s="119">
        <v>0</v>
      </c>
      <c r="BM4" s="123">
        <v>0</v>
      </c>
      <c r="BN4" s="119">
        <v>1</v>
      </c>
      <c r="BO4" s="123">
        <v>4.166666666666667</v>
      </c>
      <c r="BP4" s="119">
        <v>0</v>
      </c>
      <c r="BQ4" s="123">
        <v>0</v>
      </c>
      <c r="BR4" s="119">
        <v>23</v>
      </c>
      <c r="BS4" s="123">
        <v>95.83333333333333</v>
      </c>
      <c r="BT4" s="119">
        <v>24</v>
      </c>
      <c r="BU4" s="2"/>
      <c r="BV4" s="3"/>
      <c r="BW4" s="3"/>
      <c r="BX4" s="3"/>
      <c r="BY4" s="3"/>
    </row>
    <row r="5" spans="1:77" ht="41.45" customHeight="1">
      <c r="A5" s="64" t="s">
        <v>216</v>
      </c>
      <c r="C5" s="65"/>
      <c r="D5" s="65" t="s">
        <v>64</v>
      </c>
      <c r="E5" s="66">
        <v>162.0647519714299</v>
      </c>
      <c r="F5" s="68">
        <v>99.99992735074177</v>
      </c>
      <c r="G5" s="102" t="s">
        <v>533</v>
      </c>
      <c r="H5" s="65"/>
      <c r="I5" s="69" t="s">
        <v>216</v>
      </c>
      <c r="J5" s="70"/>
      <c r="K5" s="70"/>
      <c r="L5" s="69" t="s">
        <v>1290</v>
      </c>
      <c r="M5" s="73">
        <v>1.024211576126538</v>
      </c>
      <c r="N5" s="74">
        <v>3077.177734375</v>
      </c>
      <c r="O5" s="74">
        <v>8871.662109375</v>
      </c>
      <c r="P5" s="75"/>
      <c r="Q5" s="76"/>
      <c r="R5" s="76"/>
      <c r="S5" s="88"/>
      <c r="T5" s="48">
        <v>1</v>
      </c>
      <c r="U5" s="48">
        <v>1</v>
      </c>
      <c r="V5" s="49">
        <v>0</v>
      </c>
      <c r="W5" s="49">
        <v>0</v>
      </c>
      <c r="X5" s="49">
        <v>0</v>
      </c>
      <c r="Y5" s="49">
        <v>0.99999</v>
      </c>
      <c r="Z5" s="49">
        <v>0</v>
      </c>
      <c r="AA5" s="49" t="s">
        <v>1417</v>
      </c>
      <c r="AB5" s="71">
        <v>5</v>
      </c>
      <c r="AC5" s="71"/>
      <c r="AD5" s="72"/>
      <c r="AE5" s="78" t="s">
        <v>951</v>
      </c>
      <c r="AF5" s="78">
        <v>74</v>
      </c>
      <c r="AG5" s="78">
        <v>56</v>
      </c>
      <c r="AH5" s="78">
        <v>1468</v>
      </c>
      <c r="AI5" s="78">
        <v>353</v>
      </c>
      <c r="AJ5" s="78"/>
      <c r="AK5" s="82" t="s">
        <v>1007</v>
      </c>
      <c r="AL5" s="78"/>
      <c r="AM5" s="82" t="s">
        <v>1106</v>
      </c>
      <c r="AN5" s="78"/>
      <c r="AO5" s="80">
        <v>40705.997453703705</v>
      </c>
      <c r="AP5" s="82" t="s">
        <v>1151</v>
      </c>
      <c r="AQ5" s="78" t="b">
        <v>0</v>
      </c>
      <c r="AR5" s="78" t="b">
        <v>0</v>
      </c>
      <c r="AS5" s="78" t="b">
        <v>1</v>
      </c>
      <c r="AT5" s="78"/>
      <c r="AU5" s="78">
        <v>0</v>
      </c>
      <c r="AV5" s="82" t="s">
        <v>1205</v>
      </c>
      <c r="AW5" s="78" t="b">
        <v>0</v>
      </c>
      <c r="AX5" s="78" t="s">
        <v>1228</v>
      </c>
      <c r="AY5" s="82" t="s">
        <v>1231</v>
      </c>
      <c r="AZ5" s="78" t="s">
        <v>66</v>
      </c>
      <c r="BA5" s="78" t="str">
        <f>REPLACE(INDEX(GroupVertices[Group],MATCH(Vertices[[#This Row],[Vertex]],GroupVertices[Vertex],0)),1,1,"")</f>
        <v>1</v>
      </c>
      <c r="BB5" s="48" t="s">
        <v>357</v>
      </c>
      <c r="BC5" s="48" t="s">
        <v>357</v>
      </c>
      <c r="BD5" s="48" t="s">
        <v>420</v>
      </c>
      <c r="BE5" s="48" t="s">
        <v>420</v>
      </c>
      <c r="BF5" s="48" t="s">
        <v>433</v>
      </c>
      <c r="BG5" s="48" t="s">
        <v>433</v>
      </c>
      <c r="BH5" s="119" t="s">
        <v>1813</v>
      </c>
      <c r="BI5" s="119" t="s">
        <v>1813</v>
      </c>
      <c r="BJ5" s="119" t="s">
        <v>1869</v>
      </c>
      <c r="BK5" s="119" t="s">
        <v>1869</v>
      </c>
      <c r="BL5" s="119">
        <v>0</v>
      </c>
      <c r="BM5" s="123">
        <v>0</v>
      </c>
      <c r="BN5" s="119">
        <v>0</v>
      </c>
      <c r="BO5" s="123">
        <v>0</v>
      </c>
      <c r="BP5" s="119">
        <v>0</v>
      </c>
      <c r="BQ5" s="123">
        <v>0</v>
      </c>
      <c r="BR5" s="119">
        <v>5</v>
      </c>
      <c r="BS5" s="123">
        <v>100</v>
      </c>
      <c r="BT5" s="119">
        <v>5</v>
      </c>
      <c r="BU5" s="2"/>
      <c r="BV5" s="3"/>
      <c r="BW5" s="3"/>
      <c r="BX5" s="3"/>
      <c r="BY5" s="3"/>
    </row>
    <row r="6" spans="1:77" ht="41.45" customHeight="1">
      <c r="A6" s="64" t="s">
        <v>217</v>
      </c>
      <c r="C6" s="65"/>
      <c r="D6" s="65" t="s">
        <v>64</v>
      </c>
      <c r="E6" s="66">
        <v>165.18344237720797</v>
      </c>
      <c r="F6" s="68">
        <v>99.99642829828623</v>
      </c>
      <c r="G6" s="102" t="s">
        <v>534</v>
      </c>
      <c r="H6" s="65"/>
      <c r="I6" s="69" t="s">
        <v>217</v>
      </c>
      <c r="J6" s="70"/>
      <c r="K6" s="70"/>
      <c r="L6" s="69" t="s">
        <v>1291</v>
      </c>
      <c r="M6" s="73">
        <v>2.19032912447561</v>
      </c>
      <c r="N6" s="74">
        <v>6087.76025390625</v>
      </c>
      <c r="O6" s="74">
        <v>858.7376708984375</v>
      </c>
      <c r="P6" s="75"/>
      <c r="Q6" s="76"/>
      <c r="R6" s="76"/>
      <c r="S6" s="88"/>
      <c r="T6" s="48">
        <v>0</v>
      </c>
      <c r="U6" s="48">
        <v>1</v>
      </c>
      <c r="V6" s="49">
        <v>0</v>
      </c>
      <c r="W6" s="49">
        <v>1</v>
      </c>
      <c r="X6" s="49">
        <v>0</v>
      </c>
      <c r="Y6" s="49">
        <v>0.701748</v>
      </c>
      <c r="Z6" s="49">
        <v>0</v>
      </c>
      <c r="AA6" s="49">
        <v>0</v>
      </c>
      <c r="AB6" s="71">
        <v>6</v>
      </c>
      <c r="AC6" s="71"/>
      <c r="AD6" s="72"/>
      <c r="AE6" s="78" t="s">
        <v>952</v>
      </c>
      <c r="AF6" s="78">
        <v>1639</v>
      </c>
      <c r="AG6" s="78">
        <v>2705</v>
      </c>
      <c r="AH6" s="78">
        <v>189174</v>
      </c>
      <c r="AI6" s="78">
        <v>15839</v>
      </c>
      <c r="AJ6" s="78"/>
      <c r="AK6" s="78" t="s">
        <v>1008</v>
      </c>
      <c r="AL6" s="78" t="s">
        <v>1059</v>
      </c>
      <c r="AM6" s="82" t="s">
        <v>1107</v>
      </c>
      <c r="AN6" s="78"/>
      <c r="AO6" s="80">
        <v>41884.55836805556</v>
      </c>
      <c r="AP6" s="82" t="s">
        <v>1152</v>
      </c>
      <c r="AQ6" s="78" t="b">
        <v>1</v>
      </c>
      <c r="AR6" s="78" t="b">
        <v>0</v>
      </c>
      <c r="AS6" s="78" t="b">
        <v>0</v>
      </c>
      <c r="AT6" s="78"/>
      <c r="AU6" s="78">
        <v>455</v>
      </c>
      <c r="AV6" s="82" t="s">
        <v>1204</v>
      </c>
      <c r="AW6" s="78" t="b">
        <v>0</v>
      </c>
      <c r="AX6" s="78" t="s">
        <v>1228</v>
      </c>
      <c r="AY6" s="82" t="s">
        <v>1232</v>
      </c>
      <c r="AZ6" s="78" t="s">
        <v>66</v>
      </c>
      <c r="BA6" s="78" t="str">
        <f>REPLACE(INDEX(GroupVertices[Group],MATCH(Vertices[[#This Row],[Vertex]],GroupVertices[Vertex],0)),1,1,"")</f>
        <v>15</v>
      </c>
      <c r="BB6" s="48"/>
      <c r="BC6" s="48"/>
      <c r="BD6" s="48"/>
      <c r="BE6" s="48"/>
      <c r="BF6" s="48" t="s">
        <v>434</v>
      </c>
      <c r="BG6" s="48" t="s">
        <v>434</v>
      </c>
      <c r="BH6" s="119" t="s">
        <v>1814</v>
      </c>
      <c r="BI6" s="119" t="s">
        <v>1814</v>
      </c>
      <c r="BJ6" s="119" t="s">
        <v>1697</v>
      </c>
      <c r="BK6" s="119" t="s">
        <v>1697</v>
      </c>
      <c r="BL6" s="119">
        <v>1</v>
      </c>
      <c r="BM6" s="123">
        <v>4.545454545454546</v>
      </c>
      <c r="BN6" s="119">
        <v>0</v>
      </c>
      <c r="BO6" s="123">
        <v>0</v>
      </c>
      <c r="BP6" s="119">
        <v>0</v>
      </c>
      <c r="BQ6" s="123">
        <v>0</v>
      </c>
      <c r="BR6" s="119">
        <v>21</v>
      </c>
      <c r="BS6" s="123">
        <v>95.45454545454545</v>
      </c>
      <c r="BT6" s="119">
        <v>22</v>
      </c>
      <c r="BU6" s="2"/>
      <c r="BV6" s="3"/>
      <c r="BW6" s="3"/>
      <c r="BX6" s="3"/>
      <c r="BY6" s="3"/>
    </row>
    <row r="7" spans="1:77" ht="41.45" customHeight="1">
      <c r="A7" s="64" t="s">
        <v>225</v>
      </c>
      <c r="C7" s="65"/>
      <c r="D7" s="65" t="s">
        <v>64</v>
      </c>
      <c r="E7" s="66">
        <v>162.24488018286215</v>
      </c>
      <c r="F7" s="68">
        <v>99.99972525371433</v>
      </c>
      <c r="G7" s="102" t="s">
        <v>542</v>
      </c>
      <c r="H7" s="65"/>
      <c r="I7" s="69" t="s">
        <v>225</v>
      </c>
      <c r="J7" s="70"/>
      <c r="K7" s="70"/>
      <c r="L7" s="69" t="s">
        <v>1292</v>
      </c>
      <c r="M7" s="73">
        <v>1.0915637788058161</v>
      </c>
      <c r="N7" s="74">
        <v>6087.76025390625</v>
      </c>
      <c r="O7" s="74">
        <v>1870.401123046875</v>
      </c>
      <c r="P7" s="75"/>
      <c r="Q7" s="76"/>
      <c r="R7" s="76"/>
      <c r="S7" s="88"/>
      <c r="T7" s="48">
        <v>2</v>
      </c>
      <c r="U7" s="48">
        <v>1</v>
      </c>
      <c r="V7" s="49">
        <v>0</v>
      </c>
      <c r="W7" s="49">
        <v>1</v>
      </c>
      <c r="X7" s="49">
        <v>0</v>
      </c>
      <c r="Y7" s="49">
        <v>1.298233</v>
      </c>
      <c r="Z7" s="49">
        <v>0</v>
      </c>
      <c r="AA7" s="49">
        <v>0</v>
      </c>
      <c r="AB7" s="71">
        <v>7</v>
      </c>
      <c r="AC7" s="71"/>
      <c r="AD7" s="72"/>
      <c r="AE7" s="78" t="s">
        <v>953</v>
      </c>
      <c r="AF7" s="78">
        <v>382</v>
      </c>
      <c r="AG7" s="78">
        <v>209</v>
      </c>
      <c r="AH7" s="78">
        <v>2747</v>
      </c>
      <c r="AI7" s="78">
        <v>935</v>
      </c>
      <c r="AJ7" s="78"/>
      <c r="AK7" s="78"/>
      <c r="AL7" s="78"/>
      <c r="AM7" s="78"/>
      <c r="AN7" s="78"/>
      <c r="AO7" s="80">
        <v>41785.61282407407</v>
      </c>
      <c r="AP7" s="82" t="s">
        <v>1153</v>
      </c>
      <c r="AQ7" s="78" t="b">
        <v>1</v>
      </c>
      <c r="AR7" s="78" t="b">
        <v>0</v>
      </c>
      <c r="AS7" s="78" t="b">
        <v>0</v>
      </c>
      <c r="AT7" s="78"/>
      <c r="AU7" s="78">
        <v>13</v>
      </c>
      <c r="AV7" s="82" t="s">
        <v>1204</v>
      </c>
      <c r="AW7" s="78" t="b">
        <v>0</v>
      </c>
      <c r="AX7" s="78" t="s">
        <v>1228</v>
      </c>
      <c r="AY7" s="82" t="s">
        <v>1233</v>
      </c>
      <c r="AZ7" s="78" t="s">
        <v>66</v>
      </c>
      <c r="BA7" s="78" t="str">
        <f>REPLACE(INDEX(GroupVertices[Group],MATCH(Vertices[[#This Row],[Vertex]],GroupVertices[Vertex],0)),1,1,"")</f>
        <v>15</v>
      </c>
      <c r="BB7" s="48"/>
      <c r="BC7" s="48"/>
      <c r="BD7" s="48"/>
      <c r="BE7" s="48"/>
      <c r="BF7" s="48" t="s">
        <v>1777</v>
      </c>
      <c r="BG7" s="48" t="s">
        <v>1797</v>
      </c>
      <c r="BH7" s="119" t="s">
        <v>1815</v>
      </c>
      <c r="BI7" s="119" t="s">
        <v>1815</v>
      </c>
      <c r="BJ7" s="119" t="s">
        <v>1870</v>
      </c>
      <c r="BK7" s="119" t="s">
        <v>1870</v>
      </c>
      <c r="BL7" s="119">
        <v>3</v>
      </c>
      <c r="BM7" s="123">
        <v>6.976744186046512</v>
      </c>
      <c r="BN7" s="119">
        <v>0</v>
      </c>
      <c r="BO7" s="123">
        <v>0</v>
      </c>
      <c r="BP7" s="119">
        <v>0</v>
      </c>
      <c r="BQ7" s="123">
        <v>0</v>
      </c>
      <c r="BR7" s="119">
        <v>40</v>
      </c>
      <c r="BS7" s="123">
        <v>93.02325581395348</v>
      </c>
      <c r="BT7" s="119">
        <v>43</v>
      </c>
      <c r="BU7" s="2"/>
      <c r="BV7" s="3"/>
      <c r="BW7" s="3"/>
      <c r="BX7" s="3"/>
      <c r="BY7" s="3"/>
    </row>
    <row r="8" spans="1:77" ht="41.45" customHeight="1">
      <c r="A8" s="64" t="s">
        <v>218</v>
      </c>
      <c r="C8" s="65"/>
      <c r="D8" s="65" t="s">
        <v>64</v>
      </c>
      <c r="E8" s="66">
        <v>191.62226096632025</v>
      </c>
      <c r="F8" s="68">
        <v>99.96676494570261</v>
      </c>
      <c r="G8" s="102" t="s">
        <v>535</v>
      </c>
      <c r="H8" s="65"/>
      <c r="I8" s="69" t="s">
        <v>218</v>
      </c>
      <c r="J8" s="70"/>
      <c r="K8" s="70"/>
      <c r="L8" s="69" t="s">
        <v>1293</v>
      </c>
      <c r="M8" s="73">
        <v>12.07613576217856</v>
      </c>
      <c r="N8" s="74">
        <v>3077.177734375</v>
      </c>
      <c r="O8" s="74">
        <v>2676.202880859375</v>
      </c>
      <c r="P8" s="75"/>
      <c r="Q8" s="76"/>
      <c r="R8" s="76"/>
      <c r="S8" s="88"/>
      <c r="T8" s="48">
        <v>1</v>
      </c>
      <c r="U8" s="48">
        <v>1</v>
      </c>
      <c r="V8" s="49">
        <v>0</v>
      </c>
      <c r="W8" s="49">
        <v>0</v>
      </c>
      <c r="X8" s="49">
        <v>0</v>
      </c>
      <c r="Y8" s="49">
        <v>0.99999</v>
      </c>
      <c r="Z8" s="49">
        <v>0</v>
      </c>
      <c r="AA8" s="49" t="s">
        <v>1417</v>
      </c>
      <c r="AB8" s="71">
        <v>8</v>
      </c>
      <c r="AC8" s="71"/>
      <c r="AD8" s="72"/>
      <c r="AE8" s="78" t="s">
        <v>954</v>
      </c>
      <c r="AF8" s="78">
        <v>38</v>
      </c>
      <c r="AG8" s="78">
        <v>25162</v>
      </c>
      <c r="AH8" s="78">
        <v>5855</v>
      </c>
      <c r="AI8" s="78">
        <v>1071</v>
      </c>
      <c r="AJ8" s="78"/>
      <c r="AK8" s="78" t="s">
        <v>1009</v>
      </c>
      <c r="AL8" s="78" t="s">
        <v>1060</v>
      </c>
      <c r="AM8" s="82" t="s">
        <v>1108</v>
      </c>
      <c r="AN8" s="78"/>
      <c r="AO8" s="80">
        <v>40551.13471064815</v>
      </c>
      <c r="AP8" s="82" t="s">
        <v>1154</v>
      </c>
      <c r="AQ8" s="78" t="b">
        <v>0</v>
      </c>
      <c r="AR8" s="78" t="b">
        <v>0</v>
      </c>
      <c r="AS8" s="78" t="b">
        <v>0</v>
      </c>
      <c r="AT8" s="78"/>
      <c r="AU8" s="78">
        <v>156</v>
      </c>
      <c r="AV8" s="82" t="s">
        <v>1206</v>
      </c>
      <c r="AW8" s="78" t="b">
        <v>1</v>
      </c>
      <c r="AX8" s="78" t="s">
        <v>1228</v>
      </c>
      <c r="AY8" s="82" t="s">
        <v>1234</v>
      </c>
      <c r="AZ8" s="78" t="s">
        <v>66</v>
      </c>
      <c r="BA8" s="78" t="str">
        <f>REPLACE(INDEX(GroupVertices[Group],MATCH(Vertices[[#This Row],[Vertex]],GroupVertices[Vertex],0)),1,1,"")</f>
        <v>1</v>
      </c>
      <c r="BB8" s="48" t="s">
        <v>358</v>
      </c>
      <c r="BC8" s="48" t="s">
        <v>358</v>
      </c>
      <c r="BD8" s="48" t="s">
        <v>420</v>
      </c>
      <c r="BE8" s="48" t="s">
        <v>420</v>
      </c>
      <c r="BF8" s="48" t="s">
        <v>435</v>
      </c>
      <c r="BG8" s="48" t="s">
        <v>435</v>
      </c>
      <c r="BH8" s="119" t="s">
        <v>1816</v>
      </c>
      <c r="BI8" s="119" t="s">
        <v>1816</v>
      </c>
      <c r="BJ8" s="119" t="s">
        <v>1871</v>
      </c>
      <c r="BK8" s="119" t="s">
        <v>1871</v>
      </c>
      <c r="BL8" s="119">
        <v>1</v>
      </c>
      <c r="BM8" s="123">
        <v>5</v>
      </c>
      <c r="BN8" s="119">
        <v>0</v>
      </c>
      <c r="BO8" s="123">
        <v>0</v>
      </c>
      <c r="BP8" s="119">
        <v>0</v>
      </c>
      <c r="BQ8" s="123">
        <v>0</v>
      </c>
      <c r="BR8" s="119">
        <v>19</v>
      </c>
      <c r="BS8" s="123">
        <v>95</v>
      </c>
      <c r="BT8" s="119">
        <v>20</v>
      </c>
      <c r="BU8" s="2"/>
      <c r="BV8" s="3"/>
      <c r="BW8" s="3"/>
      <c r="BX8" s="3"/>
      <c r="BY8" s="3"/>
    </row>
    <row r="9" spans="1:77" ht="41.45" customHeight="1">
      <c r="A9" s="64" t="s">
        <v>219</v>
      </c>
      <c r="C9" s="65"/>
      <c r="D9" s="65" t="s">
        <v>64</v>
      </c>
      <c r="E9" s="66">
        <v>166.59738997152263</v>
      </c>
      <c r="F9" s="68">
        <v>99.99484190266558</v>
      </c>
      <c r="G9" s="102" t="s">
        <v>536</v>
      </c>
      <c r="H9" s="65"/>
      <c r="I9" s="69" t="s">
        <v>219</v>
      </c>
      <c r="J9" s="70"/>
      <c r="K9" s="70"/>
      <c r="L9" s="69" t="s">
        <v>1294</v>
      </c>
      <c r="M9" s="73">
        <v>2.7190219049841926</v>
      </c>
      <c r="N9" s="74">
        <v>7546.353515625</v>
      </c>
      <c r="O9" s="74">
        <v>5878.82373046875</v>
      </c>
      <c r="P9" s="75"/>
      <c r="Q9" s="76"/>
      <c r="R9" s="76"/>
      <c r="S9" s="88"/>
      <c r="T9" s="48">
        <v>2</v>
      </c>
      <c r="U9" s="48">
        <v>1</v>
      </c>
      <c r="V9" s="49">
        <v>0</v>
      </c>
      <c r="W9" s="49">
        <v>1</v>
      </c>
      <c r="X9" s="49">
        <v>0</v>
      </c>
      <c r="Y9" s="49">
        <v>1.298233</v>
      </c>
      <c r="Z9" s="49">
        <v>0</v>
      </c>
      <c r="AA9" s="49">
        <v>0</v>
      </c>
      <c r="AB9" s="71">
        <v>9</v>
      </c>
      <c r="AC9" s="71"/>
      <c r="AD9" s="72"/>
      <c r="AE9" s="78" t="s">
        <v>955</v>
      </c>
      <c r="AF9" s="78">
        <v>2996</v>
      </c>
      <c r="AG9" s="78">
        <v>3906</v>
      </c>
      <c r="AH9" s="78">
        <v>1702</v>
      </c>
      <c r="AI9" s="78">
        <v>4752</v>
      </c>
      <c r="AJ9" s="78"/>
      <c r="AK9" s="78" t="s">
        <v>1010</v>
      </c>
      <c r="AL9" s="78" t="s">
        <v>1061</v>
      </c>
      <c r="AM9" s="82" t="s">
        <v>1109</v>
      </c>
      <c r="AN9" s="78"/>
      <c r="AO9" s="80">
        <v>42634.3384375</v>
      </c>
      <c r="AP9" s="82" t="s">
        <v>1155</v>
      </c>
      <c r="AQ9" s="78" t="b">
        <v>0</v>
      </c>
      <c r="AR9" s="78" t="b">
        <v>0</v>
      </c>
      <c r="AS9" s="78" t="b">
        <v>0</v>
      </c>
      <c r="AT9" s="78"/>
      <c r="AU9" s="78">
        <v>27</v>
      </c>
      <c r="AV9" s="82" t="s">
        <v>1204</v>
      </c>
      <c r="AW9" s="78" t="b">
        <v>0</v>
      </c>
      <c r="AX9" s="78" t="s">
        <v>1228</v>
      </c>
      <c r="AY9" s="82" t="s">
        <v>1235</v>
      </c>
      <c r="AZ9" s="78" t="s">
        <v>66</v>
      </c>
      <c r="BA9" s="78" t="str">
        <f>REPLACE(INDEX(GroupVertices[Group],MATCH(Vertices[[#This Row],[Vertex]],GroupVertices[Vertex],0)),1,1,"")</f>
        <v>14</v>
      </c>
      <c r="BB9" s="48" t="s">
        <v>359</v>
      </c>
      <c r="BC9" s="48" t="s">
        <v>359</v>
      </c>
      <c r="BD9" s="48" t="s">
        <v>421</v>
      </c>
      <c r="BE9" s="48" t="s">
        <v>421</v>
      </c>
      <c r="BF9" s="48" t="s">
        <v>436</v>
      </c>
      <c r="BG9" s="48" t="s">
        <v>436</v>
      </c>
      <c r="BH9" s="119" t="s">
        <v>1817</v>
      </c>
      <c r="BI9" s="119" t="s">
        <v>1817</v>
      </c>
      <c r="BJ9" s="119" t="s">
        <v>1696</v>
      </c>
      <c r="BK9" s="119" t="s">
        <v>1696</v>
      </c>
      <c r="BL9" s="119">
        <v>0</v>
      </c>
      <c r="BM9" s="123">
        <v>0</v>
      </c>
      <c r="BN9" s="119">
        <v>0</v>
      </c>
      <c r="BO9" s="123">
        <v>0</v>
      </c>
      <c r="BP9" s="119">
        <v>0</v>
      </c>
      <c r="BQ9" s="123">
        <v>0</v>
      </c>
      <c r="BR9" s="119">
        <v>7</v>
      </c>
      <c r="BS9" s="123">
        <v>100</v>
      </c>
      <c r="BT9" s="119">
        <v>7</v>
      </c>
      <c r="BU9" s="2"/>
      <c r="BV9" s="3"/>
      <c r="BW9" s="3"/>
      <c r="BX9" s="3"/>
      <c r="BY9" s="3"/>
    </row>
    <row r="10" spans="1:77" ht="41.45" customHeight="1">
      <c r="A10" s="64" t="s">
        <v>220</v>
      </c>
      <c r="C10" s="65"/>
      <c r="D10" s="65" t="s">
        <v>64</v>
      </c>
      <c r="E10" s="66">
        <v>162.1989651485755</v>
      </c>
      <c r="F10" s="68">
        <v>99.99977676864289</v>
      </c>
      <c r="G10" s="102" t="s">
        <v>537</v>
      </c>
      <c r="H10" s="65"/>
      <c r="I10" s="69" t="s">
        <v>220</v>
      </c>
      <c r="J10" s="70"/>
      <c r="K10" s="70"/>
      <c r="L10" s="69" t="s">
        <v>1295</v>
      </c>
      <c r="M10" s="73">
        <v>1.0743955702797257</v>
      </c>
      <c r="N10" s="74">
        <v>7546.353515625</v>
      </c>
      <c r="O10" s="74">
        <v>6719.91650390625</v>
      </c>
      <c r="P10" s="75"/>
      <c r="Q10" s="76"/>
      <c r="R10" s="76"/>
      <c r="S10" s="88"/>
      <c r="T10" s="48">
        <v>0</v>
      </c>
      <c r="U10" s="48">
        <v>1</v>
      </c>
      <c r="V10" s="49">
        <v>0</v>
      </c>
      <c r="W10" s="49">
        <v>1</v>
      </c>
      <c r="X10" s="49">
        <v>0</v>
      </c>
      <c r="Y10" s="49">
        <v>0.701748</v>
      </c>
      <c r="Z10" s="49">
        <v>0</v>
      </c>
      <c r="AA10" s="49">
        <v>0</v>
      </c>
      <c r="AB10" s="71">
        <v>10</v>
      </c>
      <c r="AC10" s="71"/>
      <c r="AD10" s="72"/>
      <c r="AE10" s="78" t="s">
        <v>956</v>
      </c>
      <c r="AF10" s="78">
        <v>530</v>
      </c>
      <c r="AG10" s="78">
        <v>170</v>
      </c>
      <c r="AH10" s="78">
        <v>358</v>
      </c>
      <c r="AI10" s="78">
        <v>335</v>
      </c>
      <c r="AJ10" s="78"/>
      <c r="AK10" s="78" t="s">
        <v>1011</v>
      </c>
      <c r="AL10" s="78" t="s">
        <v>1062</v>
      </c>
      <c r="AM10" s="82" t="s">
        <v>1110</v>
      </c>
      <c r="AN10" s="78"/>
      <c r="AO10" s="80">
        <v>43743.17482638889</v>
      </c>
      <c r="AP10" s="82" t="s">
        <v>1156</v>
      </c>
      <c r="AQ10" s="78" t="b">
        <v>1</v>
      </c>
      <c r="AR10" s="78" t="b">
        <v>0</v>
      </c>
      <c r="AS10" s="78" t="b">
        <v>0</v>
      </c>
      <c r="AT10" s="78"/>
      <c r="AU10" s="78">
        <v>0</v>
      </c>
      <c r="AV10" s="78"/>
      <c r="AW10" s="78" t="b">
        <v>0</v>
      </c>
      <c r="AX10" s="78" t="s">
        <v>1228</v>
      </c>
      <c r="AY10" s="82" t="s">
        <v>1236</v>
      </c>
      <c r="AZ10" s="78" t="s">
        <v>66</v>
      </c>
      <c r="BA10" s="78" t="str">
        <f>REPLACE(INDEX(GroupVertices[Group],MATCH(Vertices[[#This Row],[Vertex]],GroupVertices[Vertex],0)),1,1,"")</f>
        <v>14</v>
      </c>
      <c r="BB10" s="48" t="s">
        <v>359</v>
      </c>
      <c r="BC10" s="48" t="s">
        <v>359</v>
      </c>
      <c r="BD10" s="48" t="s">
        <v>421</v>
      </c>
      <c r="BE10" s="48" t="s">
        <v>421</v>
      </c>
      <c r="BF10" s="48" t="s">
        <v>436</v>
      </c>
      <c r="BG10" s="48" t="s">
        <v>436</v>
      </c>
      <c r="BH10" s="119" t="s">
        <v>1817</v>
      </c>
      <c r="BI10" s="119" t="s">
        <v>1817</v>
      </c>
      <c r="BJ10" s="119" t="s">
        <v>1696</v>
      </c>
      <c r="BK10" s="119" t="s">
        <v>1696</v>
      </c>
      <c r="BL10" s="119">
        <v>0</v>
      </c>
      <c r="BM10" s="123">
        <v>0</v>
      </c>
      <c r="BN10" s="119">
        <v>0</v>
      </c>
      <c r="BO10" s="123">
        <v>0</v>
      </c>
      <c r="BP10" s="119">
        <v>0</v>
      </c>
      <c r="BQ10" s="123">
        <v>0</v>
      </c>
      <c r="BR10" s="119">
        <v>7</v>
      </c>
      <c r="BS10" s="123">
        <v>100</v>
      </c>
      <c r="BT10" s="119">
        <v>7</v>
      </c>
      <c r="BU10" s="2"/>
      <c r="BV10" s="3"/>
      <c r="BW10" s="3"/>
      <c r="BX10" s="3"/>
      <c r="BY10" s="3"/>
    </row>
    <row r="11" spans="1:77" ht="41.45" customHeight="1">
      <c r="A11" s="64" t="s">
        <v>221</v>
      </c>
      <c r="C11" s="65"/>
      <c r="D11" s="65" t="s">
        <v>64</v>
      </c>
      <c r="E11" s="66">
        <v>164.84908674291543</v>
      </c>
      <c r="F11" s="68">
        <v>99.99680343263782</v>
      </c>
      <c r="G11" s="102" t="s">
        <v>538</v>
      </c>
      <c r="H11" s="65"/>
      <c r="I11" s="69" t="s">
        <v>221</v>
      </c>
      <c r="J11" s="70"/>
      <c r="K11" s="70"/>
      <c r="L11" s="69" t="s">
        <v>1296</v>
      </c>
      <c r="M11" s="73">
        <v>2.0653093495676687</v>
      </c>
      <c r="N11" s="74">
        <v>5314.6083984375</v>
      </c>
      <c r="O11" s="74">
        <v>2672.7021484375</v>
      </c>
      <c r="P11" s="75"/>
      <c r="Q11" s="76"/>
      <c r="R11" s="76"/>
      <c r="S11" s="88"/>
      <c r="T11" s="48">
        <v>0</v>
      </c>
      <c r="U11" s="48">
        <v>2</v>
      </c>
      <c r="V11" s="49">
        <v>0</v>
      </c>
      <c r="W11" s="49">
        <v>0.166667</v>
      </c>
      <c r="X11" s="49">
        <v>0.025489</v>
      </c>
      <c r="Y11" s="49">
        <v>0.83701</v>
      </c>
      <c r="Z11" s="49">
        <v>0.5</v>
      </c>
      <c r="AA11" s="49">
        <v>0</v>
      </c>
      <c r="AB11" s="71">
        <v>11</v>
      </c>
      <c r="AC11" s="71"/>
      <c r="AD11" s="72"/>
      <c r="AE11" s="78" t="s">
        <v>957</v>
      </c>
      <c r="AF11" s="78">
        <v>1745</v>
      </c>
      <c r="AG11" s="78">
        <v>2421</v>
      </c>
      <c r="AH11" s="78">
        <v>66868</v>
      </c>
      <c r="AI11" s="78">
        <v>13007</v>
      </c>
      <c r="AJ11" s="78"/>
      <c r="AK11" s="78" t="s">
        <v>1012</v>
      </c>
      <c r="AL11" s="78" t="s">
        <v>1063</v>
      </c>
      <c r="AM11" s="82" t="s">
        <v>1111</v>
      </c>
      <c r="AN11" s="78"/>
      <c r="AO11" s="80">
        <v>40884.82711805555</v>
      </c>
      <c r="AP11" s="82" t="s">
        <v>1157</v>
      </c>
      <c r="AQ11" s="78" t="b">
        <v>0</v>
      </c>
      <c r="AR11" s="78" t="b">
        <v>0</v>
      </c>
      <c r="AS11" s="78" t="b">
        <v>0</v>
      </c>
      <c r="AT11" s="78"/>
      <c r="AU11" s="78">
        <v>66</v>
      </c>
      <c r="AV11" s="82" t="s">
        <v>1207</v>
      </c>
      <c r="AW11" s="78" t="b">
        <v>0</v>
      </c>
      <c r="AX11" s="78" t="s">
        <v>1228</v>
      </c>
      <c r="AY11" s="82" t="s">
        <v>1237</v>
      </c>
      <c r="AZ11" s="78" t="s">
        <v>66</v>
      </c>
      <c r="BA11" s="78" t="str">
        <f>REPLACE(INDEX(GroupVertices[Group],MATCH(Vertices[[#This Row],[Vertex]],GroupVertices[Vertex],0)),1,1,"")</f>
        <v>3</v>
      </c>
      <c r="BB11" s="48" t="s">
        <v>360</v>
      </c>
      <c r="BC11" s="48" t="s">
        <v>360</v>
      </c>
      <c r="BD11" s="48" t="s">
        <v>422</v>
      </c>
      <c r="BE11" s="48" t="s">
        <v>422</v>
      </c>
      <c r="BF11" s="48" t="s">
        <v>437</v>
      </c>
      <c r="BG11" s="48" t="s">
        <v>437</v>
      </c>
      <c r="BH11" s="119" t="s">
        <v>1818</v>
      </c>
      <c r="BI11" s="119" t="s">
        <v>1818</v>
      </c>
      <c r="BJ11" s="119" t="s">
        <v>1872</v>
      </c>
      <c r="BK11" s="119" t="s">
        <v>1872</v>
      </c>
      <c r="BL11" s="119">
        <v>0</v>
      </c>
      <c r="BM11" s="123">
        <v>0</v>
      </c>
      <c r="BN11" s="119">
        <v>0</v>
      </c>
      <c r="BO11" s="123">
        <v>0</v>
      </c>
      <c r="BP11" s="119">
        <v>0</v>
      </c>
      <c r="BQ11" s="123">
        <v>0</v>
      </c>
      <c r="BR11" s="119">
        <v>15</v>
      </c>
      <c r="BS11" s="123">
        <v>100</v>
      </c>
      <c r="BT11" s="119">
        <v>15</v>
      </c>
      <c r="BU11" s="2"/>
      <c r="BV11" s="3"/>
      <c r="BW11" s="3"/>
      <c r="BX11" s="3"/>
      <c r="BY11" s="3"/>
    </row>
    <row r="12" spans="1:77" ht="41.45" customHeight="1">
      <c r="A12" s="64" t="s">
        <v>261</v>
      </c>
      <c r="C12" s="65"/>
      <c r="D12" s="65" t="s">
        <v>64</v>
      </c>
      <c r="E12" s="66">
        <v>163.7306436000354</v>
      </c>
      <c r="F12" s="68">
        <v>99.99805828346182</v>
      </c>
      <c r="G12" s="102" t="s">
        <v>571</v>
      </c>
      <c r="H12" s="65"/>
      <c r="I12" s="69" t="s">
        <v>261</v>
      </c>
      <c r="J12" s="70"/>
      <c r="K12" s="70"/>
      <c r="L12" s="69" t="s">
        <v>1297</v>
      </c>
      <c r="M12" s="73">
        <v>1.6471093982911045</v>
      </c>
      <c r="N12" s="74">
        <v>4274.89794921875</v>
      </c>
      <c r="O12" s="74">
        <v>2518.875</v>
      </c>
      <c r="P12" s="75"/>
      <c r="Q12" s="76"/>
      <c r="R12" s="76"/>
      <c r="S12" s="88"/>
      <c r="T12" s="48">
        <v>2</v>
      </c>
      <c r="U12" s="48">
        <v>2</v>
      </c>
      <c r="V12" s="49">
        <v>7</v>
      </c>
      <c r="W12" s="49">
        <v>0.25</v>
      </c>
      <c r="X12" s="49">
        <v>0.036047</v>
      </c>
      <c r="Y12" s="49">
        <v>1.624195</v>
      </c>
      <c r="Z12" s="49">
        <v>0.16666666666666666</v>
      </c>
      <c r="AA12" s="49">
        <v>0</v>
      </c>
      <c r="AB12" s="71">
        <v>12</v>
      </c>
      <c r="AC12" s="71"/>
      <c r="AD12" s="72"/>
      <c r="AE12" s="78" t="s">
        <v>958</v>
      </c>
      <c r="AF12" s="78">
        <v>2193</v>
      </c>
      <c r="AG12" s="78">
        <v>1471</v>
      </c>
      <c r="AH12" s="78">
        <v>15257</v>
      </c>
      <c r="AI12" s="78">
        <v>1962</v>
      </c>
      <c r="AJ12" s="78"/>
      <c r="AK12" s="78" t="s">
        <v>1013</v>
      </c>
      <c r="AL12" s="78" t="s">
        <v>1064</v>
      </c>
      <c r="AM12" s="82" t="s">
        <v>1112</v>
      </c>
      <c r="AN12" s="78"/>
      <c r="AO12" s="80">
        <v>42787.55436342592</v>
      </c>
      <c r="AP12" s="82" t="s">
        <v>1158</v>
      </c>
      <c r="AQ12" s="78" t="b">
        <v>0</v>
      </c>
      <c r="AR12" s="78" t="b">
        <v>0</v>
      </c>
      <c r="AS12" s="78" t="b">
        <v>0</v>
      </c>
      <c r="AT12" s="78"/>
      <c r="AU12" s="78">
        <v>7</v>
      </c>
      <c r="AV12" s="82" t="s">
        <v>1204</v>
      </c>
      <c r="AW12" s="78" t="b">
        <v>0</v>
      </c>
      <c r="AX12" s="78" t="s">
        <v>1228</v>
      </c>
      <c r="AY12" s="82" t="s">
        <v>1238</v>
      </c>
      <c r="AZ12" s="78" t="s">
        <v>66</v>
      </c>
      <c r="BA12" s="78" t="str">
        <f>REPLACE(INDEX(GroupVertices[Group],MATCH(Vertices[[#This Row],[Vertex]],GroupVertices[Vertex],0)),1,1,"")</f>
        <v>3</v>
      </c>
      <c r="BB12" s="48" t="s">
        <v>1758</v>
      </c>
      <c r="BC12" s="48" t="s">
        <v>1758</v>
      </c>
      <c r="BD12" s="48" t="s">
        <v>1771</v>
      </c>
      <c r="BE12" s="48" t="s">
        <v>1771</v>
      </c>
      <c r="BF12" s="48" t="s">
        <v>1778</v>
      </c>
      <c r="BG12" s="48" t="s">
        <v>1798</v>
      </c>
      <c r="BH12" s="119" t="s">
        <v>1819</v>
      </c>
      <c r="BI12" s="119" t="s">
        <v>1853</v>
      </c>
      <c r="BJ12" s="119" t="s">
        <v>1873</v>
      </c>
      <c r="BK12" s="119" t="s">
        <v>1903</v>
      </c>
      <c r="BL12" s="119">
        <v>0</v>
      </c>
      <c r="BM12" s="123">
        <v>0</v>
      </c>
      <c r="BN12" s="119">
        <v>0</v>
      </c>
      <c r="BO12" s="123">
        <v>0</v>
      </c>
      <c r="BP12" s="119">
        <v>0</v>
      </c>
      <c r="BQ12" s="123">
        <v>0</v>
      </c>
      <c r="BR12" s="119">
        <v>42</v>
      </c>
      <c r="BS12" s="123">
        <v>100</v>
      </c>
      <c r="BT12" s="119">
        <v>42</v>
      </c>
      <c r="BU12" s="2"/>
      <c r="BV12" s="3"/>
      <c r="BW12" s="3"/>
      <c r="BX12" s="3"/>
      <c r="BY12" s="3"/>
    </row>
    <row r="13" spans="1:77" ht="41.45" customHeight="1">
      <c r="A13" s="64" t="s">
        <v>264</v>
      </c>
      <c r="C13" s="65"/>
      <c r="D13" s="65" t="s">
        <v>64</v>
      </c>
      <c r="E13" s="66">
        <v>294.5237393455682</v>
      </c>
      <c r="F13" s="68">
        <v>99.8513133863127</v>
      </c>
      <c r="G13" s="102" t="s">
        <v>1212</v>
      </c>
      <c r="H13" s="65"/>
      <c r="I13" s="69" t="s">
        <v>264</v>
      </c>
      <c r="J13" s="70"/>
      <c r="K13" s="70"/>
      <c r="L13" s="69" t="s">
        <v>1298</v>
      </c>
      <c r="M13" s="73">
        <v>50.55229212152257</v>
      </c>
      <c r="N13" s="74">
        <v>4809.8603515625</v>
      </c>
      <c r="O13" s="74">
        <v>827.3213500976562</v>
      </c>
      <c r="P13" s="75"/>
      <c r="Q13" s="76"/>
      <c r="R13" s="76"/>
      <c r="S13" s="88"/>
      <c r="T13" s="48">
        <v>3</v>
      </c>
      <c r="U13" s="48">
        <v>0</v>
      </c>
      <c r="V13" s="49">
        <v>1</v>
      </c>
      <c r="W13" s="49">
        <v>0.2</v>
      </c>
      <c r="X13" s="49">
        <v>0.032405</v>
      </c>
      <c r="Y13" s="49">
        <v>1.206598</v>
      </c>
      <c r="Z13" s="49">
        <v>0.3333333333333333</v>
      </c>
      <c r="AA13" s="49">
        <v>0</v>
      </c>
      <c r="AB13" s="71">
        <v>13</v>
      </c>
      <c r="AC13" s="71"/>
      <c r="AD13" s="72"/>
      <c r="AE13" s="78" t="s">
        <v>894</v>
      </c>
      <c r="AF13" s="78">
        <v>4322</v>
      </c>
      <c r="AG13" s="78">
        <v>112566</v>
      </c>
      <c r="AH13" s="78">
        <v>48082</v>
      </c>
      <c r="AI13" s="78">
        <v>26771</v>
      </c>
      <c r="AJ13" s="78"/>
      <c r="AK13" s="78" t="s">
        <v>1014</v>
      </c>
      <c r="AL13" s="78" t="s">
        <v>1065</v>
      </c>
      <c r="AM13" s="82" t="s">
        <v>1113</v>
      </c>
      <c r="AN13" s="78"/>
      <c r="AO13" s="80">
        <v>40773.043344907404</v>
      </c>
      <c r="AP13" s="82" t="s">
        <v>1159</v>
      </c>
      <c r="AQ13" s="78" t="b">
        <v>0</v>
      </c>
      <c r="AR13" s="78" t="b">
        <v>0</v>
      </c>
      <c r="AS13" s="78" t="b">
        <v>1</v>
      </c>
      <c r="AT13" s="78"/>
      <c r="AU13" s="78">
        <v>413</v>
      </c>
      <c r="AV13" s="82" t="s">
        <v>1204</v>
      </c>
      <c r="AW13" s="78" t="b">
        <v>1</v>
      </c>
      <c r="AX13" s="78" t="s">
        <v>1228</v>
      </c>
      <c r="AY13" s="82" t="s">
        <v>1239</v>
      </c>
      <c r="AZ13" s="78" t="s">
        <v>65</v>
      </c>
      <c r="BA13" s="78" t="str">
        <f>REPLACE(INDEX(GroupVertices[Group],MATCH(Vertices[[#This Row],[Vertex]],GroupVertices[Vertex],0)),1,1,"")</f>
        <v>3</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222</v>
      </c>
      <c r="C14" s="65"/>
      <c r="D14" s="65" t="s">
        <v>64</v>
      </c>
      <c r="E14" s="66">
        <v>163.79421826289385</v>
      </c>
      <c r="F14" s="68">
        <v>99.9979869550992</v>
      </c>
      <c r="G14" s="102" t="s">
        <v>539</v>
      </c>
      <c r="H14" s="65"/>
      <c r="I14" s="69" t="s">
        <v>222</v>
      </c>
      <c r="J14" s="70"/>
      <c r="K14" s="70"/>
      <c r="L14" s="69" t="s">
        <v>1299</v>
      </c>
      <c r="M14" s="73">
        <v>1.6708807639426144</v>
      </c>
      <c r="N14" s="74">
        <v>606.6644897460938</v>
      </c>
      <c r="O14" s="74">
        <v>2676.202880859375</v>
      </c>
      <c r="P14" s="75"/>
      <c r="Q14" s="76"/>
      <c r="R14" s="76"/>
      <c r="S14" s="88"/>
      <c r="T14" s="48">
        <v>1</v>
      </c>
      <c r="U14" s="48">
        <v>1</v>
      </c>
      <c r="V14" s="49">
        <v>0</v>
      </c>
      <c r="W14" s="49">
        <v>0</v>
      </c>
      <c r="X14" s="49">
        <v>0</v>
      </c>
      <c r="Y14" s="49">
        <v>0.99999</v>
      </c>
      <c r="Z14" s="49">
        <v>0</v>
      </c>
      <c r="AA14" s="49" t="s">
        <v>1417</v>
      </c>
      <c r="AB14" s="71">
        <v>14</v>
      </c>
      <c r="AC14" s="71"/>
      <c r="AD14" s="72"/>
      <c r="AE14" s="78" t="s">
        <v>959</v>
      </c>
      <c r="AF14" s="78">
        <v>1735</v>
      </c>
      <c r="AG14" s="78">
        <v>1525</v>
      </c>
      <c r="AH14" s="78">
        <v>10902</v>
      </c>
      <c r="AI14" s="78">
        <v>2425</v>
      </c>
      <c r="AJ14" s="78"/>
      <c r="AK14" s="78" t="s">
        <v>1015</v>
      </c>
      <c r="AL14" s="78" t="s">
        <v>1066</v>
      </c>
      <c r="AM14" s="82" t="s">
        <v>1114</v>
      </c>
      <c r="AN14" s="78"/>
      <c r="AO14" s="80">
        <v>40415.19326388889</v>
      </c>
      <c r="AP14" s="82" t="s">
        <v>1160</v>
      </c>
      <c r="AQ14" s="78" t="b">
        <v>0</v>
      </c>
      <c r="AR14" s="78" t="b">
        <v>0</v>
      </c>
      <c r="AS14" s="78" t="b">
        <v>1</v>
      </c>
      <c r="AT14" s="78"/>
      <c r="AU14" s="78">
        <v>21</v>
      </c>
      <c r="AV14" s="82" t="s">
        <v>1204</v>
      </c>
      <c r="AW14" s="78" t="b">
        <v>0</v>
      </c>
      <c r="AX14" s="78" t="s">
        <v>1228</v>
      </c>
      <c r="AY14" s="82" t="s">
        <v>1240</v>
      </c>
      <c r="AZ14" s="78" t="s">
        <v>66</v>
      </c>
      <c r="BA14" s="78" t="str">
        <f>REPLACE(INDEX(GroupVertices[Group],MATCH(Vertices[[#This Row],[Vertex]],GroupVertices[Vertex],0)),1,1,"")</f>
        <v>1</v>
      </c>
      <c r="BB14" s="48" t="s">
        <v>361</v>
      </c>
      <c r="BC14" s="48" t="s">
        <v>361</v>
      </c>
      <c r="BD14" s="48" t="s">
        <v>420</v>
      </c>
      <c r="BE14" s="48" t="s">
        <v>420</v>
      </c>
      <c r="BF14" s="48" t="s">
        <v>1779</v>
      </c>
      <c r="BG14" s="48" t="s">
        <v>1779</v>
      </c>
      <c r="BH14" s="119" t="s">
        <v>1820</v>
      </c>
      <c r="BI14" s="119" t="s">
        <v>1820</v>
      </c>
      <c r="BJ14" s="119" t="s">
        <v>1874</v>
      </c>
      <c r="BK14" s="119" t="s">
        <v>1874</v>
      </c>
      <c r="BL14" s="119">
        <v>1</v>
      </c>
      <c r="BM14" s="123">
        <v>5</v>
      </c>
      <c r="BN14" s="119">
        <v>0</v>
      </c>
      <c r="BO14" s="123">
        <v>0</v>
      </c>
      <c r="BP14" s="119">
        <v>0</v>
      </c>
      <c r="BQ14" s="123">
        <v>0</v>
      </c>
      <c r="BR14" s="119">
        <v>19</v>
      </c>
      <c r="BS14" s="123">
        <v>95</v>
      </c>
      <c r="BT14" s="119">
        <v>20</v>
      </c>
      <c r="BU14" s="2"/>
      <c r="BV14" s="3"/>
      <c r="BW14" s="3"/>
      <c r="BX14" s="3"/>
      <c r="BY14" s="3"/>
    </row>
    <row r="15" spans="1:77" ht="41.45" customHeight="1">
      <c r="A15" s="64" t="s">
        <v>223</v>
      </c>
      <c r="C15" s="65"/>
      <c r="D15" s="65" t="s">
        <v>64</v>
      </c>
      <c r="E15" s="66">
        <v>162.02825540571487</v>
      </c>
      <c r="F15" s="68">
        <v>99.9999682985055</v>
      </c>
      <c r="G15" s="102" t="s">
        <v>540</v>
      </c>
      <c r="H15" s="65"/>
      <c r="I15" s="69" t="s">
        <v>223</v>
      </c>
      <c r="J15" s="70"/>
      <c r="K15" s="70"/>
      <c r="L15" s="69" t="s">
        <v>1300</v>
      </c>
      <c r="M15" s="73">
        <v>1.010565051400671</v>
      </c>
      <c r="N15" s="74">
        <v>7978.4091796875</v>
      </c>
      <c r="O15" s="74">
        <v>9107.9130859375</v>
      </c>
      <c r="P15" s="75"/>
      <c r="Q15" s="76"/>
      <c r="R15" s="76"/>
      <c r="S15" s="88"/>
      <c r="T15" s="48">
        <v>0</v>
      </c>
      <c r="U15" s="48">
        <v>1</v>
      </c>
      <c r="V15" s="49">
        <v>0</v>
      </c>
      <c r="W15" s="49">
        <v>1</v>
      </c>
      <c r="X15" s="49">
        <v>0</v>
      </c>
      <c r="Y15" s="49">
        <v>0.99999</v>
      </c>
      <c r="Z15" s="49">
        <v>0</v>
      </c>
      <c r="AA15" s="49">
        <v>0</v>
      </c>
      <c r="AB15" s="71">
        <v>15</v>
      </c>
      <c r="AC15" s="71"/>
      <c r="AD15" s="72"/>
      <c r="AE15" s="78" t="s">
        <v>960</v>
      </c>
      <c r="AF15" s="78">
        <v>339</v>
      </c>
      <c r="AG15" s="78">
        <v>25</v>
      </c>
      <c r="AH15" s="78">
        <v>1735</v>
      </c>
      <c r="AI15" s="78">
        <v>30591</v>
      </c>
      <c r="AJ15" s="78"/>
      <c r="AK15" s="78" t="s">
        <v>1016</v>
      </c>
      <c r="AL15" s="78" t="s">
        <v>1067</v>
      </c>
      <c r="AM15" s="78"/>
      <c r="AN15" s="78"/>
      <c r="AO15" s="80">
        <v>43199.879282407404</v>
      </c>
      <c r="AP15" s="78"/>
      <c r="AQ15" s="78" t="b">
        <v>1</v>
      </c>
      <c r="AR15" s="78" t="b">
        <v>0</v>
      </c>
      <c r="AS15" s="78" t="b">
        <v>0</v>
      </c>
      <c r="AT15" s="78"/>
      <c r="AU15" s="78">
        <v>0</v>
      </c>
      <c r="AV15" s="78"/>
      <c r="AW15" s="78" t="b">
        <v>0</v>
      </c>
      <c r="AX15" s="78" t="s">
        <v>1228</v>
      </c>
      <c r="AY15" s="82" t="s">
        <v>1241</v>
      </c>
      <c r="AZ15" s="78" t="s">
        <v>66</v>
      </c>
      <c r="BA15" s="78" t="str">
        <f>REPLACE(INDEX(GroupVertices[Group],MATCH(Vertices[[#This Row],[Vertex]],GroupVertices[Vertex],0)),1,1,"")</f>
        <v>13</v>
      </c>
      <c r="BB15" s="48" t="s">
        <v>362</v>
      </c>
      <c r="BC15" s="48" t="s">
        <v>362</v>
      </c>
      <c r="BD15" s="48" t="s">
        <v>421</v>
      </c>
      <c r="BE15" s="48" t="s">
        <v>421</v>
      </c>
      <c r="BF15" s="48" t="s">
        <v>439</v>
      </c>
      <c r="BG15" s="48" t="s">
        <v>439</v>
      </c>
      <c r="BH15" s="119" t="s">
        <v>1821</v>
      </c>
      <c r="BI15" s="119" t="s">
        <v>1821</v>
      </c>
      <c r="BJ15" s="119" t="s">
        <v>1875</v>
      </c>
      <c r="BK15" s="119" t="s">
        <v>1875</v>
      </c>
      <c r="BL15" s="119">
        <v>0</v>
      </c>
      <c r="BM15" s="123">
        <v>0</v>
      </c>
      <c r="BN15" s="119">
        <v>0</v>
      </c>
      <c r="BO15" s="123">
        <v>0</v>
      </c>
      <c r="BP15" s="119">
        <v>0</v>
      </c>
      <c r="BQ15" s="123">
        <v>0</v>
      </c>
      <c r="BR15" s="119">
        <v>6</v>
      </c>
      <c r="BS15" s="123">
        <v>100</v>
      </c>
      <c r="BT15" s="119">
        <v>6</v>
      </c>
      <c r="BU15" s="2"/>
      <c r="BV15" s="3"/>
      <c r="BW15" s="3"/>
      <c r="BX15" s="3"/>
      <c r="BY15" s="3"/>
    </row>
    <row r="16" spans="1:77" ht="41.45" customHeight="1">
      <c r="A16" s="64" t="s">
        <v>265</v>
      </c>
      <c r="C16" s="65"/>
      <c r="D16" s="65" t="s">
        <v>64</v>
      </c>
      <c r="E16" s="66">
        <v>1000</v>
      </c>
      <c r="F16" s="68">
        <v>70</v>
      </c>
      <c r="G16" s="102" t="s">
        <v>1213</v>
      </c>
      <c r="H16" s="65"/>
      <c r="I16" s="69" t="s">
        <v>265</v>
      </c>
      <c r="J16" s="70"/>
      <c r="K16" s="70"/>
      <c r="L16" s="69" t="s">
        <v>1301</v>
      </c>
      <c r="M16" s="73">
        <v>9999</v>
      </c>
      <c r="N16" s="74">
        <v>7978.4091796875</v>
      </c>
      <c r="O16" s="74">
        <v>8031.54931640625</v>
      </c>
      <c r="P16" s="75"/>
      <c r="Q16" s="76"/>
      <c r="R16" s="76"/>
      <c r="S16" s="88"/>
      <c r="T16" s="48">
        <v>1</v>
      </c>
      <c r="U16" s="48">
        <v>0</v>
      </c>
      <c r="V16" s="49">
        <v>0</v>
      </c>
      <c r="W16" s="49">
        <v>1</v>
      </c>
      <c r="X16" s="49">
        <v>0</v>
      </c>
      <c r="Y16" s="49">
        <v>0.99999</v>
      </c>
      <c r="Z16" s="49">
        <v>0</v>
      </c>
      <c r="AA16" s="49">
        <v>0</v>
      </c>
      <c r="AB16" s="71">
        <v>16</v>
      </c>
      <c r="AC16" s="71"/>
      <c r="AD16" s="72"/>
      <c r="AE16" s="78" t="s">
        <v>961</v>
      </c>
      <c r="AF16" s="78">
        <v>149</v>
      </c>
      <c r="AG16" s="78">
        <v>22711864</v>
      </c>
      <c r="AH16" s="78">
        <v>12056</v>
      </c>
      <c r="AI16" s="78">
        <v>169</v>
      </c>
      <c r="AJ16" s="78"/>
      <c r="AK16" s="78" t="s">
        <v>1017</v>
      </c>
      <c r="AL16" s="78"/>
      <c r="AM16" s="82" t="s">
        <v>1115</v>
      </c>
      <c r="AN16" s="78"/>
      <c r="AO16" s="80">
        <v>40738.27287037037</v>
      </c>
      <c r="AP16" s="82" t="s">
        <v>1161</v>
      </c>
      <c r="AQ16" s="78" t="b">
        <v>0</v>
      </c>
      <c r="AR16" s="78" t="b">
        <v>0</v>
      </c>
      <c r="AS16" s="78" t="b">
        <v>1</v>
      </c>
      <c r="AT16" s="78"/>
      <c r="AU16" s="78">
        <v>53399</v>
      </c>
      <c r="AV16" s="82" t="s">
        <v>1208</v>
      </c>
      <c r="AW16" s="78" t="b">
        <v>1</v>
      </c>
      <c r="AX16" s="78" t="s">
        <v>1228</v>
      </c>
      <c r="AY16" s="82" t="s">
        <v>1242</v>
      </c>
      <c r="AZ16" s="78" t="s">
        <v>65</v>
      </c>
      <c r="BA16" s="78" t="str">
        <f>REPLACE(INDEX(GroupVertices[Group],MATCH(Vertices[[#This Row],[Vertex]],GroupVertices[Vertex],0)),1,1,"")</f>
        <v>13</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224</v>
      </c>
      <c r="C17" s="65"/>
      <c r="D17" s="65" t="s">
        <v>64</v>
      </c>
      <c r="E17" s="66">
        <v>162.1718870514321</v>
      </c>
      <c r="F17" s="68">
        <v>99.99980714924179</v>
      </c>
      <c r="G17" s="102" t="s">
        <v>541</v>
      </c>
      <c r="H17" s="65"/>
      <c r="I17" s="69" t="s">
        <v>224</v>
      </c>
      <c r="J17" s="70"/>
      <c r="K17" s="70"/>
      <c r="L17" s="69" t="s">
        <v>1302</v>
      </c>
      <c r="M17" s="73">
        <v>1.0642707293540825</v>
      </c>
      <c r="N17" s="74">
        <v>3077.177734375</v>
      </c>
      <c r="O17" s="74">
        <v>7322.796875</v>
      </c>
      <c r="P17" s="75"/>
      <c r="Q17" s="76"/>
      <c r="R17" s="76"/>
      <c r="S17" s="88"/>
      <c r="T17" s="48">
        <v>1</v>
      </c>
      <c r="U17" s="48">
        <v>1</v>
      </c>
      <c r="V17" s="49">
        <v>0</v>
      </c>
      <c r="W17" s="49">
        <v>0</v>
      </c>
      <c r="X17" s="49">
        <v>0</v>
      </c>
      <c r="Y17" s="49">
        <v>0.99999</v>
      </c>
      <c r="Z17" s="49">
        <v>0</v>
      </c>
      <c r="AA17" s="49" t="s">
        <v>1417</v>
      </c>
      <c r="AB17" s="71">
        <v>17</v>
      </c>
      <c r="AC17" s="71"/>
      <c r="AD17" s="72"/>
      <c r="AE17" s="78" t="s">
        <v>962</v>
      </c>
      <c r="AF17" s="78">
        <v>78</v>
      </c>
      <c r="AG17" s="78">
        <v>147</v>
      </c>
      <c r="AH17" s="78">
        <v>470</v>
      </c>
      <c r="AI17" s="78">
        <v>297</v>
      </c>
      <c r="AJ17" s="78"/>
      <c r="AK17" s="78" t="s">
        <v>1018</v>
      </c>
      <c r="AL17" s="78" t="s">
        <v>1068</v>
      </c>
      <c r="AM17" s="78"/>
      <c r="AN17" s="78"/>
      <c r="AO17" s="80">
        <v>42976.95805555556</v>
      </c>
      <c r="AP17" s="82" t="s">
        <v>1162</v>
      </c>
      <c r="AQ17" s="78" t="b">
        <v>1</v>
      </c>
      <c r="AR17" s="78" t="b">
        <v>0</v>
      </c>
      <c r="AS17" s="78" t="b">
        <v>0</v>
      </c>
      <c r="AT17" s="78"/>
      <c r="AU17" s="78">
        <v>1</v>
      </c>
      <c r="AV17" s="78"/>
      <c r="AW17" s="78" t="b">
        <v>0</v>
      </c>
      <c r="AX17" s="78" t="s">
        <v>1228</v>
      </c>
      <c r="AY17" s="82" t="s">
        <v>1243</v>
      </c>
      <c r="AZ17" s="78" t="s">
        <v>66</v>
      </c>
      <c r="BA17" s="78" t="str">
        <f>REPLACE(INDEX(GroupVertices[Group],MATCH(Vertices[[#This Row],[Vertex]],GroupVertices[Vertex],0)),1,1,"")</f>
        <v>1</v>
      </c>
      <c r="BB17" s="48" t="s">
        <v>363</v>
      </c>
      <c r="BC17" s="48" t="s">
        <v>363</v>
      </c>
      <c r="BD17" s="48" t="s">
        <v>420</v>
      </c>
      <c r="BE17" s="48" t="s">
        <v>420</v>
      </c>
      <c r="BF17" s="48" t="s">
        <v>1780</v>
      </c>
      <c r="BG17" s="48" t="s">
        <v>1780</v>
      </c>
      <c r="BH17" s="119" t="s">
        <v>1822</v>
      </c>
      <c r="BI17" s="119" t="s">
        <v>1822</v>
      </c>
      <c r="BJ17" s="119" t="s">
        <v>1876</v>
      </c>
      <c r="BK17" s="119" t="s">
        <v>1876</v>
      </c>
      <c r="BL17" s="119">
        <v>0</v>
      </c>
      <c r="BM17" s="123">
        <v>0</v>
      </c>
      <c r="BN17" s="119">
        <v>0</v>
      </c>
      <c r="BO17" s="123">
        <v>0</v>
      </c>
      <c r="BP17" s="119">
        <v>0</v>
      </c>
      <c r="BQ17" s="123">
        <v>0</v>
      </c>
      <c r="BR17" s="119">
        <v>21</v>
      </c>
      <c r="BS17" s="123">
        <v>100</v>
      </c>
      <c r="BT17" s="119">
        <v>21</v>
      </c>
      <c r="BU17" s="2"/>
      <c r="BV17" s="3"/>
      <c r="BW17" s="3"/>
      <c r="BX17" s="3"/>
      <c r="BY17" s="3"/>
    </row>
    <row r="18" spans="1:77" ht="41.45" customHeight="1">
      <c r="A18" s="64" t="s">
        <v>226</v>
      </c>
      <c r="C18" s="65"/>
      <c r="D18" s="65" t="s">
        <v>64</v>
      </c>
      <c r="E18" s="66">
        <v>171.2583546059037</v>
      </c>
      <c r="F18" s="68">
        <v>99.98961247696853</v>
      </c>
      <c r="G18" s="102" t="s">
        <v>543</v>
      </c>
      <c r="H18" s="65"/>
      <c r="I18" s="69" t="s">
        <v>226</v>
      </c>
      <c r="J18" s="70"/>
      <c r="K18" s="70"/>
      <c r="L18" s="69" t="s">
        <v>1303</v>
      </c>
      <c r="M18" s="73">
        <v>4.461815175619895</v>
      </c>
      <c r="N18" s="74">
        <v>3871.5380859375</v>
      </c>
      <c r="O18" s="74">
        <v>379.0794372558594</v>
      </c>
      <c r="P18" s="75"/>
      <c r="Q18" s="76"/>
      <c r="R18" s="76"/>
      <c r="S18" s="88"/>
      <c r="T18" s="48">
        <v>0</v>
      </c>
      <c r="U18" s="48">
        <v>2</v>
      </c>
      <c r="V18" s="49">
        <v>0</v>
      </c>
      <c r="W18" s="49">
        <v>0.166667</v>
      </c>
      <c r="X18" s="49">
        <v>0.025489</v>
      </c>
      <c r="Y18" s="49">
        <v>0.83701</v>
      </c>
      <c r="Z18" s="49">
        <v>0.5</v>
      </c>
      <c r="AA18" s="49">
        <v>0</v>
      </c>
      <c r="AB18" s="71">
        <v>18</v>
      </c>
      <c r="AC18" s="71"/>
      <c r="AD18" s="72"/>
      <c r="AE18" s="78" t="s">
        <v>963</v>
      </c>
      <c r="AF18" s="78">
        <v>7594</v>
      </c>
      <c r="AG18" s="78">
        <v>7865</v>
      </c>
      <c r="AH18" s="78">
        <v>110174</v>
      </c>
      <c r="AI18" s="78">
        <v>35555</v>
      </c>
      <c r="AJ18" s="78"/>
      <c r="AK18" s="78" t="s">
        <v>1019</v>
      </c>
      <c r="AL18" s="78" t="s">
        <v>1069</v>
      </c>
      <c r="AM18" s="82" t="s">
        <v>1116</v>
      </c>
      <c r="AN18" s="78"/>
      <c r="AO18" s="80">
        <v>41901.48829861111</v>
      </c>
      <c r="AP18" s="82" t="s">
        <v>1163</v>
      </c>
      <c r="AQ18" s="78" t="b">
        <v>0</v>
      </c>
      <c r="AR18" s="78" t="b">
        <v>0</v>
      </c>
      <c r="AS18" s="78" t="b">
        <v>1</v>
      </c>
      <c r="AT18" s="78"/>
      <c r="AU18" s="78">
        <v>177</v>
      </c>
      <c r="AV18" s="82" t="s">
        <v>1204</v>
      </c>
      <c r="AW18" s="78" t="b">
        <v>0</v>
      </c>
      <c r="AX18" s="78" t="s">
        <v>1228</v>
      </c>
      <c r="AY18" s="82" t="s">
        <v>1244</v>
      </c>
      <c r="AZ18" s="78" t="s">
        <v>66</v>
      </c>
      <c r="BA18" s="78" t="str">
        <f>REPLACE(INDEX(GroupVertices[Group],MATCH(Vertices[[#This Row],[Vertex]],GroupVertices[Vertex],0)),1,1,"")</f>
        <v>3</v>
      </c>
      <c r="BB18" s="48" t="s">
        <v>360</v>
      </c>
      <c r="BC18" s="48" t="s">
        <v>360</v>
      </c>
      <c r="BD18" s="48" t="s">
        <v>422</v>
      </c>
      <c r="BE18" s="48" t="s">
        <v>422</v>
      </c>
      <c r="BF18" s="48" t="s">
        <v>437</v>
      </c>
      <c r="BG18" s="48" t="s">
        <v>437</v>
      </c>
      <c r="BH18" s="119" t="s">
        <v>1818</v>
      </c>
      <c r="BI18" s="119" t="s">
        <v>1818</v>
      </c>
      <c r="BJ18" s="119" t="s">
        <v>1872</v>
      </c>
      <c r="BK18" s="119" t="s">
        <v>1872</v>
      </c>
      <c r="BL18" s="119">
        <v>0</v>
      </c>
      <c r="BM18" s="123">
        <v>0</v>
      </c>
      <c r="BN18" s="119">
        <v>0</v>
      </c>
      <c r="BO18" s="123">
        <v>0</v>
      </c>
      <c r="BP18" s="119">
        <v>0</v>
      </c>
      <c r="BQ18" s="123">
        <v>0</v>
      </c>
      <c r="BR18" s="119">
        <v>15</v>
      </c>
      <c r="BS18" s="123">
        <v>100</v>
      </c>
      <c r="BT18" s="119">
        <v>15</v>
      </c>
      <c r="BU18" s="2"/>
      <c r="BV18" s="3"/>
      <c r="BW18" s="3"/>
      <c r="BX18" s="3"/>
      <c r="BY18" s="3"/>
    </row>
    <row r="19" spans="1:77" ht="41.45" customHeight="1">
      <c r="A19" s="64" t="s">
        <v>227</v>
      </c>
      <c r="C19" s="65"/>
      <c r="D19" s="65" t="s">
        <v>64</v>
      </c>
      <c r="E19" s="66">
        <v>163.3280040685986</v>
      </c>
      <c r="F19" s="68">
        <v>99.99851002975846</v>
      </c>
      <c r="G19" s="102" t="s">
        <v>544</v>
      </c>
      <c r="H19" s="65"/>
      <c r="I19" s="69" t="s">
        <v>227</v>
      </c>
      <c r="J19" s="70"/>
      <c r="K19" s="70"/>
      <c r="L19" s="69" t="s">
        <v>1304</v>
      </c>
      <c r="M19" s="73">
        <v>1.4965574158315413</v>
      </c>
      <c r="N19" s="74">
        <v>9261.58203125</v>
      </c>
      <c r="O19" s="74">
        <v>8031.54931640625</v>
      </c>
      <c r="P19" s="75"/>
      <c r="Q19" s="76"/>
      <c r="R19" s="76"/>
      <c r="S19" s="88"/>
      <c r="T19" s="48">
        <v>0</v>
      </c>
      <c r="U19" s="48">
        <v>1</v>
      </c>
      <c r="V19" s="49">
        <v>0</v>
      </c>
      <c r="W19" s="49">
        <v>1</v>
      </c>
      <c r="X19" s="49">
        <v>0</v>
      </c>
      <c r="Y19" s="49">
        <v>0.99999</v>
      </c>
      <c r="Z19" s="49">
        <v>0</v>
      </c>
      <c r="AA19" s="49">
        <v>0</v>
      </c>
      <c r="AB19" s="71">
        <v>19</v>
      </c>
      <c r="AC19" s="71"/>
      <c r="AD19" s="72"/>
      <c r="AE19" s="78" t="s">
        <v>964</v>
      </c>
      <c r="AF19" s="78">
        <v>1181</v>
      </c>
      <c r="AG19" s="78">
        <v>1129</v>
      </c>
      <c r="AH19" s="78">
        <v>11985</v>
      </c>
      <c r="AI19" s="78">
        <v>1344</v>
      </c>
      <c r="AJ19" s="78"/>
      <c r="AK19" s="78" t="s">
        <v>1020</v>
      </c>
      <c r="AL19" s="78" t="s">
        <v>1070</v>
      </c>
      <c r="AM19" s="82" t="s">
        <v>1117</v>
      </c>
      <c r="AN19" s="78"/>
      <c r="AO19" s="80">
        <v>40777.69883101852</v>
      </c>
      <c r="AP19" s="82" t="s">
        <v>1164</v>
      </c>
      <c r="AQ19" s="78" t="b">
        <v>0</v>
      </c>
      <c r="AR19" s="78" t="b">
        <v>0</v>
      </c>
      <c r="AS19" s="78" t="b">
        <v>1</v>
      </c>
      <c r="AT19" s="78"/>
      <c r="AU19" s="78">
        <v>15</v>
      </c>
      <c r="AV19" s="82" t="s">
        <v>1204</v>
      </c>
      <c r="AW19" s="78" t="b">
        <v>0</v>
      </c>
      <c r="AX19" s="78" t="s">
        <v>1228</v>
      </c>
      <c r="AY19" s="82" t="s">
        <v>1245</v>
      </c>
      <c r="AZ19" s="78" t="s">
        <v>66</v>
      </c>
      <c r="BA19" s="78" t="str">
        <f>REPLACE(INDEX(GroupVertices[Group],MATCH(Vertices[[#This Row],[Vertex]],GroupVertices[Vertex],0)),1,1,"")</f>
        <v>12</v>
      </c>
      <c r="BB19" s="48" t="s">
        <v>364</v>
      </c>
      <c r="BC19" s="48" t="s">
        <v>364</v>
      </c>
      <c r="BD19" s="48" t="s">
        <v>420</v>
      </c>
      <c r="BE19" s="48" t="s">
        <v>420</v>
      </c>
      <c r="BF19" s="48" t="s">
        <v>1527</v>
      </c>
      <c r="BG19" s="48" t="s">
        <v>1527</v>
      </c>
      <c r="BH19" s="119" t="s">
        <v>1823</v>
      </c>
      <c r="BI19" s="119" t="s">
        <v>1823</v>
      </c>
      <c r="BJ19" s="119" t="s">
        <v>1877</v>
      </c>
      <c r="BK19" s="119" t="s">
        <v>1877</v>
      </c>
      <c r="BL19" s="119">
        <v>0</v>
      </c>
      <c r="BM19" s="123">
        <v>0</v>
      </c>
      <c r="BN19" s="119">
        <v>0</v>
      </c>
      <c r="BO19" s="123">
        <v>0</v>
      </c>
      <c r="BP19" s="119">
        <v>0</v>
      </c>
      <c r="BQ19" s="123">
        <v>0</v>
      </c>
      <c r="BR19" s="119">
        <v>21</v>
      </c>
      <c r="BS19" s="123">
        <v>100</v>
      </c>
      <c r="BT19" s="119">
        <v>21</v>
      </c>
      <c r="BU19" s="2"/>
      <c r="BV19" s="3"/>
      <c r="BW19" s="3"/>
      <c r="BX19" s="3"/>
      <c r="BY19" s="3"/>
    </row>
    <row r="20" spans="1:77" ht="41.45" customHeight="1">
      <c r="A20" s="64" t="s">
        <v>266</v>
      </c>
      <c r="C20" s="65"/>
      <c r="D20" s="65" t="s">
        <v>64</v>
      </c>
      <c r="E20" s="66">
        <v>162.0447377257152</v>
      </c>
      <c r="F20" s="68">
        <v>99.99994980596703</v>
      </c>
      <c r="G20" s="102" t="s">
        <v>1214</v>
      </c>
      <c r="H20" s="65"/>
      <c r="I20" s="69" t="s">
        <v>266</v>
      </c>
      <c r="J20" s="70"/>
      <c r="K20" s="70"/>
      <c r="L20" s="69" t="s">
        <v>1305</v>
      </c>
      <c r="M20" s="73">
        <v>1.0167279980510626</v>
      </c>
      <c r="N20" s="74">
        <v>9261.58203125</v>
      </c>
      <c r="O20" s="74">
        <v>9107.9130859375</v>
      </c>
      <c r="P20" s="75"/>
      <c r="Q20" s="76"/>
      <c r="R20" s="76"/>
      <c r="S20" s="88"/>
      <c r="T20" s="48">
        <v>1</v>
      </c>
      <c r="U20" s="48">
        <v>0</v>
      </c>
      <c r="V20" s="49">
        <v>0</v>
      </c>
      <c r="W20" s="49">
        <v>1</v>
      </c>
      <c r="X20" s="49">
        <v>0</v>
      </c>
      <c r="Y20" s="49">
        <v>0.99999</v>
      </c>
      <c r="Z20" s="49">
        <v>0</v>
      </c>
      <c r="AA20" s="49">
        <v>0</v>
      </c>
      <c r="AB20" s="71">
        <v>20</v>
      </c>
      <c r="AC20" s="71"/>
      <c r="AD20" s="72"/>
      <c r="AE20" s="78" t="s">
        <v>965</v>
      </c>
      <c r="AF20" s="78">
        <v>0</v>
      </c>
      <c r="AG20" s="78">
        <v>39</v>
      </c>
      <c r="AH20" s="78">
        <v>2</v>
      </c>
      <c r="AI20" s="78">
        <v>1</v>
      </c>
      <c r="AJ20" s="78"/>
      <c r="AK20" s="78"/>
      <c r="AL20" s="78" t="s">
        <v>907</v>
      </c>
      <c r="AM20" s="82" t="s">
        <v>1118</v>
      </c>
      <c r="AN20" s="78"/>
      <c r="AO20" s="80">
        <v>42915.69327546296</v>
      </c>
      <c r="AP20" s="82" t="s">
        <v>1165</v>
      </c>
      <c r="AQ20" s="78" t="b">
        <v>1</v>
      </c>
      <c r="AR20" s="78" t="b">
        <v>0</v>
      </c>
      <c r="AS20" s="78" t="b">
        <v>0</v>
      </c>
      <c r="AT20" s="78"/>
      <c r="AU20" s="78">
        <v>0</v>
      </c>
      <c r="AV20" s="78"/>
      <c r="AW20" s="78" t="b">
        <v>0</v>
      </c>
      <c r="AX20" s="78" t="s">
        <v>1228</v>
      </c>
      <c r="AY20" s="82" t="s">
        <v>1246</v>
      </c>
      <c r="AZ20" s="78" t="s">
        <v>65</v>
      </c>
      <c r="BA20" s="78" t="str">
        <f>REPLACE(INDEX(GroupVertices[Group],MATCH(Vertices[[#This Row],[Vertex]],GroupVertices[Vertex],0)),1,1,"")</f>
        <v>12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228</v>
      </c>
      <c r="C21" s="65"/>
      <c r="D21" s="65" t="s">
        <v>64</v>
      </c>
      <c r="E21" s="66">
        <v>162.06592928000134</v>
      </c>
      <c r="F21" s="68">
        <v>99.99992602984616</v>
      </c>
      <c r="G21" s="102" t="s">
        <v>545</v>
      </c>
      <c r="H21" s="65"/>
      <c r="I21" s="69" t="s">
        <v>228</v>
      </c>
      <c r="J21" s="70"/>
      <c r="K21" s="70"/>
      <c r="L21" s="69" t="s">
        <v>1306</v>
      </c>
      <c r="M21" s="73">
        <v>1.0246517866015659</v>
      </c>
      <c r="N21" s="74">
        <v>606.6644897460938</v>
      </c>
      <c r="O21" s="74">
        <v>7322.796875</v>
      </c>
      <c r="P21" s="75"/>
      <c r="Q21" s="76"/>
      <c r="R21" s="76"/>
      <c r="S21" s="88"/>
      <c r="T21" s="48">
        <v>1</v>
      </c>
      <c r="U21" s="48">
        <v>1</v>
      </c>
      <c r="V21" s="49">
        <v>0</v>
      </c>
      <c r="W21" s="49">
        <v>0</v>
      </c>
      <c r="X21" s="49">
        <v>0</v>
      </c>
      <c r="Y21" s="49">
        <v>0.99999</v>
      </c>
      <c r="Z21" s="49">
        <v>0</v>
      </c>
      <c r="AA21" s="49" t="s">
        <v>1417</v>
      </c>
      <c r="AB21" s="71">
        <v>21</v>
      </c>
      <c r="AC21" s="71"/>
      <c r="AD21" s="72"/>
      <c r="AE21" s="78" t="s">
        <v>966</v>
      </c>
      <c r="AF21" s="78">
        <v>49</v>
      </c>
      <c r="AG21" s="78">
        <v>57</v>
      </c>
      <c r="AH21" s="78">
        <v>421</v>
      </c>
      <c r="AI21" s="78">
        <v>874</v>
      </c>
      <c r="AJ21" s="78"/>
      <c r="AK21" s="78" t="s">
        <v>1021</v>
      </c>
      <c r="AL21" s="78" t="s">
        <v>1071</v>
      </c>
      <c r="AM21" s="82" t="s">
        <v>1119</v>
      </c>
      <c r="AN21" s="78"/>
      <c r="AO21" s="80">
        <v>42894.3065162037</v>
      </c>
      <c r="AP21" s="82" t="s">
        <v>1166</v>
      </c>
      <c r="AQ21" s="78" t="b">
        <v>0</v>
      </c>
      <c r="AR21" s="78" t="b">
        <v>0</v>
      </c>
      <c r="AS21" s="78" t="b">
        <v>0</v>
      </c>
      <c r="AT21" s="78"/>
      <c r="AU21" s="78">
        <v>0</v>
      </c>
      <c r="AV21" s="82" t="s">
        <v>1204</v>
      </c>
      <c r="AW21" s="78" t="b">
        <v>0</v>
      </c>
      <c r="AX21" s="78" t="s">
        <v>1228</v>
      </c>
      <c r="AY21" s="82" t="s">
        <v>1247</v>
      </c>
      <c r="AZ21" s="78" t="s">
        <v>66</v>
      </c>
      <c r="BA21" s="78" t="str">
        <f>REPLACE(INDEX(GroupVertices[Group],MATCH(Vertices[[#This Row],[Vertex]],GroupVertices[Vertex],0)),1,1,"")</f>
        <v>1</v>
      </c>
      <c r="BB21" s="48" t="s">
        <v>1759</v>
      </c>
      <c r="BC21" s="48" t="s">
        <v>1759</v>
      </c>
      <c r="BD21" s="48" t="s">
        <v>420</v>
      </c>
      <c r="BE21" s="48" t="s">
        <v>420</v>
      </c>
      <c r="BF21" s="48" t="s">
        <v>445</v>
      </c>
      <c r="BG21" s="48" t="s">
        <v>1799</v>
      </c>
      <c r="BH21" s="119" t="s">
        <v>1824</v>
      </c>
      <c r="BI21" s="119" t="s">
        <v>1854</v>
      </c>
      <c r="BJ21" s="119" t="s">
        <v>1878</v>
      </c>
      <c r="BK21" s="119" t="s">
        <v>1904</v>
      </c>
      <c r="BL21" s="119">
        <v>1</v>
      </c>
      <c r="BM21" s="123">
        <v>2.3255813953488373</v>
      </c>
      <c r="BN21" s="119">
        <v>0</v>
      </c>
      <c r="BO21" s="123">
        <v>0</v>
      </c>
      <c r="BP21" s="119">
        <v>0</v>
      </c>
      <c r="BQ21" s="123">
        <v>0</v>
      </c>
      <c r="BR21" s="119">
        <v>42</v>
      </c>
      <c r="BS21" s="123">
        <v>97.67441860465117</v>
      </c>
      <c r="BT21" s="119">
        <v>43</v>
      </c>
      <c r="BU21" s="2"/>
      <c r="BV21" s="3"/>
      <c r="BW21" s="3"/>
      <c r="BX21" s="3"/>
      <c r="BY21" s="3"/>
    </row>
    <row r="22" spans="1:77" ht="41.45" customHeight="1">
      <c r="A22" s="64" t="s">
        <v>229</v>
      </c>
      <c r="C22" s="65"/>
      <c r="D22" s="65" t="s">
        <v>64</v>
      </c>
      <c r="E22" s="66">
        <v>162.98069804002006</v>
      </c>
      <c r="F22" s="68">
        <v>99.9988996939617</v>
      </c>
      <c r="G22" s="102" t="s">
        <v>546</v>
      </c>
      <c r="H22" s="65"/>
      <c r="I22" s="69" t="s">
        <v>229</v>
      </c>
      <c r="J22" s="70"/>
      <c r="K22" s="70"/>
      <c r="L22" s="69" t="s">
        <v>1307</v>
      </c>
      <c r="M22" s="73">
        <v>1.3666953256982926</v>
      </c>
      <c r="N22" s="74">
        <v>6087.76025390625</v>
      </c>
      <c r="O22" s="74">
        <v>5622.96728515625</v>
      </c>
      <c r="P22" s="75"/>
      <c r="Q22" s="76"/>
      <c r="R22" s="76"/>
      <c r="S22" s="88"/>
      <c r="T22" s="48">
        <v>0</v>
      </c>
      <c r="U22" s="48">
        <v>1</v>
      </c>
      <c r="V22" s="49">
        <v>0</v>
      </c>
      <c r="W22" s="49">
        <v>1</v>
      </c>
      <c r="X22" s="49">
        <v>0</v>
      </c>
      <c r="Y22" s="49">
        <v>0.701748</v>
      </c>
      <c r="Z22" s="49">
        <v>0</v>
      </c>
      <c r="AA22" s="49">
        <v>0</v>
      </c>
      <c r="AB22" s="71">
        <v>22</v>
      </c>
      <c r="AC22" s="71"/>
      <c r="AD22" s="72"/>
      <c r="AE22" s="78" t="s">
        <v>967</v>
      </c>
      <c r="AF22" s="78">
        <v>34</v>
      </c>
      <c r="AG22" s="78">
        <v>834</v>
      </c>
      <c r="AH22" s="78">
        <v>67697</v>
      </c>
      <c r="AI22" s="78">
        <v>4</v>
      </c>
      <c r="AJ22" s="78"/>
      <c r="AK22" s="78"/>
      <c r="AL22" s="78"/>
      <c r="AM22" s="78"/>
      <c r="AN22" s="78"/>
      <c r="AO22" s="80">
        <v>43205.84936342593</v>
      </c>
      <c r="AP22" s="82" t="s">
        <v>1167</v>
      </c>
      <c r="AQ22" s="78" t="b">
        <v>1</v>
      </c>
      <c r="AR22" s="78" t="b">
        <v>0</v>
      </c>
      <c r="AS22" s="78" t="b">
        <v>0</v>
      </c>
      <c r="AT22" s="78"/>
      <c r="AU22" s="78">
        <v>15</v>
      </c>
      <c r="AV22" s="78"/>
      <c r="AW22" s="78" t="b">
        <v>0</v>
      </c>
      <c r="AX22" s="78" t="s">
        <v>1228</v>
      </c>
      <c r="AY22" s="82" t="s">
        <v>1248</v>
      </c>
      <c r="AZ22" s="78" t="s">
        <v>66</v>
      </c>
      <c r="BA22" s="78" t="str">
        <f>REPLACE(INDEX(GroupVertices[Group],MATCH(Vertices[[#This Row],[Vertex]],GroupVertices[Vertex],0)),1,1,"")</f>
        <v>11</v>
      </c>
      <c r="BB22" s="48" t="s">
        <v>367</v>
      </c>
      <c r="BC22" s="48" t="s">
        <v>367</v>
      </c>
      <c r="BD22" s="48" t="s">
        <v>423</v>
      </c>
      <c r="BE22" s="48" t="s">
        <v>423</v>
      </c>
      <c r="BF22" s="48" t="s">
        <v>446</v>
      </c>
      <c r="BG22" s="48" t="s">
        <v>446</v>
      </c>
      <c r="BH22" s="119" t="s">
        <v>1825</v>
      </c>
      <c r="BI22" s="119" t="s">
        <v>1825</v>
      </c>
      <c r="BJ22" s="119" t="s">
        <v>1879</v>
      </c>
      <c r="BK22" s="119" t="s">
        <v>1879</v>
      </c>
      <c r="BL22" s="119">
        <v>1</v>
      </c>
      <c r="BM22" s="123">
        <v>6.666666666666667</v>
      </c>
      <c r="BN22" s="119">
        <v>0</v>
      </c>
      <c r="BO22" s="123">
        <v>0</v>
      </c>
      <c r="BP22" s="119">
        <v>0</v>
      </c>
      <c r="BQ22" s="123">
        <v>0</v>
      </c>
      <c r="BR22" s="119">
        <v>14</v>
      </c>
      <c r="BS22" s="123">
        <v>93.33333333333333</v>
      </c>
      <c r="BT22" s="119">
        <v>15</v>
      </c>
      <c r="BU22" s="2"/>
      <c r="BV22" s="3"/>
      <c r="BW22" s="3"/>
      <c r="BX22" s="3"/>
      <c r="BY22" s="3"/>
    </row>
    <row r="23" spans="1:77" ht="41.45" customHeight="1">
      <c r="A23" s="64" t="s">
        <v>240</v>
      </c>
      <c r="C23" s="65"/>
      <c r="D23" s="65" t="s">
        <v>64</v>
      </c>
      <c r="E23" s="66">
        <v>162.10595777143075</v>
      </c>
      <c r="F23" s="68">
        <v>99.99988111939562</v>
      </c>
      <c r="G23" s="102" t="s">
        <v>554</v>
      </c>
      <c r="H23" s="65"/>
      <c r="I23" s="69" t="s">
        <v>240</v>
      </c>
      <c r="J23" s="70"/>
      <c r="K23" s="70"/>
      <c r="L23" s="69" t="s">
        <v>1308</v>
      </c>
      <c r="M23" s="73">
        <v>1.0396189427525167</v>
      </c>
      <c r="N23" s="74">
        <v>6087.76025390625</v>
      </c>
      <c r="O23" s="74">
        <v>6634.63037109375</v>
      </c>
      <c r="P23" s="75"/>
      <c r="Q23" s="76"/>
      <c r="R23" s="76"/>
      <c r="S23" s="88"/>
      <c r="T23" s="48">
        <v>2</v>
      </c>
      <c r="U23" s="48">
        <v>1</v>
      </c>
      <c r="V23" s="49">
        <v>0</v>
      </c>
      <c r="W23" s="49">
        <v>1</v>
      </c>
      <c r="X23" s="49">
        <v>0</v>
      </c>
      <c r="Y23" s="49">
        <v>1.298233</v>
      </c>
      <c r="Z23" s="49">
        <v>0</v>
      </c>
      <c r="AA23" s="49">
        <v>0</v>
      </c>
      <c r="AB23" s="71">
        <v>23</v>
      </c>
      <c r="AC23" s="71"/>
      <c r="AD23" s="72"/>
      <c r="AE23" s="78" t="s">
        <v>968</v>
      </c>
      <c r="AF23" s="78">
        <v>59</v>
      </c>
      <c r="AG23" s="78">
        <v>91</v>
      </c>
      <c r="AH23" s="78">
        <v>4866</v>
      </c>
      <c r="AI23" s="78">
        <v>23</v>
      </c>
      <c r="AJ23" s="78"/>
      <c r="AK23" s="78" t="s">
        <v>1022</v>
      </c>
      <c r="AL23" s="78" t="s">
        <v>1072</v>
      </c>
      <c r="AM23" s="82" t="s">
        <v>1120</v>
      </c>
      <c r="AN23" s="78"/>
      <c r="AO23" s="80">
        <v>40804.60890046296</v>
      </c>
      <c r="AP23" s="78"/>
      <c r="AQ23" s="78" t="b">
        <v>0</v>
      </c>
      <c r="AR23" s="78" t="b">
        <v>0</v>
      </c>
      <c r="AS23" s="78" t="b">
        <v>0</v>
      </c>
      <c r="AT23" s="78"/>
      <c r="AU23" s="78">
        <v>4</v>
      </c>
      <c r="AV23" s="82" t="s">
        <v>1207</v>
      </c>
      <c r="AW23" s="78" t="b">
        <v>0</v>
      </c>
      <c r="AX23" s="78" t="s">
        <v>1228</v>
      </c>
      <c r="AY23" s="82" t="s">
        <v>1249</v>
      </c>
      <c r="AZ23" s="78" t="s">
        <v>66</v>
      </c>
      <c r="BA23" s="78" t="str">
        <f>REPLACE(INDEX(GroupVertices[Group],MATCH(Vertices[[#This Row],[Vertex]],GroupVertices[Vertex],0)),1,1,"")</f>
        <v>11</v>
      </c>
      <c r="BB23" s="48" t="s">
        <v>1760</v>
      </c>
      <c r="BC23" s="48" t="s">
        <v>1760</v>
      </c>
      <c r="BD23" s="48" t="s">
        <v>428</v>
      </c>
      <c r="BE23" s="48" t="s">
        <v>1774</v>
      </c>
      <c r="BF23" s="48" t="s">
        <v>1781</v>
      </c>
      <c r="BG23" s="48" t="s">
        <v>1800</v>
      </c>
      <c r="BH23" s="119" t="s">
        <v>1826</v>
      </c>
      <c r="BI23" s="119" t="s">
        <v>1855</v>
      </c>
      <c r="BJ23" s="119" t="s">
        <v>1695</v>
      </c>
      <c r="BK23" s="119" t="s">
        <v>1905</v>
      </c>
      <c r="BL23" s="119">
        <v>4</v>
      </c>
      <c r="BM23" s="123">
        <v>4.2105263157894735</v>
      </c>
      <c r="BN23" s="119">
        <v>0</v>
      </c>
      <c r="BO23" s="123">
        <v>0</v>
      </c>
      <c r="BP23" s="119">
        <v>0</v>
      </c>
      <c r="BQ23" s="123">
        <v>0</v>
      </c>
      <c r="BR23" s="119">
        <v>91</v>
      </c>
      <c r="BS23" s="123">
        <v>95.78947368421052</v>
      </c>
      <c r="BT23" s="119">
        <v>95</v>
      </c>
      <c r="BU23" s="2"/>
      <c r="BV23" s="3"/>
      <c r="BW23" s="3"/>
      <c r="BX23" s="3"/>
      <c r="BY23" s="3"/>
    </row>
    <row r="24" spans="1:77" ht="41.45" customHeight="1">
      <c r="A24" s="64" t="s">
        <v>230</v>
      </c>
      <c r="C24" s="65"/>
      <c r="D24" s="65" t="s">
        <v>64</v>
      </c>
      <c r="E24" s="66">
        <v>162.00117730857144</v>
      </c>
      <c r="F24" s="68">
        <v>99.9999986791044</v>
      </c>
      <c r="G24" s="102" t="s">
        <v>1215</v>
      </c>
      <c r="H24" s="65"/>
      <c r="I24" s="69" t="s">
        <v>230</v>
      </c>
      <c r="J24" s="70"/>
      <c r="K24" s="70"/>
      <c r="L24" s="69" t="s">
        <v>1309</v>
      </c>
      <c r="M24" s="73">
        <v>1.000440210475028</v>
      </c>
      <c r="N24" s="74">
        <v>606.6644897460938</v>
      </c>
      <c r="O24" s="74">
        <v>8871.662109375</v>
      </c>
      <c r="P24" s="75"/>
      <c r="Q24" s="76"/>
      <c r="R24" s="76"/>
      <c r="S24" s="88"/>
      <c r="T24" s="48">
        <v>1</v>
      </c>
      <c r="U24" s="48">
        <v>1</v>
      </c>
      <c r="V24" s="49">
        <v>0</v>
      </c>
      <c r="W24" s="49">
        <v>0</v>
      </c>
      <c r="X24" s="49">
        <v>0</v>
      </c>
      <c r="Y24" s="49">
        <v>0.99999</v>
      </c>
      <c r="Z24" s="49">
        <v>0</v>
      </c>
      <c r="AA24" s="49" t="s">
        <v>1417</v>
      </c>
      <c r="AB24" s="71">
        <v>24</v>
      </c>
      <c r="AC24" s="71"/>
      <c r="AD24" s="72"/>
      <c r="AE24" s="78" t="s">
        <v>969</v>
      </c>
      <c r="AF24" s="78">
        <v>28</v>
      </c>
      <c r="AG24" s="78">
        <v>2</v>
      </c>
      <c r="AH24" s="78">
        <v>19</v>
      </c>
      <c r="AI24" s="78">
        <v>2</v>
      </c>
      <c r="AJ24" s="78"/>
      <c r="AK24" s="78" t="s">
        <v>1023</v>
      </c>
      <c r="AL24" s="78"/>
      <c r="AM24" s="82" t="s">
        <v>1121</v>
      </c>
      <c r="AN24" s="78"/>
      <c r="AO24" s="80">
        <v>43733.037511574075</v>
      </c>
      <c r="AP24" s="82" t="s">
        <v>1168</v>
      </c>
      <c r="AQ24" s="78" t="b">
        <v>1</v>
      </c>
      <c r="AR24" s="78" t="b">
        <v>0</v>
      </c>
      <c r="AS24" s="78" t="b">
        <v>0</v>
      </c>
      <c r="AT24" s="78"/>
      <c r="AU24" s="78">
        <v>0</v>
      </c>
      <c r="AV24" s="78"/>
      <c r="AW24" s="78" t="b">
        <v>0</v>
      </c>
      <c r="AX24" s="78" t="s">
        <v>1228</v>
      </c>
      <c r="AY24" s="82" t="s">
        <v>1250</v>
      </c>
      <c r="AZ24" s="78" t="s">
        <v>66</v>
      </c>
      <c r="BA24" s="78" t="str">
        <f>REPLACE(INDEX(GroupVertices[Group],MATCH(Vertices[[#This Row],[Vertex]],GroupVertices[Vertex],0)),1,1,"")</f>
        <v>1</v>
      </c>
      <c r="BB24" s="48" t="s">
        <v>368</v>
      </c>
      <c r="BC24" s="48" t="s">
        <v>368</v>
      </c>
      <c r="BD24" s="48" t="s">
        <v>424</v>
      </c>
      <c r="BE24" s="48" t="s">
        <v>424</v>
      </c>
      <c r="BF24" s="48" t="s">
        <v>447</v>
      </c>
      <c r="BG24" s="48" t="s">
        <v>447</v>
      </c>
      <c r="BH24" s="119" t="s">
        <v>1827</v>
      </c>
      <c r="BI24" s="119" t="s">
        <v>1827</v>
      </c>
      <c r="BJ24" s="119" t="s">
        <v>1880</v>
      </c>
      <c r="BK24" s="119" t="s">
        <v>1880</v>
      </c>
      <c r="BL24" s="119">
        <v>2</v>
      </c>
      <c r="BM24" s="123">
        <v>5.555555555555555</v>
      </c>
      <c r="BN24" s="119">
        <v>0</v>
      </c>
      <c r="BO24" s="123">
        <v>0</v>
      </c>
      <c r="BP24" s="119">
        <v>0</v>
      </c>
      <c r="BQ24" s="123">
        <v>0</v>
      </c>
      <c r="BR24" s="119">
        <v>34</v>
      </c>
      <c r="BS24" s="123">
        <v>94.44444444444444</v>
      </c>
      <c r="BT24" s="119">
        <v>36</v>
      </c>
      <c r="BU24" s="2"/>
      <c r="BV24" s="3"/>
      <c r="BW24" s="3"/>
      <c r="BX24" s="3"/>
      <c r="BY24" s="3"/>
    </row>
    <row r="25" spans="1:77" ht="41.45" customHeight="1">
      <c r="A25" s="64" t="s">
        <v>231</v>
      </c>
      <c r="C25" s="65"/>
      <c r="D25" s="65" t="s">
        <v>64</v>
      </c>
      <c r="E25" s="66">
        <v>162.0153050114289</v>
      </c>
      <c r="F25" s="68">
        <v>99.99998282835715</v>
      </c>
      <c r="G25" s="102" t="s">
        <v>1216</v>
      </c>
      <c r="H25" s="65"/>
      <c r="I25" s="69" t="s">
        <v>231</v>
      </c>
      <c r="J25" s="70"/>
      <c r="K25" s="70"/>
      <c r="L25" s="69" t="s">
        <v>1310</v>
      </c>
      <c r="M25" s="73">
        <v>1.0057227361753636</v>
      </c>
      <c r="N25" s="74">
        <v>1430.1689453125</v>
      </c>
      <c r="O25" s="74">
        <v>8871.662109375</v>
      </c>
      <c r="P25" s="75"/>
      <c r="Q25" s="76"/>
      <c r="R25" s="76"/>
      <c r="S25" s="88"/>
      <c r="T25" s="48">
        <v>1</v>
      </c>
      <c r="U25" s="48">
        <v>1</v>
      </c>
      <c r="V25" s="49">
        <v>0</v>
      </c>
      <c r="W25" s="49">
        <v>0</v>
      </c>
      <c r="X25" s="49">
        <v>0</v>
      </c>
      <c r="Y25" s="49">
        <v>0.99999</v>
      </c>
      <c r="Z25" s="49">
        <v>0</v>
      </c>
      <c r="AA25" s="49" t="s">
        <v>1417</v>
      </c>
      <c r="AB25" s="71">
        <v>25</v>
      </c>
      <c r="AC25" s="71"/>
      <c r="AD25" s="72"/>
      <c r="AE25" s="78" t="s">
        <v>970</v>
      </c>
      <c r="AF25" s="78">
        <v>31</v>
      </c>
      <c r="AG25" s="78">
        <v>14</v>
      </c>
      <c r="AH25" s="78">
        <v>611</v>
      </c>
      <c r="AI25" s="78">
        <v>132</v>
      </c>
      <c r="AJ25" s="78"/>
      <c r="AK25" s="78" t="s">
        <v>1024</v>
      </c>
      <c r="AL25" s="78" t="s">
        <v>1073</v>
      </c>
      <c r="AM25" s="82" t="s">
        <v>1122</v>
      </c>
      <c r="AN25" s="78"/>
      <c r="AO25" s="80">
        <v>43180.6724537037</v>
      </c>
      <c r="AP25" s="82" t="s">
        <v>1169</v>
      </c>
      <c r="AQ25" s="78" t="b">
        <v>1</v>
      </c>
      <c r="AR25" s="78" t="b">
        <v>0</v>
      </c>
      <c r="AS25" s="78" t="b">
        <v>0</v>
      </c>
      <c r="AT25" s="78"/>
      <c r="AU25" s="78">
        <v>0</v>
      </c>
      <c r="AV25" s="78"/>
      <c r="AW25" s="78" t="b">
        <v>0</v>
      </c>
      <c r="AX25" s="78" t="s">
        <v>1228</v>
      </c>
      <c r="AY25" s="82" t="s">
        <v>1251</v>
      </c>
      <c r="AZ25" s="78" t="s">
        <v>66</v>
      </c>
      <c r="BA25" s="78" t="str">
        <f>REPLACE(INDEX(GroupVertices[Group],MATCH(Vertices[[#This Row],[Vertex]],GroupVertices[Vertex],0)),1,1,"")</f>
        <v>1</v>
      </c>
      <c r="BB25" s="48" t="s">
        <v>369</v>
      </c>
      <c r="BC25" s="48" t="s">
        <v>369</v>
      </c>
      <c r="BD25" s="48" t="s">
        <v>425</v>
      </c>
      <c r="BE25" s="48" t="s">
        <v>425</v>
      </c>
      <c r="BF25" s="48" t="s">
        <v>448</v>
      </c>
      <c r="BG25" s="48" t="s">
        <v>448</v>
      </c>
      <c r="BH25" s="119" t="s">
        <v>1828</v>
      </c>
      <c r="BI25" s="119" t="s">
        <v>1828</v>
      </c>
      <c r="BJ25" s="119" t="s">
        <v>1881</v>
      </c>
      <c r="BK25" s="119" t="s">
        <v>1881</v>
      </c>
      <c r="BL25" s="119">
        <v>0</v>
      </c>
      <c r="BM25" s="123">
        <v>0</v>
      </c>
      <c r="BN25" s="119">
        <v>0</v>
      </c>
      <c r="BO25" s="123">
        <v>0</v>
      </c>
      <c r="BP25" s="119">
        <v>0</v>
      </c>
      <c r="BQ25" s="123">
        <v>0</v>
      </c>
      <c r="BR25" s="119">
        <v>14</v>
      </c>
      <c r="BS25" s="123">
        <v>100</v>
      </c>
      <c r="BT25" s="119">
        <v>14</v>
      </c>
      <c r="BU25" s="2"/>
      <c r="BV25" s="3"/>
      <c r="BW25" s="3"/>
      <c r="BX25" s="3"/>
      <c r="BY25" s="3"/>
    </row>
    <row r="26" spans="1:77" ht="41.45" customHeight="1">
      <c r="A26" s="64" t="s">
        <v>232</v>
      </c>
      <c r="C26" s="65"/>
      <c r="D26" s="65" t="s">
        <v>64</v>
      </c>
      <c r="E26" s="66">
        <v>163.71533858860653</v>
      </c>
      <c r="F26" s="68">
        <v>99.99807545510467</v>
      </c>
      <c r="G26" s="102" t="s">
        <v>547</v>
      </c>
      <c r="H26" s="65"/>
      <c r="I26" s="69" t="s">
        <v>232</v>
      </c>
      <c r="J26" s="70"/>
      <c r="K26" s="70"/>
      <c r="L26" s="69" t="s">
        <v>1311</v>
      </c>
      <c r="M26" s="73">
        <v>1.6413866621157411</v>
      </c>
      <c r="N26" s="74">
        <v>3077.177734375</v>
      </c>
      <c r="O26" s="74">
        <v>4225.06787109375</v>
      </c>
      <c r="P26" s="75"/>
      <c r="Q26" s="76"/>
      <c r="R26" s="76"/>
      <c r="S26" s="88"/>
      <c r="T26" s="48">
        <v>1</v>
      </c>
      <c r="U26" s="48">
        <v>1</v>
      </c>
      <c r="V26" s="49">
        <v>0</v>
      </c>
      <c r="W26" s="49">
        <v>0</v>
      </c>
      <c r="X26" s="49">
        <v>0</v>
      </c>
      <c r="Y26" s="49">
        <v>0.99999</v>
      </c>
      <c r="Z26" s="49">
        <v>0</v>
      </c>
      <c r="AA26" s="49" t="s">
        <v>1417</v>
      </c>
      <c r="AB26" s="71">
        <v>26</v>
      </c>
      <c r="AC26" s="71"/>
      <c r="AD26" s="72"/>
      <c r="AE26" s="78" t="s">
        <v>971</v>
      </c>
      <c r="AF26" s="78">
        <v>4974</v>
      </c>
      <c r="AG26" s="78">
        <v>1458</v>
      </c>
      <c r="AH26" s="78">
        <v>5374</v>
      </c>
      <c r="AI26" s="78">
        <v>732</v>
      </c>
      <c r="AJ26" s="78"/>
      <c r="AK26" s="78" t="s">
        <v>1025</v>
      </c>
      <c r="AL26" s="78" t="s">
        <v>1074</v>
      </c>
      <c r="AM26" s="82" t="s">
        <v>1123</v>
      </c>
      <c r="AN26" s="78"/>
      <c r="AO26" s="80">
        <v>39922.05888888889</v>
      </c>
      <c r="AP26" s="82" t="s">
        <v>1170</v>
      </c>
      <c r="AQ26" s="78" t="b">
        <v>0</v>
      </c>
      <c r="AR26" s="78" t="b">
        <v>0</v>
      </c>
      <c r="AS26" s="78" t="b">
        <v>1</v>
      </c>
      <c r="AT26" s="78"/>
      <c r="AU26" s="78">
        <v>9</v>
      </c>
      <c r="AV26" s="82" t="s">
        <v>1208</v>
      </c>
      <c r="AW26" s="78" t="b">
        <v>0</v>
      </c>
      <c r="AX26" s="78" t="s">
        <v>1228</v>
      </c>
      <c r="AY26" s="82" t="s">
        <v>1252</v>
      </c>
      <c r="AZ26" s="78" t="s">
        <v>66</v>
      </c>
      <c r="BA26" s="78" t="str">
        <f>REPLACE(INDEX(GroupVertices[Group],MATCH(Vertices[[#This Row],[Vertex]],GroupVertices[Vertex],0)),1,1,"")</f>
        <v>1</v>
      </c>
      <c r="BB26" s="48" t="s">
        <v>370</v>
      </c>
      <c r="BC26" s="48" t="s">
        <v>370</v>
      </c>
      <c r="BD26" s="48" t="s">
        <v>426</v>
      </c>
      <c r="BE26" s="48" t="s">
        <v>426</v>
      </c>
      <c r="BF26" s="48" t="s">
        <v>1779</v>
      </c>
      <c r="BG26" s="48" t="s">
        <v>1779</v>
      </c>
      <c r="BH26" s="119" t="s">
        <v>1829</v>
      </c>
      <c r="BI26" s="119" t="s">
        <v>1829</v>
      </c>
      <c r="BJ26" s="119" t="s">
        <v>1882</v>
      </c>
      <c r="BK26" s="119" t="s">
        <v>1882</v>
      </c>
      <c r="BL26" s="119">
        <v>0</v>
      </c>
      <c r="BM26" s="123">
        <v>0</v>
      </c>
      <c r="BN26" s="119">
        <v>0</v>
      </c>
      <c r="BO26" s="123">
        <v>0</v>
      </c>
      <c r="BP26" s="119">
        <v>0</v>
      </c>
      <c r="BQ26" s="123">
        <v>0</v>
      </c>
      <c r="BR26" s="119">
        <v>17</v>
      </c>
      <c r="BS26" s="123">
        <v>100</v>
      </c>
      <c r="BT26" s="119">
        <v>17</v>
      </c>
      <c r="BU26" s="2"/>
      <c r="BV26" s="3"/>
      <c r="BW26" s="3"/>
      <c r="BX26" s="3"/>
      <c r="BY26" s="3"/>
    </row>
    <row r="27" spans="1:77" ht="41.45" customHeight="1">
      <c r="A27" s="64" t="s">
        <v>233</v>
      </c>
      <c r="C27" s="65"/>
      <c r="D27" s="65" t="s">
        <v>64</v>
      </c>
      <c r="E27" s="66">
        <v>164.26985092576072</v>
      </c>
      <c r="F27" s="68">
        <v>99.99745331327509</v>
      </c>
      <c r="G27" s="102" t="s">
        <v>548</v>
      </c>
      <c r="H27" s="65"/>
      <c r="I27" s="69" t="s">
        <v>233</v>
      </c>
      <c r="J27" s="70"/>
      <c r="K27" s="70"/>
      <c r="L27" s="69" t="s">
        <v>1312</v>
      </c>
      <c r="M27" s="73">
        <v>1.8487257958539112</v>
      </c>
      <c r="N27" s="74">
        <v>4233.048828125</v>
      </c>
      <c r="O27" s="74">
        <v>7292.8671875</v>
      </c>
      <c r="P27" s="75"/>
      <c r="Q27" s="76"/>
      <c r="R27" s="76"/>
      <c r="S27" s="88"/>
      <c r="T27" s="48">
        <v>0</v>
      </c>
      <c r="U27" s="48">
        <v>3</v>
      </c>
      <c r="V27" s="49">
        <v>12</v>
      </c>
      <c r="W27" s="49">
        <v>0.142857</v>
      </c>
      <c r="X27" s="49">
        <v>0.18325</v>
      </c>
      <c r="Y27" s="49">
        <v>1.153712</v>
      </c>
      <c r="Z27" s="49">
        <v>0.16666666666666666</v>
      </c>
      <c r="AA27" s="49">
        <v>0</v>
      </c>
      <c r="AB27" s="71">
        <v>27</v>
      </c>
      <c r="AC27" s="71"/>
      <c r="AD27" s="72"/>
      <c r="AE27" s="78" t="s">
        <v>972</v>
      </c>
      <c r="AF27" s="78">
        <v>1267</v>
      </c>
      <c r="AG27" s="78">
        <v>1929</v>
      </c>
      <c r="AH27" s="78">
        <v>54656</v>
      </c>
      <c r="AI27" s="78">
        <v>2927</v>
      </c>
      <c r="AJ27" s="78"/>
      <c r="AK27" s="78" t="s">
        <v>1026</v>
      </c>
      <c r="AL27" s="78" t="s">
        <v>1075</v>
      </c>
      <c r="AM27" s="82" t="s">
        <v>1124</v>
      </c>
      <c r="AN27" s="78"/>
      <c r="AO27" s="80">
        <v>43074.398935185185</v>
      </c>
      <c r="AP27" s="82" t="s">
        <v>1171</v>
      </c>
      <c r="AQ27" s="78" t="b">
        <v>0</v>
      </c>
      <c r="AR27" s="78" t="b">
        <v>0</v>
      </c>
      <c r="AS27" s="78" t="b">
        <v>0</v>
      </c>
      <c r="AT27" s="78"/>
      <c r="AU27" s="78">
        <v>14</v>
      </c>
      <c r="AV27" s="82" t="s">
        <v>1204</v>
      </c>
      <c r="AW27" s="78" t="b">
        <v>0</v>
      </c>
      <c r="AX27" s="78" t="s">
        <v>1228</v>
      </c>
      <c r="AY27" s="82" t="s">
        <v>1253</v>
      </c>
      <c r="AZ27" s="78" t="s">
        <v>66</v>
      </c>
      <c r="BA27" s="78" t="str">
        <f>REPLACE(INDEX(GroupVertices[Group],MATCH(Vertices[[#This Row],[Vertex]],GroupVertices[Vertex],0)),1,1,"")</f>
        <v>2</v>
      </c>
      <c r="BB27" s="48"/>
      <c r="BC27" s="48"/>
      <c r="BD27" s="48"/>
      <c r="BE27" s="48"/>
      <c r="BF27" s="48" t="s">
        <v>1782</v>
      </c>
      <c r="BG27" s="48" t="s">
        <v>1801</v>
      </c>
      <c r="BH27" s="119" t="s">
        <v>1830</v>
      </c>
      <c r="BI27" s="119" t="s">
        <v>1856</v>
      </c>
      <c r="BJ27" s="119" t="s">
        <v>1883</v>
      </c>
      <c r="BK27" s="119" t="s">
        <v>1883</v>
      </c>
      <c r="BL27" s="119">
        <v>1</v>
      </c>
      <c r="BM27" s="123">
        <v>2.7027027027027026</v>
      </c>
      <c r="BN27" s="119">
        <v>0</v>
      </c>
      <c r="BO27" s="123">
        <v>0</v>
      </c>
      <c r="BP27" s="119">
        <v>0</v>
      </c>
      <c r="BQ27" s="123">
        <v>0</v>
      </c>
      <c r="BR27" s="119">
        <v>36</v>
      </c>
      <c r="BS27" s="123">
        <v>97.29729729729729</v>
      </c>
      <c r="BT27" s="119">
        <v>37</v>
      </c>
      <c r="BU27" s="2"/>
      <c r="BV27" s="3"/>
      <c r="BW27" s="3"/>
      <c r="BX27" s="3"/>
      <c r="BY27" s="3"/>
    </row>
    <row r="28" spans="1:77" ht="41.45" customHeight="1">
      <c r="A28" s="64" t="s">
        <v>249</v>
      </c>
      <c r="C28" s="65"/>
      <c r="D28" s="65" t="s">
        <v>64</v>
      </c>
      <c r="E28" s="66">
        <v>162.098893920002</v>
      </c>
      <c r="F28" s="68">
        <v>99.99988904476925</v>
      </c>
      <c r="G28" s="102" t="s">
        <v>561</v>
      </c>
      <c r="H28" s="65"/>
      <c r="I28" s="69" t="s">
        <v>249</v>
      </c>
      <c r="J28" s="70"/>
      <c r="K28" s="70"/>
      <c r="L28" s="69" t="s">
        <v>1313</v>
      </c>
      <c r="M28" s="73">
        <v>1.036977679902349</v>
      </c>
      <c r="N28" s="74">
        <v>4192.08935546875</v>
      </c>
      <c r="O28" s="74">
        <v>5984.3583984375</v>
      </c>
      <c r="P28" s="75"/>
      <c r="Q28" s="76"/>
      <c r="R28" s="76"/>
      <c r="S28" s="88"/>
      <c r="T28" s="48">
        <v>2</v>
      </c>
      <c r="U28" s="48">
        <v>2</v>
      </c>
      <c r="V28" s="49">
        <v>8</v>
      </c>
      <c r="W28" s="49">
        <v>0.111111</v>
      </c>
      <c r="X28" s="49">
        <v>0.134148</v>
      </c>
      <c r="Y28" s="49">
        <v>1.270157</v>
      </c>
      <c r="Z28" s="49">
        <v>0</v>
      </c>
      <c r="AA28" s="49">
        <v>0</v>
      </c>
      <c r="AB28" s="71">
        <v>28</v>
      </c>
      <c r="AC28" s="71"/>
      <c r="AD28" s="72"/>
      <c r="AE28" s="78" t="s">
        <v>973</v>
      </c>
      <c r="AF28" s="78">
        <v>67</v>
      </c>
      <c r="AG28" s="78">
        <v>85</v>
      </c>
      <c r="AH28" s="78">
        <v>1939</v>
      </c>
      <c r="AI28" s="78">
        <v>1546</v>
      </c>
      <c r="AJ28" s="78"/>
      <c r="AK28" s="78" t="s">
        <v>1027</v>
      </c>
      <c r="AL28" s="78" t="s">
        <v>1076</v>
      </c>
      <c r="AM28" s="82" t="s">
        <v>1125</v>
      </c>
      <c r="AN28" s="78"/>
      <c r="AO28" s="80">
        <v>43305.03869212963</v>
      </c>
      <c r="AP28" s="82" t="s">
        <v>1172</v>
      </c>
      <c r="AQ28" s="78" t="b">
        <v>1</v>
      </c>
      <c r="AR28" s="78" t="b">
        <v>0</v>
      </c>
      <c r="AS28" s="78" t="b">
        <v>0</v>
      </c>
      <c r="AT28" s="78"/>
      <c r="AU28" s="78">
        <v>0</v>
      </c>
      <c r="AV28" s="78"/>
      <c r="AW28" s="78" t="b">
        <v>0</v>
      </c>
      <c r="AX28" s="78" t="s">
        <v>1228</v>
      </c>
      <c r="AY28" s="82" t="s">
        <v>1254</v>
      </c>
      <c r="AZ28" s="78" t="s">
        <v>66</v>
      </c>
      <c r="BA28" s="78" t="str">
        <f>REPLACE(INDEX(GroupVertices[Group],MATCH(Vertices[[#This Row],[Vertex]],GroupVertices[Vertex],0)),1,1,"")</f>
        <v>2</v>
      </c>
      <c r="BB28" s="48" t="s">
        <v>1761</v>
      </c>
      <c r="BC28" s="48" t="s">
        <v>1761</v>
      </c>
      <c r="BD28" s="48" t="s">
        <v>420</v>
      </c>
      <c r="BE28" s="48" t="s">
        <v>420</v>
      </c>
      <c r="BF28" s="48" t="s">
        <v>1783</v>
      </c>
      <c r="BG28" s="48" t="s">
        <v>1802</v>
      </c>
      <c r="BH28" s="119" t="s">
        <v>1831</v>
      </c>
      <c r="BI28" s="119" t="s">
        <v>1857</v>
      </c>
      <c r="BJ28" s="119" t="s">
        <v>1688</v>
      </c>
      <c r="BK28" s="119" t="s">
        <v>1906</v>
      </c>
      <c r="BL28" s="119">
        <v>0</v>
      </c>
      <c r="BM28" s="123">
        <v>0</v>
      </c>
      <c r="BN28" s="119">
        <v>1</v>
      </c>
      <c r="BO28" s="123">
        <v>0.847457627118644</v>
      </c>
      <c r="BP28" s="119">
        <v>0</v>
      </c>
      <c r="BQ28" s="123">
        <v>0</v>
      </c>
      <c r="BR28" s="119">
        <v>117</v>
      </c>
      <c r="BS28" s="123">
        <v>99.15254237288136</v>
      </c>
      <c r="BT28" s="119">
        <v>118</v>
      </c>
      <c r="BU28" s="2"/>
      <c r="BV28" s="3"/>
      <c r="BW28" s="3"/>
      <c r="BX28" s="3"/>
      <c r="BY28" s="3"/>
    </row>
    <row r="29" spans="1:77" ht="41.45" customHeight="1">
      <c r="A29" s="64" t="s">
        <v>234</v>
      </c>
      <c r="C29" s="65"/>
      <c r="D29" s="65" t="s">
        <v>64</v>
      </c>
      <c r="E29" s="66">
        <v>162.3084548457206</v>
      </c>
      <c r="F29" s="68">
        <v>99.9996539253517</v>
      </c>
      <c r="G29" s="102" t="s">
        <v>549</v>
      </c>
      <c r="H29" s="65"/>
      <c r="I29" s="69" t="s">
        <v>234</v>
      </c>
      <c r="J29" s="70"/>
      <c r="K29" s="70"/>
      <c r="L29" s="69" t="s">
        <v>1314</v>
      </c>
      <c r="M29" s="73">
        <v>1.115335144457326</v>
      </c>
      <c r="N29" s="74">
        <v>3683.842041015625</v>
      </c>
      <c r="O29" s="74">
        <v>8558.17578125</v>
      </c>
      <c r="P29" s="75"/>
      <c r="Q29" s="76"/>
      <c r="R29" s="76"/>
      <c r="S29" s="88"/>
      <c r="T29" s="48">
        <v>2</v>
      </c>
      <c r="U29" s="48">
        <v>1</v>
      </c>
      <c r="V29" s="49">
        <v>3</v>
      </c>
      <c r="W29" s="49">
        <v>0.125</v>
      </c>
      <c r="X29" s="49">
        <v>0.18325</v>
      </c>
      <c r="Y29" s="49">
        <v>1.136181</v>
      </c>
      <c r="Z29" s="49">
        <v>0.3333333333333333</v>
      </c>
      <c r="AA29" s="49">
        <v>0</v>
      </c>
      <c r="AB29" s="71">
        <v>29</v>
      </c>
      <c r="AC29" s="71"/>
      <c r="AD29" s="72"/>
      <c r="AE29" s="78" t="s">
        <v>974</v>
      </c>
      <c r="AF29" s="78">
        <v>136</v>
      </c>
      <c r="AG29" s="78">
        <v>263</v>
      </c>
      <c r="AH29" s="78">
        <v>6026</v>
      </c>
      <c r="AI29" s="78">
        <v>4</v>
      </c>
      <c r="AJ29" s="78"/>
      <c r="AK29" s="78" t="s">
        <v>1028</v>
      </c>
      <c r="AL29" s="78" t="s">
        <v>1077</v>
      </c>
      <c r="AM29" s="78"/>
      <c r="AN29" s="78"/>
      <c r="AO29" s="80">
        <v>40382.47719907408</v>
      </c>
      <c r="AP29" s="82" t="s">
        <v>1173</v>
      </c>
      <c r="AQ29" s="78" t="b">
        <v>1</v>
      </c>
      <c r="AR29" s="78" t="b">
        <v>0</v>
      </c>
      <c r="AS29" s="78" t="b">
        <v>0</v>
      </c>
      <c r="AT29" s="78"/>
      <c r="AU29" s="78">
        <v>2</v>
      </c>
      <c r="AV29" s="82" t="s">
        <v>1204</v>
      </c>
      <c r="AW29" s="78" t="b">
        <v>0</v>
      </c>
      <c r="AX29" s="78" t="s">
        <v>1228</v>
      </c>
      <c r="AY29" s="82" t="s">
        <v>1255</v>
      </c>
      <c r="AZ29" s="78" t="s">
        <v>66</v>
      </c>
      <c r="BA29" s="78" t="str">
        <f>REPLACE(INDEX(GroupVertices[Group],MATCH(Vertices[[#This Row],[Vertex]],GroupVertices[Vertex],0)),1,1,"")</f>
        <v>2</v>
      </c>
      <c r="BB29" s="48" t="s">
        <v>371</v>
      </c>
      <c r="BC29" s="48" t="s">
        <v>371</v>
      </c>
      <c r="BD29" s="48" t="s">
        <v>420</v>
      </c>
      <c r="BE29" s="48" t="s">
        <v>420</v>
      </c>
      <c r="BF29" s="48" t="s">
        <v>1784</v>
      </c>
      <c r="BG29" s="48" t="s">
        <v>1784</v>
      </c>
      <c r="BH29" s="119" t="s">
        <v>1832</v>
      </c>
      <c r="BI29" s="119" t="s">
        <v>1832</v>
      </c>
      <c r="BJ29" s="119" t="s">
        <v>1883</v>
      </c>
      <c r="BK29" s="119" t="s">
        <v>1883</v>
      </c>
      <c r="BL29" s="119">
        <v>1</v>
      </c>
      <c r="BM29" s="123">
        <v>4.761904761904762</v>
      </c>
      <c r="BN29" s="119">
        <v>0</v>
      </c>
      <c r="BO29" s="123">
        <v>0</v>
      </c>
      <c r="BP29" s="119">
        <v>0</v>
      </c>
      <c r="BQ29" s="123">
        <v>0</v>
      </c>
      <c r="BR29" s="119">
        <v>20</v>
      </c>
      <c r="BS29" s="123">
        <v>95.23809523809524</v>
      </c>
      <c r="BT29" s="119">
        <v>21</v>
      </c>
      <c r="BU29" s="2"/>
      <c r="BV29" s="3"/>
      <c r="BW29" s="3"/>
      <c r="BX29" s="3"/>
      <c r="BY29" s="3"/>
    </row>
    <row r="30" spans="1:77" ht="41.45" customHeight="1">
      <c r="A30" s="64" t="s">
        <v>267</v>
      </c>
      <c r="C30" s="65"/>
      <c r="D30" s="65" t="s">
        <v>64</v>
      </c>
      <c r="E30" s="66">
        <v>162.69932129144289</v>
      </c>
      <c r="F30" s="68">
        <v>99.99921538801111</v>
      </c>
      <c r="G30" s="102" t="s">
        <v>1217</v>
      </c>
      <c r="H30" s="65"/>
      <c r="I30" s="69" t="s">
        <v>267</v>
      </c>
      <c r="J30" s="70"/>
      <c r="K30" s="70"/>
      <c r="L30" s="69" t="s">
        <v>1315</v>
      </c>
      <c r="M30" s="73">
        <v>1.2614850221666096</v>
      </c>
      <c r="N30" s="74">
        <v>5314.6083984375</v>
      </c>
      <c r="O30" s="74">
        <v>8388.279296875</v>
      </c>
      <c r="P30" s="75"/>
      <c r="Q30" s="76"/>
      <c r="R30" s="76"/>
      <c r="S30" s="88"/>
      <c r="T30" s="48">
        <v>3</v>
      </c>
      <c r="U30" s="48">
        <v>0</v>
      </c>
      <c r="V30" s="49">
        <v>3</v>
      </c>
      <c r="W30" s="49">
        <v>0.125</v>
      </c>
      <c r="X30" s="49">
        <v>0.18325</v>
      </c>
      <c r="Y30" s="49">
        <v>1.136181</v>
      </c>
      <c r="Z30" s="49">
        <v>0.3333333333333333</v>
      </c>
      <c r="AA30" s="49">
        <v>0</v>
      </c>
      <c r="AB30" s="71">
        <v>30</v>
      </c>
      <c r="AC30" s="71"/>
      <c r="AD30" s="72"/>
      <c r="AE30" s="78" t="s">
        <v>975</v>
      </c>
      <c r="AF30" s="78">
        <v>377</v>
      </c>
      <c r="AG30" s="78">
        <v>595</v>
      </c>
      <c r="AH30" s="78">
        <v>3914</v>
      </c>
      <c r="AI30" s="78">
        <v>488</v>
      </c>
      <c r="AJ30" s="78"/>
      <c r="AK30" s="78" t="s">
        <v>1029</v>
      </c>
      <c r="AL30" s="78" t="s">
        <v>1078</v>
      </c>
      <c r="AM30" s="82" t="s">
        <v>1126</v>
      </c>
      <c r="AN30" s="78"/>
      <c r="AO30" s="80">
        <v>40052.15883101852</v>
      </c>
      <c r="AP30" s="82" t="s">
        <v>1174</v>
      </c>
      <c r="AQ30" s="78" t="b">
        <v>0</v>
      </c>
      <c r="AR30" s="78" t="b">
        <v>0</v>
      </c>
      <c r="AS30" s="78" t="b">
        <v>1</v>
      </c>
      <c r="AT30" s="78"/>
      <c r="AU30" s="78">
        <v>40</v>
      </c>
      <c r="AV30" s="82" t="s">
        <v>1204</v>
      </c>
      <c r="AW30" s="78" t="b">
        <v>0</v>
      </c>
      <c r="AX30" s="78" t="s">
        <v>1228</v>
      </c>
      <c r="AY30" s="82" t="s">
        <v>1256</v>
      </c>
      <c r="AZ30" s="78" t="s">
        <v>65</v>
      </c>
      <c r="BA30" s="78" t="str">
        <f>REPLACE(INDEX(GroupVertices[Group],MATCH(Vertices[[#This Row],[Vertex]],GroupVertices[Vertex],0)),1,1,"")</f>
        <v>2</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235</v>
      </c>
      <c r="C31" s="65"/>
      <c r="D31" s="65" t="s">
        <v>64</v>
      </c>
      <c r="E31" s="66">
        <v>163.1490531657378</v>
      </c>
      <c r="F31" s="68">
        <v>99.9987108058903</v>
      </c>
      <c r="G31" s="102" t="s">
        <v>550</v>
      </c>
      <c r="H31" s="65"/>
      <c r="I31" s="69" t="s">
        <v>235</v>
      </c>
      <c r="J31" s="70"/>
      <c r="K31" s="70"/>
      <c r="L31" s="69" t="s">
        <v>1316</v>
      </c>
      <c r="M31" s="73">
        <v>1.4296454236272913</v>
      </c>
      <c r="N31" s="74">
        <v>4806.5166015625</v>
      </c>
      <c r="O31" s="74">
        <v>9626.154296875</v>
      </c>
      <c r="P31" s="75"/>
      <c r="Q31" s="76"/>
      <c r="R31" s="76"/>
      <c r="S31" s="88"/>
      <c r="T31" s="48">
        <v>0</v>
      </c>
      <c r="U31" s="48">
        <v>2</v>
      </c>
      <c r="V31" s="49">
        <v>0</v>
      </c>
      <c r="W31" s="49">
        <v>0.090909</v>
      </c>
      <c r="X31" s="49">
        <v>0.134148</v>
      </c>
      <c r="Y31" s="49">
        <v>0.793835</v>
      </c>
      <c r="Z31" s="49">
        <v>0.5</v>
      </c>
      <c r="AA31" s="49">
        <v>0</v>
      </c>
      <c r="AB31" s="71">
        <v>31</v>
      </c>
      <c r="AC31" s="71"/>
      <c r="AD31" s="72"/>
      <c r="AE31" s="78" t="s">
        <v>976</v>
      </c>
      <c r="AF31" s="78">
        <v>175</v>
      </c>
      <c r="AG31" s="78">
        <v>977</v>
      </c>
      <c r="AH31" s="78">
        <v>77582</v>
      </c>
      <c r="AI31" s="78">
        <v>89</v>
      </c>
      <c r="AJ31" s="78"/>
      <c r="AK31" s="78" t="s">
        <v>1030</v>
      </c>
      <c r="AL31" s="78" t="s">
        <v>1079</v>
      </c>
      <c r="AM31" s="82" t="s">
        <v>1127</v>
      </c>
      <c r="AN31" s="78"/>
      <c r="AO31" s="80">
        <v>42407.639386574076</v>
      </c>
      <c r="AP31" s="82" t="s">
        <v>1175</v>
      </c>
      <c r="AQ31" s="78" t="b">
        <v>1</v>
      </c>
      <c r="AR31" s="78" t="b">
        <v>0</v>
      </c>
      <c r="AS31" s="78" t="b">
        <v>0</v>
      </c>
      <c r="AT31" s="78"/>
      <c r="AU31" s="78">
        <v>54</v>
      </c>
      <c r="AV31" s="78"/>
      <c r="AW31" s="78" t="b">
        <v>0</v>
      </c>
      <c r="AX31" s="78" t="s">
        <v>1228</v>
      </c>
      <c r="AY31" s="82" t="s">
        <v>1257</v>
      </c>
      <c r="AZ31" s="78" t="s">
        <v>66</v>
      </c>
      <c r="BA31" s="78" t="str">
        <f>REPLACE(INDEX(GroupVertices[Group],MATCH(Vertices[[#This Row],[Vertex]],GroupVertices[Vertex],0)),1,1,"")</f>
        <v>2</v>
      </c>
      <c r="BB31" s="48"/>
      <c r="BC31" s="48"/>
      <c r="BD31" s="48"/>
      <c r="BE31" s="48"/>
      <c r="BF31" s="48" t="s">
        <v>451</v>
      </c>
      <c r="BG31" s="48" t="s">
        <v>451</v>
      </c>
      <c r="BH31" s="119" t="s">
        <v>1832</v>
      </c>
      <c r="BI31" s="119" t="s">
        <v>1832</v>
      </c>
      <c r="BJ31" s="119" t="s">
        <v>1883</v>
      </c>
      <c r="BK31" s="119" t="s">
        <v>1883</v>
      </c>
      <c r="BL31" s="119">
        <v>1</v>
      </c>
      <c r="BM31" s="123">
        <v>4.761904761904762</v>
      </c>
      <c r="BN31" s="119">
        <v>0</v>
      </c>
      <c r="BO31" s="123">
        <v>0</v>
      </c>
      <c r="BP31" s="119">
        <v>0</v>
      </c>
      <c r="BQ31" s="123">
        <v>0</v>
      </c>
      <c r="BR31" s="119">
        <v>20</v>
      </c>
      <c r="BS31" s="123">
        <v>95.23809523809524</v>
      </c>
      <c r="BT31" s="119">
        <v>21</v>
      </c>
      <c r="BU31" s="2"/>
      <c r="BV31" s="3"/>
      <c r="BW31" s="3"/>
      <c r="BX31" s="3"/>
      <c r="BY31" s="3"/>
    </row>
    <row r="32" spans="1:77" ht="41.45" customHeight="1">
      <c r="A32" s="64" t="s">
        <v>236</v>
      </c>
      <c r="C32" s="65"/>
      <c r="D32" s="65" t="s">
        <v>64</v>
      </c>
      <c r="E32" s="66">
        <v>208.4930927952368</v>
      </c>
      <c r="F32" s="68">
        <v>99.94783651169435</v>
      </c>
      <c r="G32" s="102" t="s">
        <v>1218</v>
      </c>
      <c r="H32" s="65"/>
      <c r="I32" s="69" t="s">
        <v>236</v>
      </c>
      <c r="J32" s="70"/>
      <c r="K32" s="70"/>
      <c r="L32" s="69" t="s">
        <v>1317</v>
      </c>
      <c r="M32" s="73">
        <v>18.384351869329258</v>
      </c>
      <c r="N32" s="74">
        <v>606.6644897460938</v>
      </c>
      <c r="O32" s="74">
        <v>1127.3380126953125</v>
      </c>
      <c r="P32" s="75"/>
      <c r="Q32" s="76"/>
      <c r="R32" s="76"/>
      <c r="S32" s="88"/>
      <c r="T32" s="48">
        <v>1</v>
      </c>
      <c r="U32" s="48">
        <v>1</v>
      </c>
      <c r="V32" s="49">
        <v>0</v>
      </c>
      <c r="W32" s="49">
        <v>0</v>
      </c>
      <c r="X32" s="49">
        <v>0</v>
      </c>
      <c r="Y32" s="49">
        <v>0.99999</v>
      </c>
      <c r="Z32" s="49">
        <v>0</v>
      </c>
      <c r="AA32" s="49" t="s">
        <v>1417</v>
      </c>
      <c r="AB32" s="71">
        <v>32</v>
      </c>
      <c r="AC32" s="71"/>
      <c r="AD32" s="72"/>
      <c r="AE32" s="78" t="s">
        <v>977</v>
      </c>
      <c r="AF32" s="78">
        <v>27849</v>
      </c>
      <c r="AG32" s="78">
        <v>39492</v>
      </c>
      <c r="AH32" s="78">
        <v>19857</v>
      </c>
      <c r="AI32" s="78">
        <v>28185</v>
      </c>
      <c r="AJ32" s="78"/>
      <c r="AK32" s="78" t="s">
        <v>1031</v>
      </c>
      <c r="AL32" s="78" t="s">
        <v>1080</v>
      </c>
      <c r="AM32" s="82" t="s">
        <v>1128</v>
      </c>
      <c r="AN32" s="78"/>
      <c r="AO32" s="80">
        <v>41886.90546296296</v>
      </c>
      <c r="AP32" s="82" t="s">
        <v>1176</v>
      </c>
      <c r="AQ32" s="78" t="b">
        <v>1</v>
      </c>
      <c r="AR32" s="78" t="b">
        <v>0</v>
      </c>
      <c r="AS32" s="78" t="b">
        <v>0</v>
      </c>
      <c r="AT32" s="78"/>
      <c r="AU32" s="78">
        <v>340</v>
      </c>
      <c r="AV32" s="82" t="s">
        <v>1204</v>
      </c>
      <c r="AW32" s="78" t="b">
        <v>0</v>
      </c>
      <c r="AX32" s="78" t="s">
        <v>1228</v>
      </c>
      <c r="AY32" s="82" t="s">
        <v>1258</v>
      </c>
      <c r="AZ32" s="78" t="s">
        <v>66</v>
      </c>
      <c r="BA32" s="78" t="str">
        <f>REPLACE(INDEX(GroupVertices[Group],MATCH(Vertices[[#This Row],[Vertex]],GroupVertices[Vertex],0)),1,1,"")</f>
        <v>1</v>
      </c>
      <c r="BB32" s="48" t="s">
        <v>372</v>
      </c>
      <c r="BC32" s="48" t="s">
        <v>372</v>
      </c>
      <c r="BD32" s="48" t="s">
        <v>427</v>
      </c>
      <c r="BE32" s="48" t="s">
        <v>427</v>
      </c>
      <c r="BF32" s="48" t="s">
        <v>1785</v>
      </c>
      <c r="BG32" s="48" t="s">
        <v>1785</v>
      </c>
      <c r="BH32" s="119" t="s">
        <v>1833</v>
      </c>
      <c r="BI32" s="119" t="s">
        <v>1833</v>
      </c>
      <c r="BJ32" s="119" t="s">
        <v>1884</v>
      </c>
      <c r="BK32" s="119" t="s">
        <v>1884</v>
      </c>
      <c r="BL32" s="119">
        <v>0</v>
      </c>
      <c r="BM32" s="123">
        <v>0</v>
      </c>
      <c r="BN32" s="119">
        <v>2</v>
      </c>
      <c r="BO32" s="123">
        <v>10.526315789473685</v>
      </c>
      <c r="BP32" s="119">
        <v>0</v>
      </c>
      <c r="BQ32" s="123">
        <v>0</v>
      </c>
      <c r="BR32" s="119">
        <v>17</v>
      </c>
      <c r="BS32" s="123">
        <v>89.47368421052632</v>
      </c>
      <c r="BT32" s="119">
        <v>19</v>
      </c>
      <c r="BU32" s="2"/>
      <c r="BV32" s="3"/>
      <c r="BW32" s="3"/>
      <c r="BX32" s="3"/>
      <c r="BY32" s="3"/>
    </row>
    <row r="33" spans="1:77" ht="41.45" customHeight="1">
      <c r="A33" s="64" t="s">
        <v>237</v>
      </c>
      <c r="C33" s="65"/>
      <c r="D33" s="65" t="s">
        <v>64</v>
      </c>
      <c r="E33" s="66">
        <v>162.75818672001552</v>
      </c>
      <c r="F33" s="68">
        <v>99.9991493432309</v>
      </c>
      <c r="G33" s="102" t="s">
        <v>551</v>
      </c>
      <c r="H33" s="65"/>
      <c r="I33" s="69" t="s">
        <v>237</v>
      </c>
      <c r="J33" s="70"/>
      <c r="K33" s="70"/>
      <c r="L33" s="69" t="s">
        <v>1318</v>
      </c>
      <c r="M33" s="73">
        <v>1.2834955459180077</v>
      </c>
      <c r="N33" s="74">
        <v>1430.1689453125</v>
      </c>
      <c r="O33" s="74">
        <v>4225.06787109375</v>
      </c>
      <c r="P33" s="75"/>
      <c r="Q33" s="76"/>
      <c r="R33" s="76"/>
      <c r="S33" s="88"/>
      <c r="T33" s="48">
        <v>1</v>
      </c>
      <c r="U33" s="48">
        <v>1</v>
      </c>
      <c r="V33" s="49">
        <v>0</v>
      </c>
      <c r="W33" s="49">
        <v>0</v>
      </c>
      <c r="X33" s="49">
        <v>0</v>
      </c>
      <c r="Y33" s="49">
        <v>0.99999</v>
      </c>
      <c r="Z33" s="49">
        <v>0</v>
      </c>
      <c r="AA33" s="49" t="s">
        <v>1417</v>
      </c>
      <c r="AB33" s="71">
        <v>33</v>
      </c>
      <c r="AC33" s="71"/>
      <c r="AD33" s="72"/>
      <c r="AE33" s="78" t="s">
        <v>978</v>
      </c>
      <c r="AF33" s="78">
        <v>616</v>
      </c>
      <c r="AG33" s="78">
        <v>645</v>
      </c>
      <c r="AH33" s="78">
        <v>6769</v>
      </c>
      <c r="AI33" s="78">
        <v>4088</v>
      </c>
      <c r="AJ33" s="78"/>
      <c r="AK33" s="78" t="s">
        <v>1032</v>
      </c>
      <c r="AL33" s="78" t="s">
        <v>1081</v>
      </c>
      <c r="AM33" s="78"/>
      <c r="AN33" s="78"/>
      <c r="AO33" s="80">
        <v>41197.90608796296</v>
      </c>
      <c r="AP33" s="82" t="s">
        <v>1177</v>
      </c>
      <c r="AQ33" s="78" t="b">
        <v>0</v>
      </c>
      <c r="AR33" s="78" t="b">
        <v>0</v>
      </c>
      <c r="AS33" s="78" t="b">
        <v>1</v>
      </c>
      <c r="AT33" s="78"/>
      <c r="AU33" s="78">
        <v>3</v>
      </c>
      <c r="AV33" s="82" t="s">
        <v>1204</v>
      </c>
      <c r="AW33" s="78" t="b">
        <v>0</v>
      </c>
      <c r="AX33" s="78" t="s">
        <v>1228</v>
      </c>
      <c r="AY33" s="82" t="s">
        <v>1259</v>
      </c>
      <c r="AZ33" s="78" t="s">
        <v>66</v>
      </c>
      <c r="BA33" s="78" t="str">
        <f>REPLACE(INDEX(GroupVertices[Group],MATCH(Vertices[[#This Row],[Vertex]],GroupVertices[Vertex],0)),1,1,"")</f>
        <v>1</v>
      </c>
      <c r="BB33" s="48" t="s">
        <v>373</v>
      </c>
      <c r="BC33" s="48" t="s">
        <v>373</v>
      </c>
      <c r="BD33" s="48" t="s">
        <v>421</v>
      </c>
      <c r="BE33" s="48" t="s">
        <v>421</v>
      </c>
      <c r="BF33" s="48" t="s">
        <v>1524</v>
      </c>
      <c r="BG33" s="48" t="s">
        <v>1803</v>
      </c>
      <c r="BH33" s="119" t="s">
        <v>1592</v>
      </c>
      <c r="BI33" s="119" t="s">
        <v>1592</v>
      </c>
      <c r="BJ33" s="119" t="s">
        <v>1693</v>
      </c>
      <c r="BK33" s="119" t="s">
        <v>1693</v>
      </c>
      <c r="BL33" s="119">
        <v>0</v>
      </c>
      <c r="BM33" s="123">
        <v>0</v>
      </c>
      <c r="BN33" s="119">
        <v>0</v>
      </c>
      <c r="BO33" s="123">
        <v>0</v>
      </c>
      <c r="BP33" s="119">
        <v>0</v>
      </c>
      <c r="BQ33" s="123">
        <v>0</v>
      </c>
      <c r="BR33" s="119">
        <v>38</v>
      </c>
      <c r="BS33" s="123">
        <v>100</v>
      </c>
      <c r="BT33" s="119">
        <v>38</v>
      </c>
      <c r="BU33" s="2"/>
      <c r="BV33" s="3"/>
      <c r="BW33" s="3"/>
      <c r="BX33" s="3"/>
      <c r="BY33" s="3"/>
    </row>
    <row r="34" spans="1:77" ht="41.45" customHeight="1">
      <c r="A34" s="64" t="s">
        <v>238</v>
      </c>
      <c r="C34" s="65"/>
      <c r="D34" s="65" t="s">
        <v>64</v>
      </c>
      <c r="E34" s="66">
        <v>162.7358178571579</v>
      </c>
      <c r="F34" s="68">
        <v>99.99917444024737</v>
      </c>
      <c r="G34" s="102" t="s">
        <v>552</v>
      </c>
      <c r="H34" s="65"/>
      <c r="I34" s="69" t="s">
        <v>238</v>
      </c>
      <c r="J34" s="70"/>
      <c r="K34" s="70"/>
      <c r="L34" s="69" t="s">
        <v>1319</v>
      </c>
      <c r="M34" s="73">
        <v>1.2751315468924764</v>
      </c>
      <c r="N34" s="74">
        <v>606.6644897460938</v>
      </c>
      <c r="O34" s="74">
        <v>4225.06787109375</v>
      </c>
      <c r="P34" s="75"/>
      <c r="Q34" s="76"/>
      <c r="R34" s="76"/>
      <c r="S34" s="88"/>
      <c r="T34" s="48">
        <v>1</v>
      </c>
      <c r="U34" s="48">
        <v>1</v>
      </c>
      <c r="V34" s="49">
        <v>0</v>
      </c>
      <c r="W34" s="49">
        <v>0</v>
      </c>
      <c r="X34" s="49">
        <v>0</v>
      </c>
      <c r="Y34" s="49">
        <v>0.99999</v>
      </c>
      <c r="Z34" s="49">
        <v>0</v>
      </c>
      <c r="AA34" s="49" t="s">
        <v>1417</v>
      </c>
      <c r="AB34" s="71">
        <v>34</v>
      </c>
      <c r="AC34" s="71"/>
      <c r="AD34" s="72"/>
      <c r="AE34" s="78" t="s">
        <v>979</v>
      </c>
      <c r="AF34" s="78">
        <v>543</v>
      </c>
      <c r="AG34" s="78">
        <v>626</v>
      </c>
      <c r="AH34" s="78">
        <v>16211</v>
      </c>
      <c r="AI34" s="78">
        <v>147</v>
      </c>
      <c r="AJ34" s="78"/>
      <c r="AK34" s="78" t="s">
        <v>1033</v>
      </c>
      <c r="AL34" s="78" t="s">
        <v>1082</v>
      </c>
      <c r="AM34" s="82" t="s">
        <v>1129</v>
      </c>
      <c r="AN34" s="78"/>
      <c r="AO34" s="80">
        <v>41963.84506944445</v>
      </c>
      <c r="AP34" s="82" t="s">
        <v>1178</v>
      </c>
      <c r="AQ34" s="78" t="b">
        <v>0</v>
      </c>
      <c r="AR34" s="78" t="b">
        <v>0</v>
      </c>
      <c r="AS34" s="78" t="b">
        <v>1</v>
      </c>
      <c r="AT34" s="78"/>
      <c r="AU34" s="78">
        <v>3</v>
      </c>
      <c r="AV34" s="82" t="s">
        <v>1204</v>
      </c>
      <c r="AW34" s="78" t="b">
        <v>0</v>
      </c>
      <c r="AX34" s="78" t="s">
        <v>1228</v>
      </c>
      <c r="AY34" s="82" t="s">
        <v>1260</v>
      </c>
      <c r="AZ34" s="78" t="s">
        <v>66</v>
      </c>
      <c r="BA34" s="78" t="str">
        <f>REPLACE(INDEX(GroupVertices[Group],MATCH(Vertices[[#This Row],[Vertex]],GroupVertices[Vertex],0)),1,1,"")</f>
        <v>1</v>
      </c>
      <c r="BB34" s="48" t="s">
        <v>374</v>
      </c>
      <c r="BC34" s="48" t="s">
        <v>374</v>
      </c>
      <c r="BD34" s="48" t="s">
        <v>420</v>
      </c>
      <c r="BE34" s="48" t="s">
        <v>420</v>
      </c>
      <c r="BF34" s="48" t="s">
        <v>1786</v>
      </c>
      <c r="BG34" s="48" t="s">
        <v>1786</v>
      </c>
      <c r="BH34" s="119" t="s">
        <v>1834</v>
      </c>
      <c r="BI34" s="119" t="s">
        <v>1834</v>
      </c>
      <c r="BJ34" s="119" t="s">
        <v>1885</v>
      </c>
      <c r="BK34" s="119" t="s">
        <v>1885</v>
      </c>
      <c r="BL34" s="119">
        <v>0</v>
      </c>
      <c r="BM34" s="123">
        <v>0</v>
      </c>
      <c r="BN34" s="119">
        <v>0</v>
      </c>
      <c r="BO34" s="123">
        <v>0</v>
      </c>
      <c r="BP34" s="119">
        <v>0</v>
      </c>
      <c r="BQ34" s="123">
        <v>0</v>
      </c>
      <c r="BR34" s="119">
        <v>18</v>
      </c>
      <c r="BS34" s="123">
        <v>100</v>
      </c>
      <c r="BT34" s="119">
        <v>18</v>
      </c>
      <c r="BU34" s="2"/>
      <c r="BV34" s="3"/>
      <c r="BW34" s="3"/>
      <c r="BX34" s="3"/>
      <c r="BY34" s="3"/>
    </row>
    <row r="35" spans="1:77" ht="41.45" customHeight="1">
      <c r="A35" s="64" t="s">
        <v>239</v>
      </c>
      <c r="C35" s="65"/>
      <c r="D35" s="65" t="s">
        <v>64</v>
      </c>
      <c r="E35" s="66">
        <v>162.5792358171547</v>
      </c>
      <c r="F35" s="68">
        <v>99.99935011936273</v>
      </c>
      <c r="G35" s="102" t="s">
        <v>553</v>
      </c>
      <c r="H35" s="65"/>
      <c r="I35" s="69" t="s">
        <v>239</v>
      </c>
      <c r="J35" s="70"/>
      <c r="K35" s="70"/>
      <c r="L35" s="69" t="s">
        <v>1320</v>
      </c>
      <c r="M35" s="73">
        <v>1.2165835537137575</v>
      </c>
      <c r="N35" s="74">
        <v>3077.177734375</v>
      </c>
      <c r="O35" s="74">
        <v>5773.93212890625</v>
      </c>
      <c r="P35" s="75"/>
      <c r="Q35" s="76"/>
      <c r="R35" s="76"/>
      <c r="S35" s="88"/>
      <c r="T35" s="48">
        <v>1</v>
      </c>
      <c r="U35" s="48">
        <v>1</v>
      </c>
      <c r="V35" s="49">
        <v>0</v>
      </c>
      <c r="W35" s="49">
        <v>0</v>
      </c>
      <c r="X35" s="49">
        <v>0</v>
      </c>
      <c r="Y35" s="49">
        <v>0.99999</v>
      </c>
      <c r="Z35" s="49">
        <v>0</v>
      </c>
      <c r="AA35" s="49" t="s">
        <v>1417</v>
      </c>
      <c r="AB35" s="71">
        <v>35</v>
      </c>
      <c r="AC35" s="71"/>
      <c r="AD35" s="72"/>
      <c r="AE35" s="78" t="s">
        <v>980</v>
      </c>
      <c r="AF35" s="78">
        <v>1591</v>
      </c>
      <c r="AG35" s="78">
        <v>493</v>
      </c>
      <c r="AH35" s="78">
        <v>2513</v>
      </c>
      <c r="AI35" s="78">
        <v>35</v>
      </c>
      <c r="AJ35" s="78"/>
      <c r="AK35" s="78" t="s">
        <v>1034</v>
      </c>
      <c r="AL35" s="78" t="s">
        <v>1083</v>
      </c>
      <c r="AM35" s="82" t="s">
        <v>1130</v>
      </c>
      <c r="AN35" s="78"/>
      <c r="AO35" s="80">
        <v>41358.011724537035</v>
      </c>
      <c r="AP35" s="82" t="s">
        <v>1179</v>
      </c>
      <c r="AQ35" s="78" t="b">
        <v>1</v>
      </c>
      <c r="AR35" s="78" t="b">
        <v>0</v>
      </c>
      <c r="AS35" s="78" t="b">
        <v>0</v>
      </c>
      <c r="AT35" s="78"/>
      <c r="AU35" s="78">
        <v>18</v>
      </c>
      <c r="AV35" s="82" t="s">
        <v>1204</v>
      </c>
      <c r="AW35" s="78" t="b">
        <v>0</v>
      </c>
      <c r="AX35" s="78" t="s">
        <v>1228</v>
      </c>
      <c r="AY35" s="82" t="s">
        <v>1261</v>
      </c>
      <c r="AZ35" s="78" t="s">
        <v>66</v>
      </c>
      <c r="BA35" s="78" t="str">
        <f>REPLACE(INDEX(GroupVertices[Group],MATCH(Vertices[[#This Row],[Vertex]],GroupVertices[Vertex],0)),1,1,"")</f>
        <v>1</v>
      </c>
      <c r="BB35" s="48" t="s">
        <v>1762</v>
      </c>
      <c r="BC35" s="48" t="s">
        <v>1762</v>
      </c>
      <c r="BD35" s="48" t="s">
        <v>420</v>
      </c>
      <c r="BE35" s="48" t="s">
        <v>420</v>
      </c>
      <c r="BF35" s="48" t="s">
        <v>1787</v>
      </c>
      <c r="BG35" s="48" t="s">
        <v>1787</v>
      </c>
      <c r="BH35" s="119" t="s">
        <v>1835</v>
      </c>
      <c r="BI35" s="119" t="s">
        <v>1858</v>
      </c>
      <c r="BJ35" s="119" t="s">
        <v>1886</v>
      </c>
      <c r="BK35" s="119" t="s">
        <v>1907</v>
      </c>
      <c r="BL35" s="119">
        <v>1</v>
      </c>
      <c r="BM35" s="123">
        <v>2.0833333333333335</v>
      </c>
      <c r="BN35" s="119">
        <v>1</v>
      </c>
      <c r="BO35" s="123">
        <v>2.0833333333333335</v>
      </c>
      <c r="BP35" s="119">
        <v>0</v>
      </c>
      <c r="BQ35" s="123">
        <v>0</v>
      </c>
      <c r="BR35" s="119">
        <v>46</v>
      </c>
      <c r="BS35" s="123">
        <v>95.83333333333333</v>
      </c>
      <c r="BT35" s="119">
        <v>48</v>
      </c>
      <c r="BU35" s="2"/>
      <c r="BV35" s="3"/>
      <c r="BW35" s="3"/>
      <c r="BX35" s="3"/>
      <c r="BY35" s="3"/>
    </row>
    <row r="36" spans="1:77" ht="41.45" customHeight="1">
      <c r="A36" s="64" t="s">
        <v>241</v>
      </c>
      <c r="C36" s="65"/>
      <c r="D36" s="65" t="s">
        <v>64</v>
      </c>
      <c r="E36" s="66">
        <v>162.15069549714593</v>
      </c>
      <c r="F36" s="68">
        <v>99.99983092536266</v>
      </c>
      <c r="G36" s="102" t="s">
        <v>1219</v>
      </c>
      <c r="H36" s="65"/>
      <c r="I36" s="69" t="s">
        <v>241</v>
      </c>
      <c r="J36" s="70"/>
      <c r="K36" s="70"/>
      <c r="L36" s="69" t="s">
        <v>1321</v>
      </c>
      <c r="M36" s="73">
        <v>1.0563469408035793</v>
      </c>
      <c r="N36" s="74">
        <v>8488.4296875</v>
      </c>
      <c r="O36" s="74">
        <v>4343.68310546875</v>
      </c>
      <c r="P36" s="75"/>
      <c r="Q36" s="76"/>
      <c r="R36" s="76"/>
      <c r="S36" s="88"/>
      <c r="T36" s="48">
        <v>2</v>
      </c>
      <c r="U36" s="48">
        <v>1</v>
      </c>
      <c r="V36" s="49">
        <v>0</v>
      </c>
      <c r="W36" s="49">
        <v>1</v>
      </c>
      <c r="X36" s="49">
        <v>0</v>
      </c>
      <c r="Y36" s="49">
        <v>1.298233</v>
      </c>
      <c r="Z36" s="49">
        <v>0</v>
      </c>
      <c r="AA36" s="49">
        <v>0</v>
      </c>
      <c r="AB36" s="71">
        <v>36</v>
      </c>
      <c r="AC36" s="71"/>
      <c r="AD36" s="72"/>
      <c r="AE36" s="78" t="s">
        <v>981</v>
      </c>
      <c r="AF36" s="78">
        <v>275</v>
      </c>
      <c r="AG36" s="78">
        <v>129</v>
      </c>
      <c r="AH36" s="78">
        <v>719</v>
      </c>
      <c r="AI36" s="78">
        <v>171</v>
      </c>
      <c r="AJ36" s="78"/>
      <c r="AK36" s="78" t="s">
        <v>1035</v>
      </c>
      <c r="AL36" s="78" t="s">
        <v>1084</v>
      </c>
      <c r="AM36" s="82" t="s">
        <v>1131</v>
      </c>
      <c r="AN36" s="78"/>
      <c r="AO36" s="80">
        <v>42258.150659722225</v>
      </c>
      <c r="AP36" s="82" t="s">
        <v>1180</v>
      </c>
      <c r="AQ36" s="78" t="b">
        <v>1</v>
      </c>
      <c r="AR36" s="78" t="b">
        <v>0</v>
      </c>
      <c r="AS36" s="78" t="b">
        <v>0</v>
      </c>
      <c r="AT36" s="78"/>
      <c r="AU36" s="78">
        <v>0</v>
      </c>
      <c r="AV36" s="82" t="s">
        <v>1204</v>
      </c>
      <c r="AW36" s="78" t="b">
        <v>0</v>
      </c>
      <c r="AX36" s="78" t="s">
        <v>1228</v>
      </c>
      <c r="AY36" s="82" t="s">
        <v>1262</v>
      </c>
      <c r="AZ36" s="78" t="s">
        <v>66</v>
      </c>
      <c r="BA36" s="78" t="str">
        <f>REPLACE(INDEX(GroupVertices[Group],MATCH(Vertices[[#This Row],[Vertex]],GroupVertices[Vertex],0)),1,1,"")</f>
        <v>10</v>
      </c>
      <c r="BB36" s="48"/>
      <c r="BC36" s="48"/>
      <c r="BD36" s="48"/>
      <c r="BE36" s="48"/>
      <c r="BF36" s="48" t="s">
        <v>1525</v>
      </c>
      <c r="BG36" s="48" t="s">
        <v>1525</v>
      </c>
      <c r="BH36" s="119" t="s">
        <v>1593</v>
      </c>
      <c r="BI36" s="119" t="s">
        <v>1593</v>
      </c>
      <c r="BJ36" s="119" t="s">
        <v>1694</v>
      </c>
      <c r="BK36" s="119" t="s">
        <v>1694</v>
      </c>
      <c r="BL36" s="119">
        <v>0</v>
      </c>
      <c r="BM36" s="123">
        <v>0</v>
      </c>
      <c r="BN36" s="119">
        <v>0</v>
      </c>
      <c r="BO36" s="123">
        <v>0</v>
      </c>
      <c r="BP36" s="119">
        <v>0</v>
      </c>
      <c r="BQ36" s="123">
        <v>0</v>
      </c>
      <c r="BR36" s="119">
        <v>23</v>
      </c>
      <c r="BS36" s="123">
        <v>100</v>
      </c>
      <c r="BT36" s="119">
        <v>23</v>
      </c>
      <c r="BU36" s="2"/>
      <c r="BV36" s="3"/>
      <c r="BW36" s="3"/>
      <c r="BX36" s="3"/>
      <c r="BY36" s="3"/>
    </row>
    <row r="37" spans="1:77" ht="41.45" customHeight="1">
      <c r="A37" s="64" t="s">
        <v>242</v>
      </c>
      <c r="C37" s="65"/>
      <c r="D37" s="65" t="s">
        <v>64</v>
      </c>
      <c r="E37" s="66">
        <v>162.8476621714459</v>
      </c>
      <c r="F37" s="68">
        <v>99.99904895516497</v>
      </c>
      <c r="G37" s="102" t="s">
        <v>555</v>
      </c>
      <c r="H37" s="65"/>
      <c r="I37" s="69" t="s">
        <v>242</v>
      </c>
      <c r="J37" s="70"/>
      <c r="K37" s="70"/>
      <c r="L37" s="69" t="s">
        <v>1322</v>
      </c>
      <c r="M37" s="73">
        <v>1.3169515420201328</v>
      </c>
      <c r="N37" s="74">
        <v>8488.4296875</v>
      </c>
      <c r="O37" s="74">
        <v>2820.30615234375</v>
      </c>
      <c r="P37" s="75"/>
      <c r="Q37" s="76"/>
      <c r="R37" s="76"/>
      <c r="S37" s="88"/>
      <c r="T37" s="48">
        <v>0</v>
      </c>
      <c r="U37" s="48">
        <v>1</v>
      </c>
      <c r="V37" s="49">
        <v>0</v>
      </c>
      <c r="W37" s="49">
        <v>1</v>
      </c>
      <c r="X37" s="49">
        <v>0</v>
      </c>
      <c r="Y37" s="49">
        <v>0.701748</v>
      </c>
      <c r="Z37" s="49">
        <v>0</v>
      </c>
      <c r="AA37" s="49">
        <v>0</v>
      </c>
      <c r="AB37" s="71">
        <v>37</v>
      </c>
      <c r="AC37" s="71"/>
      <c r="AD37" s="72"/>
      <c r="AE37" s="78" t="s">
        <v>242</v>
      </c>
      <c r="AF37" s="78">
        <v>615</v>
      </c>
      <c r="AG37" s="78">
        <v>721</v>
      </c>
      <c r="AH37" s="78">
        <v>6448</v>
      </c>
      <c r="AI37" s="78">
        <v>30346</v>
      </c>
      <c r="AJ37" s="78"/>
      <c r="AK37" s="78" t="s">
        <v>1036</v>
      </c>
      <c r="AL37" s="78" t="s">
        <v>1085</v>
      </c>
      <c r="AM37" s="78"/>
      <c r="AN37" s="78"/>
      <c r="AO37" s="80">
        <v>42532.07202546296</v>
      </c>
      <c r="AP37" s="82" t="s">
        <v>1181</v>
      </c>
      <c r="AQ37" s="78" t="b">
        <v>1</v>
      </c>
      <c r="AR37" s="78" t="b">
        <v>0</v>
      </c>
      <c r="AS37" s="78" t="b">
        <v>0</v>
      </c>
      <c r="AT37" s="78"/>
      <c r="AU37" s="78">
        <v>2</v>
      </c>
      <c r="AV37" s="78"/>
      <c r="AW37" s="78" t="b">
        <v>0</v>
      </c>
      <c r="AX37" s="78" t="s">
        <v>1228</v>
      </c>
      <c r="AY37" s="82" t="s">
        <v>1263</v>
      </c>
      <c r="AZ37" s="78" t="s">
        <v>66</v>
      </c>
      <c r="BA37" s="78" t="str">
        <f>REPLACE(INDEX(GroupVertices[Group],MATCH(Vertices[[#This Row],[Vertex]],GroupVertices[Vertex],0)),1,1,"")</f>
        <v>10</v>
      </c>
      <c r="BB37" s="48"/>
      <c r="BC37" s="48"/>
      <c r="BD37" s="48"/>
      <c r="BE37" s="48"/>
      <c r="BF37" s="48" t="s">
        <v>1525</v>
      </c>
      <c r="BG37" s="48" t="s">
        <v>1525</v>
      </c>
      <c r="BH37" s="119" t="s">
        <v>1593</v>
      </c>
      <c r="BI37" s="119" t="s">
        <v>1593</v>
      </c>
      <c r="BJ37" s="119" t="s">
        <v>1694</v>
      </c>
      <c r="BK37" s="119" t="s">
        <v>1694</v>
      </c>
      <c r="BL37" s="119">
        <v>0</v>
      </c>
      <c r="BM37" s="123">
        <v>0</v>
      </c>
      <c r="BN37" s="119">
        <v>0</v>
      </c>
      <c r="BO37" s="123">
        <v>0</v>
      </c>
      <c r="BP37" s="119">
        <v>0</v>
      </c>
      <c r="BQ37" s="123">
        <v>0</v>
      </c>
      <c r="BR37" s="119">
        <v>23</v>
      </c>
      <c r="BS37" s="123">
        <v>100</v>
      </c>
      <c r="BT37" s="119">
        <v>23</v>
      </c>
      <c r="BU37" s="2"/>
      <c r="BV37" s="3"/>
      <c r="BW37" s="3"/>
      <c r="BX37" s="3"/>
      <c r="BY37" s="3"/>
    </row>
    <row r="38" spans="1:77" ht="41.45" customHeight="1">
      <c r="A38" s="64" t="s">
        <v>243</v>
      </c>
      <c r="C38" s="65"/>
      <c r="D38" s="65" t="s">
        <v>64</v>
      </c>
      <c r="E38" s="66">
        <v>162.0153050114289</v>
      </c>
      <c r="F38" s="68">
        <v>99.99998282835715</v>
      </c>
      <c r="G38" s="102" t="s">
        <v>556</v>
      </c>
      <c r="H38" s="65"/>
      <c r="I38" s="69" t="s">
        <v>243</v>
      </c>
      <c r="J38" s="70"/>
      <c r="K38" s="70"/>
      <c r="L38" s="69" t="s">
        <v>1323</v>
      </c>
      <c r="M38" s="73">
        <v>1.0057227361753636</v>
      </c>
      <c r="N38" s="74">
        <v>2253.673095703125</v>
      </c>
      <c r="O38" s="74">
        <v>8871.662109375</v>
      </c>
      <c r="P38" s="75"/>
      <c r="Q38" s="76"/>
      <c r="R38" s="76"/>
      <c r="S38" s="88"/>
      <c r="T38" s="48">
        <v>1</v>
      </c>
      <c r="U38" s="48">
        <v>1</v>
      </c>
      <c r="V38" s="49">
        <v>0</v>
      </c>
      <c r="W38" s="49">
        <v>0</v>
      </c>
      <c r="X38" s="49">
        <v>0</v>
      </c>
      <c r="Y38" s="49">
        <v>0.99999</v>
      </c>
      <c r="Z38" s="49">
        <v>0</v>
      </c>
      <c r="AA38" s="49" t="s">
        <v>1417</v>
      </c>
      <c r="AB38" s="71">
        <v>38</v>
      </c>
      <c r="AC38" s="71"/>
      <c r="AD38" s="72"/>
      <c r="AE38" s="78" t="s">
        <v>982</v>
      </c>
      <c r="AF38" s="78">
        <v>49</v>
      </c>
      <c r="AG38" s="78">
        <v>14</v>
      </c>
      <c r="AH38" s="78">
        <v>95</v>
      </c>
      <c r="AI38" s="78">
        <v>8</v>
      </c>
      <c r="AJ38" s="78"/>
      <c r="AK38" s="78"/>
      <c r="AL38" s="78"/>
      <c r="AM38" s="78"/>
      <c r="AN38" s="78"/>
      <c r="AO38" s="80">
        <v>42939.553460648145</v>
      </c>
      <c r="AP38" s="78"/>
      <c r="AQ38" s="78" t="b">
        <v>1</v>
      </c>
      <c r="AR38" s="78" t="b">
        <v>0</v>
      </c>
      <c r="AS38" s="78" t="b">
        <v>0</v>
      </c>
      <c r="AT38" s="78"/>
      <c r="AU38" s="78">
        <v>0</v>
      </c>
      <c r="AV38" s="78"/>
      <c r="AW38" s="78" t="b">
        <v>0</v>
      </c>
      <c r="AX38" s="78" t="s">
        <v>1228</v>
      </c>
      <c r="AY38" s="82" t="s">
        <v>1264</v>
      </c>
      <c r="AZ38" s="78" t="s">
        <v>66</v>
      </c>
      <c r="BA38" s="78" t="str">
        <f>REPLACE(INDEX(GroupVertices[Group],MATCH(Vertices[[#This Row],[Vertex]],GroupVertices[Vertex],0)),1,1,"")</f>
        <v>1</v>
      </c>
      <c r="BB38" s="48" t="s">
        <v>380</v>
      </c>
      <c r="BC38" s="48" t="s">
        <v>380</v>
      </c>
      <c r="BD38" s="48" t="s">
        <v>420</v>
      </c>
      <c r="BE38" s="48" t="s">
        <v>420</v>
      </c>
      <c r="BF38" s="48" t="s">
        <v>1788</v>
      </c>
      <c r="BG38" s="48" t="s">
        <v>1788</v>
      </c>
      <c r="BH38" s="119" t="s">
        <v>1836</v>
      </c>
      <c r="BI38" s="119" t="s">
        <v>1836</v>
      </c>
      <c r="BJ38" s="119" t="s">
        <v>1887</v>
      </c>
      <c r="BK38" s="119" t="s">
        <v>1887</v>
      </c>
      <c r="BL38" s="119">
        <v>0</v>
      </c>
      <c r="BM38" s="123">
        <v>0</v>
      </c>
      <c r="BN38" s="119">
        <v>0</v>
      </c>
      <c r="BO38" s="123">
        <v>0</v>
      </c>
      <c r="BP38" s="119">
        <v>0</v>
      </c>
      <c r="BQ38" s="123">
        <v>0</v>
      </c>
      <c r="BR38" s="119">
        <v>19</v>
      </c>
      <c r="BS38" s="123">
        <v>100</v>
      </c>
      <c r="BT38" s="119">
        <v>19</v>
      </c>
      <c r="BU38" s="2"/>
      <c r="BV38" s="3"/>
      <c r="BW38" s="3"/>
      <c r="BX38" s="3"/>
      <c r="BY38" s="3"/>
    </row>
    <row r="39" spans="1:77" ht="41.45" customHeight="1">
      <c r="A39" s="64" t="s">
        <v>244</v>
      </c>
      <c r="C39" s="65"/>
      <c r="D39" s="65" t="s">
        <v>64</v>
      </c>
      <c r="E39" s="66">
        <v>164.20863088004518</v>
      </c>
      <c r="F39" s="68">
        <v>99.99752199984651</v>
      </c>
      <c r="G39" s="102" t="s">
        <v>557</v>
      </c>
      <c r="H39" s="65"/>
      <c r="I39" s="69" t="s">
        <v>244</v>
      </c>
      <c r="J39" s="70"/>
      <c r="K39" s="70"/>
      <c r="L39" s="69" t="s">
        <v>1324</v>
      </c>
      <c r="M39" s="73">
        <v>1.8258348511524574</v>
      </c>
      <c r="N39" s="74">
        <v>9430.505859375</v>
      </c>
      <c r="O39" s="74">
        <v>4343.68310546875</v>
      </c>
      <c r="P39" s="75"/>
      <c r="Q39" s="76"/>
      <c r="R39" s="76"/>
      <c r="S39" s="88"/>
      <c r="T39" s="48">
        <v>0</v>
      </c>
      <c r="U39" s="48">
        <v>1</v>
      </c>
      <c r="V39" s="49">
        <v>0</v>
      </c>
      <c r="W39" s="49">
        <v>1</v>
      </c>
      <c r="X39" s="49">
        <v>0</v>
      </c>
      <c r="Y39" s="49">
        <v>0.99999</v>
      </c>
      <c r="Z39" s="49">
        <v>0</v>
      </c>
      <c r="AA39" s="49">
        <v>0</v>
      </c>
      <c r="AB39" s="71">
        <v>39</v>
      </c>
      <c r="AC39" s="71"/>
      <c r="AD39" s="72"/>
      <c r="AE39" s="78" t="s">
        <v>983</v>
      </c>
      <c r="AF39" s="78">
        <v>1374</v>
      </c>
      <c r="AG39" s="78">
        <v>1877</v>
      </c>
      <c r="AH39" s="78">
        <v>42754</v>
      </c>
      <c r="AI39" s="78">
        <v>51001</v>
      </c>
      <c r="AJ39" s="78"/>
      <c r="AK39" s="78" t="s">
        <v>1037</v>
      </c>
      <c r="AL39" s="78" t="s">
        <v>1086</v>
      </c>
      <c r="AM39" s="82" t="s">
        <v>1132</v>
      </c>
      <c r="AN39" s="78"/>
      <c r="AO39" s="80">
        <v>41551.07790509259</v>
      </c>
      <c r="AP39" s="82" t="s">
        <v>1182</v>
      </c>
      <c r="AQ39" s="78" t="b">
        <v>0</v>
      </c>
      <c r="AR39" s="78" t="b">
        <v>0</v>
      </c>
      <c r="AS39" s="78" t="b">
        <v>1</v>
      </c>
      <c r="AT39" s="78"/>
      <c r="AU39" s="78">
        <v>20</v>
      </c>
      <c r="AV39" s="82" t="s">
        <v>1208</v>
      </c>
      <c r="AW39" s="78" t="b">
        <v>0</v>
      </c>
      <c r="AX39" s="78" t="s">
        <v>1228</v>
      </c>
      <c r="AY39" s="82" t="s">
        <v>1265</v>
      </c>
      <c r="AZ39" s="78" t="s">
        <v>66</v>
      </c>
      <c r="BA39" s="78" t="str">
        <f>REPLACE(INDEX(GroupVertices[Group],MATCH(Vertices[[#This Row],[Vertex]],GroupVertices[Vertex],0)),1,1,"")</f>
        <v>9</v>
      </c>
      <c r="BB39" s="48" t="s">
        <v>381</v>
      </c>
      <c r="BC39" s="48" t="s">
        <v>381</v>
      </c>
      <c r="BD39" s="48" t="s">
        <v>420</v>
      </c>
      <c r="BE39" s="48" t="s">
        <v>420</v>
      </c>
      <c r="BF39" s="48" t="s">
        <v>467</v>
      </c>
      <c r="BG39" s="48" t="s">
        <v>467</v>
      </c>
      <c r="BH39" s="119" t="s">
        <v>1837</v>
      </c>
      <c r="BI39" s="119" t="s">
        <v>1837</v>
      </c>
      <c r="BJ39" s="119" t="s">
        <v>1888</v>
      </c>
      <c r="BK39" s="119" t="s">
        <v>1888</v>
      </c>
      <c r="BL39" s="119">
        <v>0</v>
      </c>
      <c r="BM39" s="123">
        <v>0</v>
      </c>
      <c r="BN39" s="119">
        <v>0</v>
      </c>
      <c r="BO39" s="123">
        <v>0</v>
      </c>
      <c r="BP39" s="119">
        <v>0</v>
      </c>
      <c r="BQ39" s="123">
        <v>0</v>
      </c>
      <c r="BR39" s="119">
        <v>12</v>
      </c>
      <c r="BS39" s="123">
        <v>100</v>
      </c>
      <c r="BT39" s="119">
        <v>12</v>
      </c>
      <c r="BU39" s="2"/>
      <c r="BV39" s="3"/>
      <c r="BW39" s="3"/>
      <c r="BX39" s="3"/>
      <c r="BY39" s="3"/>
    </row>
    <row r="40" spans="1:77" ht="41.45" customHeight="1">
      <c r="A40" s="64" t="s">
        <v>268</v>
      </c>
      <c r="C40" s="65"/>
      <c r="D40" s="65" t="s">
        <v>64</v>
      </c>
      <c r="E40" s="66">
        <v>165.7026354572186</v>
      </c>
      <c r="F40" s="68">
        <v>99.99584578332478</v>
      </c>
      <c r="G40" s="102" t="s">
        <v>1220</v>
      </c>
      <c r="H40" s="65"/>
      <c r="I40" s="69" t="s">
        <v>268</v>
      </c>
      <c r="J40" s="70"/>
      <c r="K40" s="70"/>
      <c r="L40" s="69" t="s">
        <v>1325</v>
      </c>
      <c r="M40" s="73">
        <v>2.3844619439629415</v>
      </c>
      <c r="N40" s="74">
        <v>9430.505859375</v>
      </c>
      <c r="O40" s="74">
        <v>2820.30615234375</v>
      </c>
      <c r="P40" s="75"/>
      <c r="Q40" s="76"/>
      <c r="R40" s="76"/>
      <c r="S40" s="88"/>
      <c r="T40" s="48">
        <v>1</v>
      </c>
      <c r="U40" s="48">
        <v>0</v>
      </c>
      <c r="V40" s="49">
        <v>0</v>
      </c>
      <c r="W40" s="49">
        <v>1</v>
      </c>
      <c r="X40" s="49">
        <v>0</v>
      </c>
      <c r="Y40" s="49">
        <v>0.99999</v>
      </c>
      <c r="Z40" s="49">
        <v>0</v>
      </c>
      <c r="AA40" s="49">
        <v>0</v>
      </c>
      <c r="AB40" s="71">
        <v>40</v>
      </c>
      <c r="AC40" s="71"/>
      <c r="AD40" s="72"/>
      <c r="AE40" s="78" t="s">
        <v>984</v>
      </c>
      <c r="AF40" s="78">
        <v>425</v>
      </c>
      <c r="AG40" s="78">
        <v>3146</v>
      </c>
      <c r="AH40" s="78">
        <v>1460</v>
      </c>
      <c r="AI40" s="78">
        <v>1168</v>
      </c>
      <c r="AJ40" s="78"/>
      <c r="AK40" s="78" t="s">
        <v>1038</v>
      </c>
      <c r="AL40" s="78" t="s">
        <v>1087</v>
      </c>
      <c r="AM40" s="82" t="s">
        <v>1133</v>
      </c>
      <c r="AN40" s="78"/>
      <c r="AO40" s="80">
        <v>40022.65702546296</v>
      </c>
      <c r="AP40" s="82" t="s">
        <v>1183</v>
      </c>
      <c r="AQ40" s="78" t="b">
        <v>0</v>
      </c>
      <c r="AR40" s="78" t="b">
        <v>0</v>
      </c>
      <c r="AS40" s="78" t="b">
        <v>1</v>
      </c>
      <c r="AT40" s="78"/>
      <c r="AU40" s="78">
        <v>47</v>
      </c>
      <c r="AV40" s="82" t="s">
        <v>1204</v>
      </c>
      <c r="AW40" s="78" t="b">
        <v>0</v>
      </c>
      <c r="AX40" s="78" t="s">
        <v>1228</v>
      </c>
      <c r="AY40" s="82" t="s">
        <v>1266</v>
      </c>
      <c r="AZ40" s="78" t="s">
        <v>65</v>
      </c>
      <c r="BA40" s="78" t="str">
        <f>REPLACE(INDEX(GroupVertices[Group],MATCH(Vertices[[#This Row],[Vertex]],GroupVertices[Vertex],0)),1,1,"")</f>
        <v>9</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245</v>
      </c>
      <c r="C41" s="65"/>
      <c r="D41" s="65" t="s">
        <v>64</v>
      </c>
      <c r="E41" s="66">
        <v>163.11726583430857</v>
      </c>
      <c r="F41" s="68">
        <v>99.99874647007161</v>
      </c>
      <c r="G41" s="102" t="s">
        <v>1221</v>
      </c>
      <c r="H41" s="65"/>
      <c r="I41" s="69" t="s">
        <v>245</v>
      </c>
      <c r="J41" s="70"/>
      <c r="K41" s="70"/>
      <c r="L41" s="69" t="s">
        <v>1326</v>
      </c>
      <c r="M41" s="73">
        <v>1.417759740801536</v>
      </c>
      <c r="N41" s="74">
        <v>9381.77734375</v>
      </c>
      <c r="O41" s="74">
        <v>1029.308837890625</v>
      </c>
      <c r="P41" s="75"/>
      <c r="Q41" s="76"/>
      <c r="R41" s="76"/>
      <c r="S41" s="88"/>
      <c r="T41" s="48">
        <v>2</v>
      </c>
      <c r="U41" s="48">
        <v>1</v>
      </c>
      <c r="V41" s="49">
        <v>0</v>
      </c>
      <c r="W41" s="49">
        <v>1</v>
      </c>
      <c r="X41" s="49">
        <v>0</v>
      </c>
      <c r="Y41" s="49">
        <v>1.298233</v>
      </c>
      <c r="Z41" s="49">
        <v>0</v>
      </c>
      <c r="AA41" s="49">
        <v>0</v>
      </c>
      <c r="AB41" s="71">
        <v>41</v>
      </c>
      <c r="AC41" s="71"/>
      <c r="AD41" s="72"/>
      <c r="AE41" s="78" t="s">
        <v>985</v>
      </c>
      <c r="AF41" s="78">
        <v>1866</v>
      </c>
      <c r="AG41" s="78">
        <v>950</v>
      </c>
      <c r="AH41" s="78">
        <v>19906</v>
      </c>
      <c r="AI41" s="78">
        <v>275</v>
      </c>
      <c r="AJ41" s="78"/>
      <c r="AK41" s="78" t="s">
        <v>1039</v>
      </c>
      <c r="AL41" s="78" t="s">
        <v>1088</v>
      </c>
      <c r="AM41" s="82" t="s">
        <v>1134</v>
      </c>
      <c r="AN41" s="78"/>
      <c r="AO41" s="80">
        <v>41936.75575231481</v>
      </c>
      <c r="AP41" s="82" t="s">
        <v>1184</v>
      </c>
      <c r="AQ41" s="78" t="b">
        <v>1</v>
      </c>
      <c r="AR41" s="78" t="b">
        <v>0</v>
      </c>
      <c r="AS41" s="78" t="b">
        <v>1</v>
      </c>
      <c r="AT41" s="78"/>
      <c r="AU41" s="78">
        <v>57</v>
      </c>
      <c r="AV41" s="82" t="s">
        <v>1204</v>
      </c>
      <c r="AW41" s="78" t="b">
        <v>0</v>
      </c>
      <c r="AX41" s="78" t="s">
        <v>1228</v>
      </c>
      <c r="AY41" s="82" t="s">
        <v>1267</v>
      </c>
      <c r="AZ41" s="78" t="s">
        <v>66</v>
      </c>
      <c r="BA41" s="78" t="str">
        <f>REPLACE(INDEX(GroupVertices[Group],MATCH(Vertices[[#This Row],[Vertex]],GroupVertices[Vertex],0)),1,1,"")</f>
        <v>8</v>
      </c>
      <c r="BB41" s="48"/>
      <c r="BC41" s="48"/>
      <c r="BD41" s="48"/>
      <c r="BE41" s="48"/>
      <c r="BF41" s="48" t="s">
        <v>1522</v>
      </c>
      <c r="BG41" s="48" t="s">
        <v>1522</v>
      </c>
      <c r="BH41" s="119" t="s">
        <v>1838</v>
      </c>
      <c r="BI41" s="119" t="s">
        <v>1838</v>
      </c>
      <c r="BJ41" s="119" t="s">
        <v>1690</v>
      </c>
      <c r="BK41" s="119" t="s">
        <v>1690</v>
      </c>
      <c r="BL41" s="119">
        <v>0</v>
      </c>
      <c r="BM41" s="123">
        <v>0</v>
      </c>
      <c r="BN41" s="119">
        <v>0</v>
      </c>
      <c r="BO41" s="123">
        <v>0</v>
      </c>
      <c r="BP41" s="119">
        <v>0</v>
      </c>
      <c r="BQ41" s="123">
        <v>0</v>
      </c>
      <c r="BR41" s="119">
        <v>23</v>
      </c>
      <c r="BS41" s="123">
        <v>100</v>
      </c>
      <c r="BT41" s="119">
        <v>23</v>
      </c>
      <c r="BU41" s="2"/>
      <c r="BV41" s="3"/>
      <c r="BW41" s="3"/>
      <c r="BX41" s="3"/>
      <c r="BY41" s="3"/>
    </row>
    <row r="42" spans="1:77" ht="41.45" customHeight="1">
      <c r="A42" s="64" t="s">
        <v>246</v>
      </c>
      <c r="C42" s="65"/>
      <c r="D42" s="65" t="s">
        <v>64</v>
      </c>
      <c r="E42" s="66">
        <v>162.89475451430403</v>
      </c>
      <c r="F42" s="68">
        <v>99.9989961193408</v>
      </c>
      <c r="G42" s="102" t="s">
        <v>558</v>
      </c>
      <c r="H42" s="65"/>
      <c r="I42" s="69" t="s">
        <v>246</v>
      </c>
      <c r="J42" s="70"/>
      <c r="K42" s="70"/>
      <c r="L42" s="69" t="s">
        <v>1327</v>
      </c>
      <c r="M42" s="73">
        <v>1.3345599610212513</v>
      </c>
      <c r="N42" s="74">
        <v>8537.158203125</v>
      </c>
      <c r="O42" s="74">
        <v>1029.308837890625</v>
      </c>
      <c r="P42" s="75"/>
      <c r="Q42" s="76"/>
      <c r="R42" s="76"/>
      <c r="S42" s="88"/>
      <c r="T42" s="48">
        <v>0</v>
      </c>
      <c r="U42" s="48">
        <v>1</v>
      </c>
      <c r="V42" s="49">
        <v>0</v>
      </c>
      <c r="W42" s="49">
        <v>1</v>
      </c>
      <c r="X42" s="49">
        <v>0</v>
      </c>
      <c r="Y42" s="49">
        <v>0.701748</v>
      </c>
      <c r="Z42" s="49">
        <v>0</v>
      </c>
      <c r="AA42" s="49">
        <v>0</v>
      </c>
      <c r="AB42" s="71">
        <v>42</v>
      </c>
      <c r="AC42" s="71"/>
      <c r="AD42" s="72"/>
      <c r="AE42" s="78" t="s">
        <v>986</v>
      </c>
      <c r="AF42" s="78">
        <v>1</v>
      </c>
      <c r="AG42" s="78">
        <v>761</v>
      </c>
      <c r="AH42" s="78">
        <v>55370</v>
      </c>
      <c r="AI42" s="78">
        <v>2</v>
      </c>
      <c r="AJ42" s="78"/>
      <c r="AK42" s="78"/>
      <c r="AL42" s="78" t="s">
        <v>1089</v>
      </c>
      <c r="AM42" s="82" t="s">
        <v>1135</v>
      </c>
      <c r="AN42" s="78"/>
      <c r="AO42" s="80">
        <v>42840.83292824074</v>
      </c>
      <c r="AP42" s="82" t="s">
        <v>1185</v>
      </c>
      <c r="AQ42" s="78" t="b">
        <v>0</v>
      </c>
      <c r="AR42" s="78" t="b">
        <v>0</v>
      </c>
      <c r="AS42" s="78" t="b">
        <v>0</v>
      </c>
      <c r="AT42" s="78"/>
      <c r="AU42" s="78">
        <v>22</v>
      </c>
      <c r="AV42" s="82" t="s">
        <v>1204</v>
      </c>
      <c r="AW42" s="78" t="b">
        <v>0</v>
      </c>
      <c r="AX42" s="78" t="s">
        <v>1228</v>
      </c>
      <c r="AY42" s="82" t="s">
        <v>1268</v>
      </c>
      <c r="AZ42" s="78" t="s">
        <v>66</v>
      </c>
      <c r="BA42" s="78" t="str">
        <f>REPLACE(INDEX(GroupVertices[Group],MATCH(Vertices[[#This Row],[Vertex]],GroupVertices[Vertex],0)),1,1,"")</f>
        <v>8</v>
      </c>
      <c r="BB42" s="48"/>
      <c r="BC42" s="48"/>
      <c r="BD42" s="48"/>
      <c r="BE42" s="48"/>
      <c r="BF42" s="48" t="s">
        <v>1522</v>
      </c>
      <c r="BG42" s="48" t="s">
        <v>1522</v>
      </c>
      <c r="BH42" s="119" t="s">
        <v>1838</v>
      </c>
      <c r="BI42" s="119" t="s">
        <v>1838</v>
      </c>
      <c r="BJ42" s="119" t="s">
        <v>1690</v>
      </c>
      <c r="BK42" s="119" t="s">
        <v>1690</v>
      </c>
      <c r="BL42" s="119">
        <v>0</v>
      </c>
      <c r="BM42" s="123">
        <v>0</v>
      </c>
      <c r="BN42" s="119">
        <v>0</v>
      </c>
      <c r="BO42" s="123">
        <v>0</v>
      </c>
      <c r="BP42" s="119">
        <v>0</v>
      </c>
      <c r="BQ42" s="123">
        <v>0</v>
      </c>
      <c r="BR42" s="119">
        <v>23</v>
      </c>
      <c r="BS42" s="123">
        <v>100</v>
      </c>
      <c r="BT42" s="119">
        <v>23</v>
      </c>
      <c r="BU42" s="2"/>
      <c r="BV42" s="3"/>
      <c r="BW42" s="3"/>
      <c r="BX42" s="3"/>
      <c r="BY42" s="3"/>
    </row>
    <row r="43" spans="1:77" ht="41.45" customHeight="1">
      <c r="A43" s="64" t="s">
        <v>247</v>
      </c>
      <c r="C43" s="65"/>
      <c r="D43" s="65" t="s">
        <v>64</v>
      </c>
      <c r="E43" s="66">
        <v>162.64045586287025</v>
      </c>
      <c r="F43" s="68">
        <v>99.9992814327913</v>
      </c>
      <c r="G43" s="102" t="s">
        <v>559</v>
      </c>
      <c r="H43" s="65"/>
      <c r="I43" s="69" t="s">
        <v>247</v>
      </c>
      <c r="J43" s="70"/>
      <c r="K43" s="70"/>
      <c r="L43" s="69" t="s">
        <v>1328</v>
      </c>
      <c r="M43" s="73">
        <v>1.2394744984152115</v>
      </c>
      <c r="N43" s="74">
        <v>9115.3974609375</v>
      </c>
      <c r="O43" s="74">
        <v>5878.82373046875</v>
      </c>
      <c r="P43" s="75"/>
      <c r="Q43" s="76"/>
      <c r="R43" s="76"/>
      <c r="S43" s="88"/>
      <c r="T43" s="48">
        <v>2</v>
      </c>
      <c r="U43" s="48">
        <v>1</v>
      </c>
      <c r="V43" s="49">
        <v>0</v>
      </c>
      <c r="W43" s="49">
        <v>1</v>
      </c>
      <c r="X43" s="49">
        <v>0</v>
      </c>
      <c r="Y43" s="49">
        <v>1.298233</v>
      </c>
      <c r="Z43" s="49">
        <v>0</v>
      </c>
      <c r="AA43" s="49">
        <v>0</v>
      </c>
      <c r="AB43" s="71">
        <v>43</v>
      </c>
      <c r="AC43" s="71"/>
      <c r="AD43" s="72"/>
      <c r="AE43" s="78" t="s">
        <v>987</v>
      </c>
      <c r="AF43" s="78">
        <v>2095</v>
      </c>
      <c r="AG43" s="78">
        <v>545</v>
      </c>
      <c r="AH43" s="78">
        <v>1656</v>
      </c>
      <c r="AI43" s="78">
        <v>578</v>
      </c>
      <c r="AJ43" s="78"/>
      <c r="AK43" s="78" t="s">
        <v>1040</v>
      </c>
      <c r="AL43" s="78" t="s">
        <v>1090</v>
      </c>
      <c r="AM43" s="82" t="s">
        <v>1136</v>
      </c>
      <c r="AN43" s="78"/>
      <c r="AO43" s="80">
        <v>42728.58253472222</v>
      </c>
      <c r="AP43" s="82" t="s">
        <v>1186</v>
      </c>
      <c r="AQ43" s="78" t="b">
        <v>1</v>
      </c>
      <c r="AR43" s="78" t="b">
        <v>0</v>
      </c>
      <c r="AS43" s="78" t="b">
        <v>0</v>
      </c>
      <c r="AT43" s="78"/>
      <c r="AU43" s="78">
        <v>0</v>
      </c>
      <c r="AV43" s="78"/>
      <c r="AW43" s="78" t="b">
        <v>0</v>
      </c>
      <c r="AX43" s="78" t="s">
        <v>1228</v>
      </c>
      <c r="AY43" s="82" t="s">
        <v>1269</v>
      </c>
      <c r="AZ43" s="78" t="s">
        <v>66</v>
      </c>
      <c r="BA43" s="78" t="str">
        <f>REPLACE(INDEX(GroupVertices[Group],MATCH(Vertices[[#This Row],[Vertex]],GroupVertices[Vertex],0)),1,1,"")</f>
        <v>7</v>
      </c>
      <c r="BB43" s="48" t="s">
        <v>1763</v>
      </c>
      <c r="BC43" s="48" t="s">
        <v>1763</v>
      </c>
      <c r="BD43" s="48" t="s">
        <v>419</v>
      </c>
      <c r="BE43" s="48" t="s">
        <v>419</v>
      </c>
      <c r="BF43" s="48" t="s">
        <v>1524</v>
      </c>
      <c r="BG43" s="48" t="s">
        <v>1804</v>
      </c>
      <c r="BH43" s="119" t="s">
        <v>1592</v>
      </c>
      <c r="BI43" s="119" t="s">
        <v>1859</v>
      </c>
      <c r="BJ43" s="119" t="s">
        <v>1693</v>
      </c>
      <c r="BK43" s="119" t="s">
        <v>1908</v>
      </c>
      <c r="BL43" s="119">
        <v>1</v>
      </c>
      <c r="BM43" s="123">
        <v>0.9803921568627451</v>
      </c>
      <c r="BN43" s="119">
        <v>0</v>
      </c>
      <c r="BO43" s="123">
        <v>0</v>
      </c>
      <c r="BP43" s="119">
        <v>0</v>
      </c>
      <c r="BQ43" s="123">
        <v>0</v>
      </c>
      <c r="BR43" s="119">
        <v>101</v>
      </c>
      <c r="BS43" s="123">
        <v>99.01960784313725</v>
      </c>
      <c r="BT43" s="119">
        <v>102</v>
      </c>
      <c r="BU43" s="2"/>
      <c r="BV43" s="3"/>
      <c r="BW43" s="3"/>
      <c r="BX43" s="3"/>
      <c r="BY43" s="3"/>
    </row>
    <row r="44" spans="1:77" ht="41.45" customHeight="1">
      <c r="A44" s="64" t="s">
        <v>248</v>
      </c>
      <c r="C44" s="65"/>
      <c r="D44" s="65" t="s">
        <v>64</v>
      </c>
      <c r="E44" s="66">
        <v>162.02590078857196</v>
      </c>
      <c r="F44" s="68">
        <v>99.9999709402967</v>
      </c>
      <c r="G44" s="102" t="s">
        <v>560</v>
      </c>
      <c r="H44" s="65"/>
      <c r="I44" s="69" t="s">
        <v>248</v>
      </c>
      <c r="J44" s="70"/>
      <c r="K44" s="70"/>
      <c r="L44" s="69" t="s">
        <v>1329</v>
      </c>
      <c r="M44" s="73">
        <v>1.009684630450615</v>
      </c>
      <c r="N44" s="74">
        <v>9115.3974609375</v>
      </c>
      <c r="O44" s="74">
        <v>6719.91650390625</v>
      </c>
      <c r="P44" s="75"/>
      <c r="Q44" s="76"/>
      <c r="R44" s="76"/>
      <c r="S44" s="88"/>
      <c r="T44" s="48">
        <v>0</v>
      </c>
      <c r="U44" s="48">
        <v>1</v>
      </c>
      <c r="V44" s="49">
        <v>0</v>
      </c>
      <c r="W44" s="49">
        <v>1</v>
      </c>
      <c r="X44" s="49">
        <v>0</v>
      </c>
      <c r="Y44" s="49">
        <v>0.701748</v>
      </c>
      <c r="Z44" s="49">
        <v>0</v>
      </c>
      <c r="AA44" s="49">
        <v>0</v>
      </c>
      <c r="AB44" s="71">
        <v>44</v>
      </c>
      <c r="AC44" s="71"/>
      <c r="AD44" s="72"/>
      <c r="AE44" s="78" t="s">
        <v>988</v>
      </c>
      <c r="AF44" s="78">
        <v>172</v>
      </c>
      <c r="AG44" s="78">
        <v>23</v>
      </c>
      <c r="AH44" s="78">
        <v>79</v>
      </c>
      <c r="AI44" s="78">
        <v>1</v>
      </c>
      <c r="AJ44" s="78"/>
      <c r="AK44" s="78" t="s">
        <v>1041</v>
      </c>
      <c r="AL44" s="78" t="s">
        <v>1091</v>
      </c>
      <c r="AM44" s="82" t="s">
        <v>1137</v>
      </c>
      <c r="AN44" s="78"/>
      <c r="AO44" s="80">
        <v>43679.257106481484</v>
      </c>
      <c r="AP44" s="82" t="s">
        <v>1187</v>
      </c>
      <c r="AQ44" s="78" t="b">
        <v>1</v>
      </c>
      <c r="AR44" s="78" t="b">
        <v>0</v>
      </c>
      <c r="AS44" s="78" t="b">
        <v>0</v>
      </c>
      <c r="AT44" s="78"/>
      <c r="AU44" s="78">
        <v>0</v>
      </c>
      <c r="AV44" s="78"/>
      <c r="AW44" s="78" t="b">
        <v>0</v>
      </c>
      <c r="AX44" s="78" t="s">
        <v>1228</v>
      </c>
      <c r="AY44" s="82" t="s">
        <v>1270</v>
      </c>
      <c r="AZ44" s="78" t="s">
        <v>66</v>
      </c>
      <c r="BA44" s="78" t="str">
        <f>REPLACE(INDEX(GroupVertices[Group],MATCH(Vertices[[#This Row],[Vertex]],GroupVertices[Vertex],0)),1,1,"")</f>
        <v>7</v>
      </c>
      <c r="BB44" s="48"/>
      <c r="BC44" s="48"/>
      <c r="BD44" s="48"/>
      <c r="BE44" s="48"/>
      <c r="BF44" s="48" t="s">
        <v>474</v>
      </c>
      <c r="BG44" s="48" t="s">
        <v>474</v>
      </c>
      <c r="BH44" s="119" t="s">
        <v>1839</v>
      </c>
      <c r="BI44" s="119" t="s">
        <v>1839</v>
      </c>
      <c r="BJ44" s="119" t="s">
        <v>1889</v>
      </c>
      <c r="BK44" s="119" t="s">
        <v>1889</v>
      </c>
      <c r="BL44" s="119">
        <v>0</v>
      </c>
      <c r="BM44" s="123">
        <v>0</v>
      </c>
      <c r="BN44" s="119">
        <v>0</v>
      </c>
      <c r="BO44" s="123">
        <v>0</v>
      </c>
      <c r="BP44" s="119">
        <v>0</v>
      </c>
      <c r="BQ44" s="123">
        <v>0</v>
      </c>
      <c r="BR44" s="119">
        <v>28</v>
      </c>
      <c r="BS44" s="123">
        <v>100</v>
      </c>
      <c r="BT44" s="119">
        <v>28</v>
      </c>
      <c r="BU44" s="2"/>
      <c r="BV44" s="3"/>
      <c r="BW44" s="3"/>
      <c r="BX44" s="3"/>
      <c r="BY44" s="3"/>
    </row>
    <row r="45" spans="1:77" ht="41.45" customHeight="1">
      <c r="A45" s="64" t="s">
        <v>269</v>
      </c>
      <c r="C45" s="65"/>
      <c r="D45" s="65" t="s">
        <v>64</v>
      </c>
      <c r="E45" s="66">
        <v>162.78173289144456</v>
      </c>
      <c r="F45" s="68">
        <v>99.9991229253188</v>
      </c>
      <c r="G45" s="102" t="s">
        <v>1222</v>
      </c>
      <c r="H45" s="65"/>
      <c r="I45" s="69" t="s">
        <v>269</v>
      </c>
      <c r="J45" s="70"/>
      <c r="K45" s="70"/>
      <c r="L45" s="69" t="s">
        <v>1330</v>
      </c>
      <c r="M45" s="73">
        <v>1.292299755418567</v>
      </c>
      <c r="N45" s="74">
        <v>3730.247314453125</v>
      </c>
      <c r="O45" s="74">
        <v>4740.7021484375</v>
      </c>
      <c r="P45" s="75"/>
      <c r="Q45" s="76"/>
      <c r="R45" s="76"/>
      <c r="S45" s="88"/>
      <c r="T45" s="48">
        <v>1</v>
      </c>
      <c r="U45" s="48">
        <v>0</v>
      </c>
      <c r="V45" s="49">
        <v>0</v>
      </c>
      <c r="W45" s="49">
        <v>0.076923</v>
      </c>
      <c r="X45" s="49">
        <v>0.049102</v>
      </c>
      <c r="Y45" s="49">
        <v>0.509877</v>
      </c>
      <c r="Z45" s="49">
        <v>0</v>
      </c>
      <c r="AA45" s="49">
        <v>0</v>
      </c>
      <c r="AB45" s="71">
        <v>45</v>
      </c>
      <c r="AC45" s="71"/>
      <c r="AD45" s="72"/>
      <c r="AE45" s="78" t="s">
        <v>989</v>
      </c>
      <c r="AF45" s="78">
        <v>199</v>
      </c>
      <c r="AG45" s="78">
        <v>665</v>
      </c>
      <c r="AH45" s="78">
        <v>14029</v>
      </c>
      <c r="AI45" s="78">
        <v>5209</v>
      </c>
      <c r="AJ45" s="78"/>
      <c r="AK45" s="78" t="s">
        <v>1042</v>
      </c>
      <c r="AL45" s="78" t="s">
        <v>1092</v>
      </c>
      <c r="AM45" s="82" t="s">
        <v>1138</v>
      </c>
      <c r="AN45" s="78"/>
      <c r="AO45" s="80">
        <v>40933.635243055556</v>
      </c>
      <c r="AP45" s="82" t="s">
        <v>1188</v>
      </c>
      <c r="AQ45" s="78" t="b">
        <v>0</v>
      </c>
      <c r="AR45" s="78" t="b">
        <v>0</v>
      </c>
      <c r="AS45" s="78" t="b">
        <v>1</v>
      </c>
      <c r="AT45" s="78"/>
      <c r="AU45" s="78">
        <v>4</v>
      </c>
      <c r="AV45" s="82" t="s">
        <v>1208</v>
      </c>
      <c r="AW45" s="78" t="b">
        <v>0</v>
      </c>
      <c r="AX45" s="78" t="s">
        <v>1228</v>
      </c>
      <c r="AY45" s="82" t="s">
        <v>1271</v>
      </c>
      <c r="AZ45" s="78" t="s">
        <v>65</v>
      </c>
      <c r="BA45" s="78" t="str">
        <f>REPLACE(INDEX(GroupVertices[Group],MATCH(Vertices[[#This Row],[Vertex]],GroupVertices[Vertex],0)),1,1,"")</f>
        <v>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250</v>
      </c>
      <c r="C46" s="65"/>
      <c r="D46" s="65" t="s">
        <v>64</v>
      </c>
      <c r="E46" s="66">
        <v>162.1412770285743</v>
      </c>
      <c r="F46" s="68">
        <v>99.9998414925275</v>
      </c>
      <c r="G46" s="102" t="s">
        <v>562</v>
      </c>
      <c r="H46" s="65"/>
      <c r="I46" s="69" t="s">
        <v>250</v>
      </c>
      <c r="J46" s="70"/>
      <c r="K46" s="70"/>
      <c r="L46" s="69" t="s">
        <v>1331</v>
      </c>
      <c r="M46" s="73">
        <v>1.0528252570033554</v>
      </c>
      <c r="N46" s="74">
        <v>2253.673095703125</v>
      </c>
      <c r="O46" s="74">
        <v>7322.796875</v>
      </c>
      <c r="P46" s="75"/>
      <c r="Q46" s="76"/>
      <c r="R46" s="76"/>
      <c r="S46" s="88"/>
      <c r="T46" s="48">
        <v>1</v>
      </c>
      <c r="U46" s="48">
        <v>1</v>
      </c>
      <c r="V46" s="49">
        <v>0</v>
      </c>
      <c r="W46" s="49">
        <v>0</v>
      </c>
      <c r="X46" s="49">
        <v>0</v>
      </c>
      <c r="Y46" s="49">
        <v>0.99999</v>
      </c>
      <c r="Z46" s="49">
        <v>0</v>
      </c>
      <c r="AA46" s="49" t="s">
        <v>1417</v>
      </c>
      <c r="AB46" s="71">
        <v>46</v>
      </c>
      <c r="AC46" s="71"/>
      <c r="AD46" s="72"/>
      <c r="AE46" s="78" t="s">
        <v>990</v>
      </c>
      <c r="AF46" s="78">
        <v>177</v>
      </c>
      <c r="AG46" s="78">
        <v>121</v>
      </c>
      <c r="AH46" s="78">
        <v>1561</v>
      </c>
      <c r="AI46" s="78">
        <v>21</v>
      </c>
      <c r="AJ46" s="78"/>
      <c r="AK46" s="78" t="s">
        <v>1043</v>
      </c>
      <c r="AL46" s="78" t="s">
        <v>1093</v>
      </c>
      <c r="AM46" s="78"/>
      <c r="AN46" s="78"/>
      <c r="AO46" s="80">
        <v>41752.07398148148</v>
      </c>
      <c r="AP46" s="82" t="s">
        <v>1189</v>
      </c>
      <c r="AQ46" s="78" t="b">
        <v>1</v>
      </c>
      <c r="AR46" s="78" t="b">
        <v>0</v>
      </c>
      <c r="AS46" s="78" t="b">
        <v>1</v>
      </c>
      <c r="AT46" s="78"/>
      <c r="AU46" s="78">
        <v>5</v>
      </c>
      <c r="AV46" s="82" t="s">
        <v>1204</v>
      </c>
      <c r="AW46" s="78" t="b">
        <v>0</v>
      </c>
      <c r="AX46" s="78" t="s">
        <v>1228</v>
      </c>
      <c r="AY46" s="82" t="s">
        <v>1272</v>
      </c>
      <c r="AZ46" s="78" t="s">
        <v>66</v>
      </c>
      <c r="BA46" s="78" t="str">
        <f>REPLACE(INDEX(GroupVertices[Group],MATCH(Vertices[[#This Row],[Vertex]],GroupVertices[Vertex],0)),1,1,"")</f>
        <v>1</v>
      </c>
      <c r="BB46" s="48" t="s">
        <v>1764</v>
      </c>
      <c r="BC46" s="48" t="s">
        <v>1764</v>
      </c>
      <c r="BD46" s="48" t="s">
        <v>420</v>
      </c>
      <c r="BE46" s="48" t="s">
        <v>420</v>
      </c>
      <c r="BF46" s="48" t="s">
        <v>1789</v>
      </c>
      <c r="BG46" s="48" t="s">
        <v>1805</v>
      </c>
      <c r="BH46" s="119" t="s">
        <v>1840</v>
      </c>
      <c r="BI46" s="119" t="s">
        <v>1860</v>
      </c>
      <c r="BJ46" s="119" t="s">
        <v>1890</v>
      </c>
      <c r="BK46" s="119" t="s">
        <v>1909</v>
      </c>
      <c r="BL46" s="119">
        <v>5</v>
      </c>
      <c r="BM46" s="123">
        <v>6.944444444444445</v>
      </c>
      <c r="BN46" s="119">
        <v>1</v>
      </c>
      <c r="BO46" s="123">
        <v>1.3888888888888888</v>
      </c>
      <c r="BP46" s="119">
        <v>0</v>
      </c>
      <c r="BQ46" s="123">
        <v>0</v>
      </c>
      <c r="BR46" s="119">
        <v>66</v>
      </c>
      <c r="BS46" s="123">
        <v>91.66666666666667</v>
      </c>
      <c r="BT46" s="119">
        <v>72</v>
      </c>
      <c r="BU46" s="2"/>
      <c r="BV46" s="3"/>
      <c r="BW46" s="3"/>
      <c r="BX46" s="3"/>
      <c r="BY46" s="3"/>
    </row>
    <row r="47" spans="1:77" ht="41.45" customHeight="1">
      <c r="A47" s="64" t="s">
        <v>251</v>
      </c>
      <c r="C47" s="65"/>
      <c r="D47" s="65" t="s">
        <v>64</v>
      </c>
      <c r="E47" s="66">
        <v>162.57099465715453</v>
      </c>
      <c r="F47" s="68">
        <v>99.99935936563196</v>
      </c>
      <c r="G47" s="102" t="s">
        <v>1223</v>
      </c>
      <c r="H47" s="65"/>
      <c r="I47" s="69" t="s">
        <v>251</v>
      </c>
      <c r="J47" s="70"/>
      <c r="K47" s="70"/>
      <c r="L47" s="69" t="s">
        <v>1332</v>
      </c>
      <c r="M47" s="73">
        <v>1.2135020803885617</v>
      </c>
      <c r="N47" s="74">
        <v>2253.673095703125</v>
      </c>
      <c r="O47" s="74">
        <v>5773.93212890625</v>
      </c>
      <c r="P47" s="75"/>
      <c r="Q47" s="76"/>
      <c r="R47" s="76"/>
      <c r="S47" s="88"/>
      <c r="T47" s="48">
        <v>1</v>
      </c>
      <c r="U47" s="48">
        <v>1</v>
      </c>
      <c r="V47" s="49">
        <v>0</v>
      </c>
      <c r="W47" s="49">
        <v>0</v>
      </c>
      <c r="X47" s="49">
        <v>0</v>
      </c>
      <c r="Y47" s="49">
        <v>0.99999</v>
      </c>
      <c r="Z47" s="49">
        <v>0</v>
      </c>
      <c r="AA47" s="49" t="s">
        <v>1417</v>
      </c>
      <c r="AB47" s="71">
        <v>47</v>
      </c>
      <c r="AC47" s="71"/>
      <c r="AD47" s="72"/>
      <c r="AE47" s="78" t="s">
        <v>991</v>
      </c>
      <c r="AF47" s="78">
        <v>474</v>
      </c>
      <c r="AG47" s="78">
        <v>486</v>
      </c>
      <c r="AH47" s="78">
        <v>1016</v>
      </c>
      <c r="AI47" s="78">
        <v>2366</v>
      </c>
      <c r="AJ47" s="78"/>
      <c r="AK47" s="78" t="s">
        <v>1044</v>
      </c>
      <c r="AL47" s="78" t="s">
        <v>1094</v>
      </c>
      <c r="AM47" s="78"/>
      <c r="AN47" s="78"/>
      <c r="AO47" s="80">
        <v>43752.51755787037</v>
      </c>
      <c r="AP47" s="82" t="s">
        <v>1190</v>
      </c>
      <c r="AQ47" s="78" t="b">
        <v>1</v>
      </c>
      <c r="AR47" s="78" t="b">
        <v>0</v>
      </c>
      <c r="AS47" s="78" t="b">
        <v>0</v>
      </c>
      <c r="AT47" s="78"/>
      <c r="AU47" s="78">
        <v>1</v>
      </c>
      <c r="AV47" s="78"/>
      <c r="AW47" s="78" t="b">
        <v>0</v>
      </c>
      <c r="AX47" s="78" t="s">
        <v>1228</v>
      </c>
      <c r="AY47" s="82" t="s">
        <v>1273</v>
      </c>
      <c r="AZ47" s="78" t="s">
        <v>66</v>
      </c>
      <c r="BA47" s="78" t="str">
        <f>REPLACE(INDEX(GroupVertices[Group],MATCH(Vertices[[#This Row],[Vertex]],GroupVertices[Vertex],0)),1,1,"")</f>
        <v>1</v>
      </c>
      <c r="BB47" s="48"/>
      <c r="BC47" s="48"/>
      <c r="BD47" s="48"/>
      <c r="BE47" s="48"/>
      <c r="BF47" s="48" t="s">
        <v>482</v>
      </c>
      <c r="BG47" s="48" t="s">
        <v>482</v>
      </c>
      <c r="BH47" s="119" t="s">
        <v>1841</v>
      </c>
      <c r="BI47" s="119" t="s">
        <v>1841</v>
      </c>
      <c r="BJ47" s="119" t="s">
        <v>1891</v>
      </c>
      <c r="BK47" s="119" t="s">
        <v>1891</v>
      </c>
      <c r="BL47" s="119">
        <v>0</v>
      </c>
      <c r="BM47" s="123">
        <v>0</v>
      </c>
      <c r="BN47" s="119">
        <v>0</v>
      </c>
      <c r="BO47" s="123">
        <v>0</v>
      </c>
      <c r="BP47" s="119">
        <v>0</v>
      </c>
      <c r="BQ47" s="123">
        <v>0</v>
      </c>
      <c r="BR47" s="119">
        <v>4</v>
      </c>
      <c r="BS47" s="123">
        <v>100</v>
      </c>
      <c r="BT47" s="119">
        <v>4</v>
      </c>
      <c r="BU47" s="2"/>
      <c r="BV47" s="3"/>
      <c r="BW47" s="3"/>
      <c r="BX47" s="3"/>
      <c r="BY47" s="3"/>
    </row>
    <row r="48" spans="1:77" ht="41.45" customHeight="1">
      <c r="A48" s="64" t="s">
        <v>252</v>
      </c>
      <c r="C48" s="65"/>
      <c r="D48" s="65" t="s">
        <v>64</v>
      </c>
      <c r="E48" s="66">
        <v>162.10124853714493</v>
      </c>
      <c r="F48" s="68">
        <v>99.99988640297803</v>
      </c>
      <c r="G48" s="102" t="s">
        <v>563</v>
      </c>
      <c r="H48" s="65"/>
      <c r="I48" s="69" t="s">
        <v>252</v>
      </c>
      <c r="J48" s="70"/>
      <c r="K48" s="70"/>
      <c r="L48" s="69" t="s">
        <v>1333</v>
      </c>
      <c r="M48" s="73">
        <v>1.0378581008524048</v>
      </c>
      <c r="N48" s="74">
        <v>1430.1689453125</v>
      </c>
      <c r="O48" s="74">
        <v>7322.796875</v>
      </c>
      <c r="P48" s="75"/>
      <c r="Q48" s="76"/>
      <c r="R48" s="76"/>
      <c r="S48" s="88"/>
      <c r="T48" s="48">
        <v>1</v>
      </c>
      <c r="U48" s="48">
        <v>1</v>
      </c>
      <c r="V48" s="49">
        <v>0</v>
      </c>
      <c r="W48" s="49">
        <v>0</v>
      </c>
      <c r="X48" s="49">
        <v>0</v>
      </c>
      <c r="Y48" s="49">
        <v>0.99999</v>
      </c>
      <c r="Z48" s="49">
        <v>0</v>
      </c>
      <c r="AA48" s="49" t="s">
        <v>1417</v>
      </c>
      <c r="AB48" s="71">
        <v>48</v>
      </c>
      <c r="AC48" s="71"/>
      <c r="AD48" s="72"/>
      <c r="AE48" s="78" t="s">
        <v>992</v>
      </c>
      <c r="AF48" s="78">
        <v>17</v>
      </c>
      <c r="AG48" s="78">
        <v>87</v>
      </c>
      <c r="AH48" s="78">
        <v>165</v>
      </c>
      <c r="AI48" s="78">
        <v>38</v>
      </c>
      <c r="AJ48" s="78"/>
      <c r="AK48" s="78" t="s">
        <v>1045</v>
      </c>
      <c r="AL48" s="78"/>
      <c r="AM48" s="82" t="s">
        <v>1139</v>
      </c>
      <c r="AN48" s="78"/>
      <c r="AO48" s="80">
        <v>43575.39498842593</v>
      </c>
      <c r="AP48" s="82" t="s">
        <v>1191</v>
      </c>
      <c r="AQ48" s="78" t="b">
        <v>1</v>
      </c>
      <c r="AR48" s="78" t="b">
        <v>0</v>
      </c>
      <c r="AS48" s="78" t="b">
        <v>0</v>
      </c>
      <c r="AT48" s="78"/>
      <c r="AU48" s="78">
        <v>0</v>
      </c>
      <c r="AV48" s="78"/>
      <c r="AW48" s="78" t="b">
        <v>0</v>
      </c>
      <c r="AX48" s="78" t="s">
        <v>1228</v>
      </c>
      <c r="AY48" s="82" t="s">
        <v>1274</v>
      </c>
      <c r="AZ48" s="78" t="s">
        <v>66</v>
      </c>
      <c r="BA48" s="78" t="str">
        <f>REPLACE(INDEX(GroupVertices[Group],MATCH(Vertices[[#This Row],[Vertex]],GroupVertices[Vertex],0)),1,1,"")</f>
        <v>1</v>
      </c>
      <c r="BB48" s="48" t="s">
        <v>1765</v>
      </c>
      <c r="BC48" s="48" t="s">
        <v>1765</v>
      </c>
      <c r="BD48" s="48" t="s">
        <v>420</v>
      </c>
      <c r="BE48" s="48" t="s">
        <v>420</v>
      </c>
      <c r="BF48" s="48" t="s">
        <v>1790</v>
      </c>
      <c r="BG48" s="48" t="s">
        <v>1806</v>
      </c>
      <c r="BH48" s="119" t="s">
        <v>1842</v>
      </c>
      <c r="BI48" s="119" t="s">
        <v>1861</v>
      </c>
      <c r="BJ48" s="119" t="s">
        <v>1892</v>
      </c>
      <c r="BK48" s="119" t="s">
        <v>1910</v>
      </c>
      <c r="BL48" s="119">
        <v>1</v>
      </c>
      <c r="BM48" s="123">
        <v>0.9174311926605505</v>
      </c>
      <c r="BN48" s="119">
        <v>1</v>
      </c>
      <c r="BO48" s="123">
        <v>0.9174311926605505</v>
      </c>
      <c r="BP48" s="119">
        <v>0</v>
      </c>
      <c r="BQ48" s="123">
        <v>0</v>
      </c>
      <c r="BR48" s="119">
        <v>107</v>
      </c>
      <c r="BS48" s="123">
        <v>98.1651376146789</v>
      </c>
      <c r="BT48" s="119">
        <v>109</v>
      </c>
      <c r="BU48" s="2"/>
      <c r="BV48" s="3"/>
      <c r="BW48" s="3"/>
      <c r="BX48" s="3"/>
      <c r="BY48" s="3"/>
    </row>
    <row r="49" spans="1:77" ht="41.45" customHeight="1">
      <c r="A49" s="64" t="s">
        <v>253</v>
      </c>
      <c r="C49" s="65"/>
      <c r="D49" s="65" t="s">
        <v>64</v>
      </c>
      <c r="E49" s="66">
        <v>166.44904909151958</v>
      </c>
      <c r="F49" s="68">
        <v>99.99500833551171</v>
      </c>
      <c r="G49" s="102" t="s">
        <v>1224</v>
      </c>
      <c r="H49" s="65"/>
      <c r="I49" s="69" t="s">
        <v>253</v>
      </c>
      <c r="J49" s="70"/>
      <c r="K49" s="70"/>
      <c r="L49" s="69" t="s">
        <v>1334</v>
      </c>
      <c r="M49" s="73">
        <v>2.6635553851306693</v>
      </c>
      <c r="N49" s="74">
        <v>7919.935546875</v>
      </c>
      <c r="O49" s="74">
        <v>2905.591796875</v>
      </c>
      <c r="P49" s="75"/>
      <c r="Q49" s="76"/>
      <c r="R49" s="76"/>
      <c r="S49" s="88"/>
      <c r="T49" s="48">
        <v>2</v>
      </c>
      <c r="U49" s="48">
        <v>1</v>
      </c>
      <c r="V49" s="49">
        <v>0</v>
      </c>
      <c r="W49" s="49">
        <v>1</v>
      </c>
      <c r="X49" s="49">
        <v>0</v>
      </c>
      <c r="Y49" s="49">
        <v>1.298233</v>
      </c>
      <c r="Z49" s="49">
        <v>0</v>
      </c>
      <c r="AA49" s="49">
        <v>0</v>
      </c>
      <c r="AB49" s="71">
        <v>49</v>
      </c>
      <c r="AC49" s="71"/>
      <c r="AD49" s="72"/>
      <c r="AE49" s="78" t="s">
        <v>993</v>
      </c>
      <c r="AF49" s="78">
        <v>478</v>
      </c>
      <c r="AG49" s="78">
        <v>3780</v>
      </c>
      <c r="AH49" s="78">
        <v>3186</v>
      </c>
      <c r="AI49" s="78">
        <v>1724</v>
      </c>
      <c r="AJ49" s="78"/>
      <c r="AK49" s="78" t="s">
        <v>1046</v>
      </c>
      <c r="AL49" s="78" t="s">
        <v>1095</v>
      </c>
      <c r="AM49" s="82" t="s">
        <v>1140</v>
      </c>
      <c r="AN49" s="78"/>
      <c r="AO49" s="80">
        <v>40180.760358796295</v>
      </c>
      <c r="AP49" s="82" t="s">
        <v>1192</v>
      </c>
      <c r="AQ49" s="78" t="b">
        <v>0</v>
      </c>
      <c r="AR49" s="78" t="b">
        <v>0</v>
      </c>
      <c r="AS49" s="78" t="b">
        <v>1</v>
      </c>
      <c r="AT49" s="78"/>
      <c r="AU49" s="78">
        <v>68</v>
      </c>
      <c r="AV49" s="82" t="s">
        <v>1204</v>
      </c>
      <c r="AW49" s="78" t="b">
        <v>0</v>
      </c>
      <c r="AX49" s="78" t="s">
        <v>1228</v>
      </c>
      <c r="AY49" s="82" t="s">
        <v>1275</v>
      </c>
      <c r="AZ49" s="78" t="s">
        <v>66</v>
      </c>
      <c r="BA49" s="78" t="str">
        <f>REPLACE(INDEX(GroupVertices[Group],MATCH(Vertices[[#This Row],[Vertex]],GroupVertices[Vertex],0)),1,1,"")</f>
        <v>6</v>
      </c>
      <c r="BB49" s="48"/>
      <c r="BC49" s="48"/>
      <c r="BD49" s="48"/>
      <c r="BE49" s="48"/>
      <c r="BF49" s="48" t="s">
        <v>490</v>
      </c>
      <c r="BG49" s="48" t="s">
        <v>1807</v>
      </c>
      <c r="BH49" s="119" t="s">
        <v>1843</v>
      </c>
      <c r="BI49" s="119" t="s">
        <v>1862</v>
      </c>
      <c r="BJ49" s="119" t="s">
        <v>1893</v>
      </c>
      <c r="BK49" s="119" t="s">
        <v>1911</v>
      </c>
      <c r="BL49" s="119">
        <v>0</v>
      </c>
      <c r="BM49" s="123">
        <v>0</v>
      </c>
      <c r="BN49" s="119">
        <v>1</v>
      </c>
      <c r="BO49" s="123">
        <v>0.970873786407767</v>
      </c>
      <c r="BP49" s="119">
        <v>0</v>
      </c>
      <c r="BQ49" s="123">
        <v>0</v>
      </c>
      <c r="BR49" s="119">
        <v>102</v>
      </c>
      <c r="BS49" s="123">
        <v>99.02912621359224</v>
      </c>
      <c r="BT49" s="119">
        <v>103</v>
      </c>
      <c r="BU49" s="2"/>
      <c r="BV49" s="3"/>
      <c r="BW49" s="3"/>
      <c r="BX49" s="3"/>
      <c r="BY49" s="3"/>
    </row>
    <row r="50" spans="1:77" ht="41.45" customHeight="1">
      <c r="A50" s="64" t="s">
        <v>254</v>
      </c>
      <c r="C50" s="65"/>
      <c r="D50" s="65" t="s">
        <v>64</v>
      </c>
      <c r="E50" s="66">
        <v>168.99085829728585</v>
      </c>
      <c r="F50" s="68">
        <v>99.99215652190223</v>
      </c>
      <c r="G50" s="102" t="s">
        <v>564</v>
      </c>
      <c r="H50" s="65"/>
      <c r="I50" s="69" t="s">
        <v>254</v>
      </c>
      <c r="J50" s="70"/>
      <c r="K50" s="70"/>
      <c r="L50" s="69" t="s">
        <v>1335</v>
      </c>
      <c r="M50" s="73">
        <v>3.6139698007160397</v>
      </c>
      <c r="N50" s="74">
        <v>6860.912109375</v>
      </c>
      <c r="O50" s="74">
        <v>5105.37158203125</v>
      </c>
      <c r="P50" s="75"/>
      <c r="Q50" s="76"/>
      <c r="R50" s="76"/>
      <c r="S50" s="88"/>
      <c r="T50" s="48">
        <v>0</v>
      </c>
      <c r="U50" s="48">
        <v>1</v>
      </c>
      <c r="V50" s="49">
        <v>0</v>
      </c>
      <c r="W50" s="49">
        <v>1</v>
      </c>
      <c r="X50" s="49">
        <v>0</v>
      </c>
      <c r="Y50" s="49">
        <v>0.701748</v>
      </c>
      <c r="Z50" s="49">
        <v>0</v>
      </c>
      <c r="AA50" s="49">
        <v>0</v>
      </c>
      <c r="AB50" s="71">
        <v>50</v>
      </c>
      <c r="AC50" s="71"/>
      <c r="AD50" s="72"/>
      <c r="AE50" s="78" t="s">
        <v>994</v>
      </c>
      <c r="AF50" s="78">
        <v>1726</v>
      </c>
      <c r="AG50" s="78">
        <v>5939</v>
      </c>
      <c r="AH50" s="78">
        <v>2690</v>
      </c>
      <c r="AI50" s="78">
        <v>1942</v>
      </c>
      <c r="AJ50" s="78"/>
      <c r="AK50" s="78" t="s">
        <v>1047</v>
      </c>
      <c r="AL50" s="78"/>
      <c r="AM50" s="82" t="s">
        <v>1141</v>
      </c>
      <c r="AN50" s="78"/>
      <c r="AO50" s="80">
        <v>41334.712326388886</v>
      </c>
      <c r="AP50" s="82" t="s">
        <v>1193</v>
      </c>
      <c r="AQ50" s="78" t="b">
        <v>0</v>
      </c>
      <c r="AR50" s="78" t="b">
        <v>0</v>
      </c>
      <c r="AS50" s="78" t="b">
        <v>0</v>
      </c>
      <c r="AT50" s="78"/>
      <c r="AU50" s="78">
        <v>141</v>
      </c>
      <c r="AV50" s="82" t="s">
        <v>1204</v>
      </c>
      <c r="AW50" s="78" t="b">
        <v>0</v>
      </c>
      <c r="AX50" s="78" t="s">
        <v>1228</v>
      </c>
      <c r="AY50" s="82" t="s">
        <v>1276</v>
      </c>
      <c r="AZ50" s="78" t="s">
        <v>66</v>
      </c>
      <c r="BA50" s="78" t="str">
        <f>REPLACE(INDEX(GroupVertices[Group],MATCH(Vertices[[#This Row],[Vertex]],GroupVertices[Vertex],0)),1,1,"")</f>
        <v>6</v>
      </c>
      <c r="BB50" s="48"/>
      <c r="BC50" s="48"/>
      <c r="BD50" s="48"/>
      <c r="BE50" s="48"/>
      <c r="BF50" s="48"/>
      <c r="BG50" s="48"/>
      <c r="BH50" s="119" t="s">
        <v>1844</v>
      </c>
      <c r="BI50" s="119" t="s">
        <v>1863</v>
      </c>
      <c r="BJ50" s="119" t="s">
        <v>1894</v>
      </c>
      <c r="BK50" s="119" t="s">
        <v>1912</v>
      </c>
      <c r="BL50" s="119">
        <v>0</v>
      </c>
      <c r="BM50" s="123">
        <v>0</v>
      </c>
      <c r="BN50" s="119">
        <v>0</v>
      </c>
      <c r="BO50" s="123">
        <v>0</v>
      </c>
      <c r="BP50" s="119">
        <v>0</v>
      </c>
      <c r="BQ50" s="123">
        <v>0</v>
      </c>
      <c r="BR50" s="119">
        <v>41</v>
      </c>
      <c r="BS50" s="123">
        <v>100</v>
      </c>
      <c r="BT50" s="119">
        <v>41</v>
      </c>
      <c r="BU50" s="2"/>
      <c r="BV50" s="3"/>
      <c r="BW50" s="3"/>
      <c r="BX50" s="3"/>
      <c r="BY50" s="3"/>
    </row>
    <row r="51" spans="1:77" ht="41.45" customHeight="1">
      <c r="A51" s="64" t="s">
        <v>255</v>
      </c>
      <c r="C51" s="65"/>
      <c r="D51" s="65" t="s">
        <v>64</v>
      </c>
      <c r="E51" s="66">
        <v>163.91901297146782</v>
      </c>
      <c r="F51" s="68">
        <v>99.99784694016515</v>
      </c>
      <c r="G51" s="102" t="s">
        <v>565</v>
      </c>
      <c r="H51" s="65"/>
      <c r="I51" s="69" t="s">
        <v>255</v>
      </c>
      <c r="J51" s="70"/>
      <c r="K51" s="70"/>
      <c r="L51" s="69" t="s">
        <v>1336</v>
      </c>
      <c r="M51" s="73">
        <v>1.7175430742955786</v>
      </c>
      <c r="N51" s="74">
        <v>2253.673095703125</v>
      </c>
      <c r="O51" s="74">
        <v>2676.202880859375</v>
      </c>
      <c r="P51" s="75"/>
      <c r="Q51" s="76"/>
      <c r="R51" s="76"/>
      <c r="S51" s="88"/>
      <c r="T51" s="48">
        <v>1</v>
      </c>
      <c r="U51" s="48">
        <v>1</v>
      </c>
      <c r="V51" s="49">
        <v>0</v>
      </c>
      <c r="W51" s="49">
        <v>0</v>
      </c>
      <c r="X51" s="49">
        <v>0</v>
      </c>
      <c r="Y51" s="49">
        <v>0.99999</v>
      </c>
      <c r="Z51" s="49">
        <v>0</v>
      </c>
      <c r="AA51" s="49" t="s">
        <v>1417</v>
      </c>
      <c r="AB51" s="71">
        <v>51</v>
      </c>
      <c r="AC51" s="71"/>
      <c r="AD51" s="72"/>
      <c r="AE51" s="78" t="s">
        <v>995</v>
      </c>
      <c r="AF51" s="78">
        <v>3314</v>
      </c>
      <c r="AG51" s="78">
        <v>1631</v>
      </c>
      <c r="AH51" s="78">
        <v>13634</v>
      </c>
      <c r="AI51" s="78">
        <v>802</v>
      </c>
      <c r="AJ51" s="78"/>
      <c r="AK51" s="78" t="s">
        <v>1048</v>
      </c>
      <c r="AL51" s="78" t="s">
        <v>1096</v>
      </c>
      <c r="AM51" s="82" t="s">
        <v>1142</v>
      </c>
      <c r="AN51" s="78"/>
      <c r="AO51" s="80">
        <v>40018.417291666665</v>
      </c>
      <c r="AP51" s="82" t="s">
        <v>1194</v>
      </c>
      <c r="AQ51" s="78" t="b">
        <v>0</v>
      </c>
      <c r="AR51" s="78" t="b">
        <v>0</v>
      </c>
      <c r="AS51" s="78" t="b">
        <v>1</v>
      </c>
      <c r="AT51" s="78"/>
      <c r="AU51" s="78">
        <v>14</v>
      </c>
      <c r="AV51" s="82" t="s">
        <v>1209</v>
      </c>
      <c r="AW51" s="78" t="b">
        <v>0</v>
      </c>
      <c r="AX51" s="78" t="s">
        <v>1228</v>
      </c>
      <c r="AY51" s="82" t="s">
        <v>1277</v>
      </c>
      <c r="AZ51" s="78" t="s">
        <v>66</v>
      </c>
      <c r="BA51" s="78" t="str">
        <f>REPLACE(INDEX(GroupVertices[Group],MATCH(Vertices[[#This Row],[Vertex]],GroupVertices[Vertex],0)),1,1,"")</f>
        <v>1</v>
      </c>
      <c r="BB51" s="48" t="s">
        <v>1766</v>
      </c>
      <c r="BC51" s="48" t="s">
        <v>1766</v>
      </c>
      <c r="BD51" s="48" t="s">
        <v>1772</v>
      </c>
      <c r="BE51" s="48" t="s">
        <v>1775</v>
      </c>
      <c r="BF51" s="48" t="s">
        <v>1791</v>
      </c>
      <c r="BG51" s="48" t="s">
        <v>1808</v>
      </c>
      <c r="BH51" s="119" t="s">
        <v>1845</v>
      </c>
      <c r="BI51" s="119" t="s">
        <v>1864</v>
      </c>
      <c r="BJ51" s="119" t="s">
        <v>1895</v>
      </c>
      <c r="BK51" s="119" t="s">
        <v>1913</v>
      </c>
      <c r="BL51" s="119">
        <v>0</v>
      </c>
      <c r="BM51" s="123">
        <v>0</v>
      </c>
      <c r="BN51" s="119">
        <v>0</v>
      </c>
      <c r="BO51" s="123">
        <v>0</v>
      </c>
      <c r="BP51" s="119">
        <v>0</v>
      </c>
      <c r="BQ51" s="123">
        <v>0</v>
      </c>
      <c r="BR51" s="119">
        <v>167</v>
      </c>
      <c r="BS51" s="123">
        <v>100</v>
      </c>
      <c r="BT51" s="119">
        <v>167</v>
      </c>
      <c r="BU51" s="2"/>
      <c r="BV51" s="3"/>
      <c r="BW51" s="3"/>
      <c r="BX51" s="3"/>
      <c r="BY51" s="3"/>
    </row>
    <row r="52" spans="1:77" ht="41.45" customHeight="1">
      <c r="A52" s="64" t="s">
        <v>256</v>
      </c>
      <c r="C52" s="65"/>
      <c r="D52" s="65" t="s">
        <v>64</v>
      </c>
      <c r="E52" s="66">
        <v>162.2590078857196</v>
      </c>
      <c r="F52" s="68">
        <v>99.99970940296707</v>
      </c>
      <c r="G52" s="102" t="s">
        <v>566</v>
      </c>
      <c r="H52" s="65"/>
      <c r="I52" s="69" t="s">
        <v>256</v>
      </c>
      <c r="J52" s="70"/>
      <c r="K52" s="70"/>
      <c r="L52" s="69" t="s">
        <v>1337</v>
      </c>
      <c r="M52" s="73">
        <v>1.0968463045061516</v>
      </c>
      <c r="N52" s="74">
        <v>606.6644897460938</v>
      </c>
      <c r="O52" s="74">
        <v>5773.93212890625</v>
      </c>
      <c r="P52" s="75"/>
      <c r="Q52" s="76"/>
      <c r="R52" s="76"/>
      <c r="S52" s="88"/>
      <c r="T52" s="48">
        <v>1</v>
      </c>
      <c r="U52" s="48">
        <v>1</v>
      </c>
      <c r="V52" s="49">
        <v>0</v>
      </c>
      <c r="W52" s="49">
        <v>0</v>
      </c>
      <c r="X52" s="49">
        <v>0</v>
      </c>
      <c r="Y52" s="49">
        <v>0.99999</v>
      </c>
      <c r="Z52" s="49">
        <v>0</v>
      </c>
      <c r="AA52" s="49" t="s">
        <v>1417</v>
      </c>
      <c r="AB52" s="71">
        <v>52</v>
      </c>
      <c r="AC52" s="71"/>
      <c r="AD52" s="72"/>
      <c r="AE52" s="78" t="s">
        <v>996</v>
      </c>
      <c r="AF52" s="78">
        <v>255</v>
      </c>
      <c r="AG52" s="78">
        <v>221</v>
      </c>
      <c r="AH52" s="78">
        <v>635</v>
      </c>
      <c r="AI52" s="78">
        <v>1034</v>
      </c>
      <c r="AJ52" s="78"/>
      <c r="AK52" s="78" t="s">
        <v>1049</v>
      </c>
      <c r="AL52" s="78" t="s">
        <v>1097</v>
      </c>
      <c r="AM52" s="82" t="s">
        <v>1143</v>
      </c>
      <c r="AN52" s="78"/>
      <c r="AO52" s="80">
        <v>43444.96841435185</v>
      </c>
      <c r="AP52" s="82" t="s">
        <v>1195</v>
      </c>
      <c r="AQ52" s="78" t="b">
        <v>0</v>
      </c>
      <c r="AR52" s="78" t="b">
        <v>0</v>
      </c>
      <c r="AS52" s="78" t="b">
        <v>0</v>
      </c>
      <c r="AT52" s="78"/>
      <c r="AU52" s="78">
        <v>0</v>
      </c>
      <c r="AV52" s="82" t="s">
        <v>1204</v>
      </c>
      <c r="AW52" s="78" t="b">
        <v>0</v>
      </c>
      <c r="AX52" s="78" t="s">
        <v>1228</v>
      </c>
      <c r="AY52" s="82" t="s">
        <v>1278</v>
      </c>
      <c r="AZ52" s="78" t="s">
        <v>66</v>
      </c>
      <c r="BA52" s="78" t="str">
        <f>REPLACE(INDEX(GroupVertices[Group],MATCH(Vertices[[#This Row],[Vertex]],GroupVertices[Vertex],0)),1,1,"")</f>
        <v>1</v>
      </c>
      <c r="BB52" s="48" t="s">
        <v>406</v>
      </c>
      <c r="BC52" s="48" t="s">
        <v>406</v>
      </c>
      <c r="BD52" s="48" t="s">
        <v>420</v>
      </c>
      <c r="BE52" s="48" t="s">
        <v>420</v>
      </c>
      <c r="BF52" s="48" t="s">
        <v>1792</v>
      </c>
      <c r="BG52" s="48" t="s">
        <v>1792</v>
      </c>
      <c r="BH52" s="119" t="s">
        <v>1846</v>
      </c>
      <c r="BI52" s="119" t="s">
        <v>1846</v>
      </c>
      <c r="BJ52" s="119" t="s">
        <v>1896</v>
      </c>
      <c r="BK52" s="119" t="s">
        <v>1896</v>
      </c>
      <c r="BL52" s="119">
        <v>0</v>
      </c>
      <c r="BM52" s="123">
        <v>0</v>
      </c>
      <c r="BN52" s="119">
        <v>0</v>
      </c>
      <c r="BO52" s="123">
        <v>0</v>
      </c>
      <c r="BP52" s="119">
        <v>0</v>
      </c>
      <c r="BQ52" s="123">
        <v>0</v>
      </c>
      <c r="BR52" s="119">
        <v>18</v>
      </c>
      <c r="BS52" s="123">
        <v>100</v>
      </c>
      <c r="BT52" s="119">
        <v>18</v>
      </c>
      <c r="BU52" s="2"/>
      <c r="BV52" s="3"/>
      <c r="BW52" s="3"/>
      <c r="BX52" s="3"/>
      <c r="BY52" s="3"/>
    </row>
    <row r="53" spans="1:77" ht="41.45" customHeight="1">
      <c r="A53" s="64" t="s">
        <v>257</v>
      </c>
      <c r="C53" s="65"/>
      <c r="D53" s="65" t="s">
        <v>64</v>
      </c>
      <c r="E53" s="66">
        <v>163.16789010288105</v>
      </c>
      <c r="F53" s="68">
        <v>99.99868967156063</v>
      </c>
      <c r="G53" s="102" t="s">
        <v>567</v>
      </c>
      <c r="H53" s="65"/>
      <c r="I53" s="69" t="s">
        <v>257</v>
      </c>
      <c r="J53" s="70"/>
      <c r="K53" s="70"/>
      <c r="L53" s="69" t="s">
        <v>1338</v>
      </c>
      <c r="M53" s="73">
        <v>1.4366887912277386</v>
      </c>
      <c r="N53" s="74">
        <v>2253.673095703125</v>
      </c>
      <c r="O53" s="74">
        <v>4225.06787109375</v>
      </c>
      <c r="P53" s="75"/>
      <c r="Q53" s="76"/>
      <c r="R53" s="76"/>
      <c r="S53" s="88"/>
      <c r="T53" s="48">
        <v>1</v>
      </c>
      <c r="U53" s="48">
        <v>1</v>
      </c>
      <c r="V53" s="49">
        <v>0</v>
      </c>
      <c r="W53" s="49">
        <v>0</v>
      </c>
      <c r="X53" s="49">
        <v>0</v>
      </c>
      <c r="Y53" s="49">
        <v>0.99999</v>
      </c>
      <c r="Z53" s="49">
        <v>0</v>
      </c>
      <c r="AA53" s="49" t="s">
        <v>1417</v>
      </c>
      <c r="AB53" s="71">
        <v>53</v>
      </c>
      <c r="AC53" s="71"/>
      <c r="AD53" s="72"/>
      <c r="AE53" s="78" t="s">
        <v>997</v>
      </c>
      <c r="AF53" s="78">
        <v>618</v>
      </c>
      <c r="AG53" s="78">
        <v>993</v>
      </c>
      <c r="AH53" s="78">
        <v>9616</v>
      </c>
      <c r="AI53" s="78">
        <v>7364</v>
      </c>
      <c r="AJ53" s="78"/>
      <c r="AK53" s="78" t="s">
        <v>1050</v>
      </c>
      <c r="AL53" s="78" t="s">
        <v>1098</v>
      </c>
      <c r="AM53" s="82" t="s">
        <v>1144</v>
      </c>
      <c r="AN53" s="78"/>
      <c r="AO53" s="80">
        <v>40911.44762731482</v>
      </c>
      <c r="AP53" s="82" t="s">
        <v>1196</v>
      </c>
      <c r="AQ53" s="78" t="b">
        <v>0</v>
      </c>
      <c r="AR53" s="78" t="b">
        <v>0</v>
      </c>
      <c r="AS53" s="78" t="b">
        <v>1</v>
      </c>
      <c r="AT53" s="78"/>
      <c r="AU53" s="78">
        <v>6</v>
      </c>
      <c r="AV53" s="82" t="s">
        <v>1204</v>
      </c>
      <c r="AW53" s="78" t="b">
        <v>0</v>
      </c>
      <c r="AX53" s="78" t="s">
        <v>1228</v>
      </c>
      <c r="AY53" s="82" t="s">
        <v>1279</v>
      </c>
      <c r="AZ53" s="78" t="s">
        <v>66</v>
      </c>
      <c r="BA53" s="78" t="str">
        <f>REPLACE(INDEX(GroupVertices[Group],MATCH(Vertices[[#This Row],[Vertex]],GroupVertices[Vertex],0)),1,1,"")</f>
        <v>1</v>
      </c>
      <c r="BB53" s="48" t="s">
        <v>407</v>
      </c>
      <c r="BC53" s="48" t="s">
        <v>407</v>
      </c>
      <c r="BD53" s="48" t="s">
        <v>420</v>
      </c>
      <c r="BE53" s="48" t="s">
        <v>420</v>
      </c>
      <c r="BF53" s="48" t="s">
        <v>496</v>
      </c>
      <c r="BG53" s="48" t="s">
        <v>496</v>
      </c>
      <c r="BH53" s="119" t="s">
        <v>1847</v>
      </c>
      <c r="BI53" s="119" t="s">
        <v>1847</v>
      </c>
      <c r="BJ53" s="119" t="s">
        <v>1897</v>
      </c>
      <c r="BK53" s="119" t="s">
        <v>1897</v>
      </c>
      <c r="BL53" s="119">
        <v>0</v>
      </c>
      <c r="BM53" s="123">
        <v>0</v>
      </c>
      <c r="BN53" s="119">
        <v>0</v>
      </c>
      <c r="BO53" s="123">
        <v>0</v>
      </c>
      <c r="BP53" s="119">
        <v>0</v>
      </c>
      <c r="BQ53" s="123">
        <v>0</v>
      </c>
      <c r="BR53" s="119">
        <v>10</v>
      </c>
      <c r="BS53" s="123">
        <v>100</v>
      </c>
      <c r="BT53" s="119">
        <v>10</v>
      </c>
      <c r="BU53" s="2"/>
      <c r="BV53" s="3"/>
      <c r="BW53" s="3"/>
      <c r="BX53" s="3"/>
      <c r="BY53" s="3"/>
    </row>
    <row r="54" spans="1:77" ht="41.45" customHeight="1">
      <c r="A54" s="64" t="s">
        <v>258</v>
      </c>
      <c r="C54" s="65"/>
      <c r="D54" s="65" t="s">
        <v>64</v>
      </c>
      <c r="E54" s="66">
        <v>162.37438412572195</v>
      </c>
      <c r="F54" s="68">
        <v>99.99957995519786</v>
      </c>
      <c r="G54" s="102" t="s">
        <v>568</v>
      </c>
      <c r="H54" s="65"/>
      <c r="I54" s="69" t="s">
        <v>258</v>
      </c>
      <c r="J54" s="70"/>
      <c r="K54" s="70"/>
      <c r="L54" s="69" t="s">
        <v>1339</v>
      </c>
      <c r="M54" s="73">
        <v>1.139986931058892</v>
      </c>
      <c r="N54" s="74">
        <v>1430.1689453125</v>
      </c>
      <c r="O54" s="74">
        <v>5773.93212890625</v>
      </c>
      <c r="P54" s="75"/>
      <c r="Q54" s="76"/>
      <c r="R54" s="76"/>
      <c r="S54" s="88"/>
      <c r="T54" s="48">
        <v>1</v>
      </c>
      <c r="U54" s="48">
        <v>1</v>
      </c>
      <c r="V54" s="49">
        <v>0</v>
      </c>
      <c r="W54" s="49">
        <v>0</v>
      </c>
      <c r="X54" s="49">
        <v>0</v>
      </c>
      <c r="Y54" s="49">
        <v>0.99999</v>
      </c>
      <c r="Z54" s="49">
        <v>0</v>
      </c>
      <c r="AA54" s="49" t="s">
        <v>1417</v>
      </c>
      <c r="AB54" s="71">
        <v>54</v>
      </c>
      <c r="AC54" s="71"/>
      <c r="AD54" s="72"/>
      <c r="AE54" s="78" t="s">
        <v>998</v>
      </c>
      <c r="AF54" s="78">
        <v>117</v>
      </c>
      <c r="AG54" s="78">
        <v>319</v>
      </c>
      <c r="AH54" s="78">
        <v>4297</v>
      </c>
      <c r="AI54" s="78">
        <v>38</v>
      </c>
      <c r="AJ54" s="78"/>
      <c r="AK54" s="78" t="s">
        <v>1051</v>
      </c>
      <c r="AL54" s="78" t="s">
        <v>1099</v>
      </c>
      <c r="AM54" s="82" t="s">
        <v>1145</v>
      </c>
      <c r="AN54" s="78"/>
      <c r="AO54" s="80">
        <v>40098.80716435185</v>
      </c>
      <c r="AP54" s="82" t="s">
        <v>1197</v>
      </c>
      <c r="AQ54" s="78" t="b">
        <v>0</v>
      </c>
      <c r="AR54" s="78" t="b">
        <v>0</v>
      </c>
      <c r="AS54" s="78" t="b">
        <v>0</v>
      </c>
      <c r="AT54" s="78"/>
      <c r="AU54" s="78">
        <v>103</v>
      </c>
      <c r="AV54" s="82" t="s">
        <v>1210</v>
      </c>
      <c r="AW54" s="78" t="b">
        <v>0</v>
      </c>
      <c r="AX54" s="78" t="s">
        <v>1228</v>
      </c>
      <c r="AY54" s="82" t="s">
        <v>1280</v>
      </c>
      <c r="AZ54" s="78" t="s">
        <v>66</v>
      </c>
      <c r="BA54" s="78" t="str">
        <f>REPLACE(INDEX(GroupVertices[Group],MATCH(Vertices[[#This Row],[Vertex]],GroupVertices[Vertex],0)),1,1,"")</f>
        <v>1</v>
      </c>
      <c r="BB54" s="48" t="s">
        <v>408</v>
      </c>
      <c r="BC54" s="48" t="s">
        <v>408</v>
      </c>
      <c r="BD54" s="48" t="s">
        <v>420</v>
      </c>
      <c r="BE54" s="48" t="s">
        <v>420</v>
      </c>
      <c r="BF54" s="48" t="s">
        <v>1793</v>
      </c>
      <c r="BG54" s="48" t="s">
        <v>1793</v>
      </c>
      <c r="BH54" s="119" t="s">
        <v>1848</v>
      </c>
      <c r="BI54" s="119" t="s">
        <v>1848</v>
      </c>
      <c r="BJ54" s="119" t="s">
        <v>1898</v>
      </c>
      <c r="BK54" s="119" t="s">
        <v>1898</v>
      </c>
      <c r="BL54" s="119">
        <v>0</v>
      </c>
      <c r="BM54" s="123">
        <v>0</v>
      </c>
      <c r="BN54" s="119">
        <v>0</v>
      </c>
      <c r="BO54" s="123">
        <v>0</v>
      </c>
      <c r="BP54" s="119">
        <v>0</v>
      </c>
      <c r="BQ54" s="123">
        <v>0</v>
      </c>
      <c r="BR54" s="119">
        <v>21</v>
      </c>
      <c r="BS54" s="123">
        <v>100</v>
      </c>
      <c r="BT54" s="119">
        <v>21</v>
      </c>
      <c r="BU54" s="2"/>
      <c r="BV54" s="3"/>
      <c r="BW54" s="3"/>
      <c r="BX54" s="3"/>
      <c r="BY54" s="3"/>
    </row>
    <row r="55" spans="1:77" ht="41.45" customHeight="1">
      <c r="A55" s="64" t="s">
        <v>259</v>
      </c>
      <c r="C55" s="65"/>
      <c r="D55" s="65" t="s">
        <v>64</v>
      </c>
      <c r="E55" s="66">
        <v>162.4650368857238</v>
      </c>
      <c r="F55" s="68">
        <v>99.99947824623634</v>
      </c>
      <c r="G55" s="102" t="s">
        <v>569</v>
      </c>
      <c r="H55" s="65"/>
      <c r="I55" s="69" t="s">
        <v>259</v>
      </c>
      <c r="J55" s="70"/>
      <c r="K55" s="70"/>
      <c r="L55" s="69" t="s">
        <v>1340</v>
      </c>
      <c r="M55" s="73">
        <v>1.173883137636045</v>
      </c>
      <c r="N55" s="74">
        <v>6805.68701171875</v>
      </c>
      <c r="O55" s="74">
        <v>9107.9130859375</v>
      </c>
      <c r="P55" s="75"/>
      <c r="Q55" s="76"/>
      <c r="R55" s="76"/>
      <c r="S55" s="88"/>
      <c r="T55" s="48">
        <v>1</v>
      </c>
      <c r="U55" s="48">
        <v>3</v>
      </c>
      <c r="V55" s="49">
        <v>2</v>
      </c>
      <c r="W55" s="49">
        <v>0.5</v>
      </c>
      <c r="X55" s="49">
        <v>0</v>
      </c>
      <c r="Y55" s="49">
        <v>1.723387</v>
      </c>
      <c r="Z55" s="49">
        <v>0</v>
      </c>
      <c r="AA55" s="49">
        <v>0</v>
      </c>
      <c r="AB55" s="71">
        <v>55</v>
      </c>
      <c r="AC55" s="71"/>
      <c r="AD55" s="72"/>
      <c r="AE55" s="78" t="s">
        <v>999</v>
      </c>
      <c r="AF55" s="78">
        <v>104</v>
      </c>
      <c r="AG55" s="78">
        <v>396</v>
      </c>
      <c r="AH55" s="78">
        <v>63981</v>
      </c>
      <c r="AI55" s="78">
        <v>2102</v>
      </c>
      <c r="AJ55" s="78"/>
      <c r="AK55" s="78" t="s">
        <v>1052</v>
      </c>
      <c r="AL55" s="78" t="s">
        <v>1100</v>
      </c>
      <c r="AM55" s="82" t="s">
        <v>1146</v>
      </c>
      <c r="AN55" s="78"/>
      <c r="AO55" s="80">
        <v>41439.115069444444</v>
      </c>
      <c r="AP55" s="82" t="s">
        <v>1198</v>
      </c>
      <c r="AQ55" s="78" t="b">
        <v>0</v>
      </c>
      <c r="AR55" s="78" t="b">
        <v>0</v>
      </c>
      <c r="AS55" s="78" t="b">
        <v>0</v>
      </c>
      <c r="AT55" s="78"/>
      <c r="AU55" s="78">
        <v>27</v>
      </c>
      <c r="AV55" s="82" t="s">
        <v>1204</v>
      </c>
      <c r="AW55" s="78" t="b">
        <v>0</v>
      </c>
      <c r="AX55" s="78" t="s">
        <v>1228</v>
      </c>
      <c r="AY55" s="82" t="s">
        <v>1281</v>
      </c>
      <c r="AZ55" s="78" t="s">
        <v>66</v>
      </c>
      <c r="BA55" s="78" t="str">
        <f>REPLACE(INDEX(GroupVertices[Group],MATCH(Vertices[[#This Row],[Vertex]],GroupVertices[Vertex],0)),1,1,"")</f>
        <v>4</v>
      </c>
      <c r="BB55" s="48" t="s">
        <v>1767</v>
      </c>
      <c r="BC55" s="48" t="s">
        <v>1767</v>
      </c>
      <c r="BD55" s="48" t="s">
        <v>420</v>
      </c>
      <c r="BE55" s="48" t="s">
        <v>420</v>
      </c>
      <c r="BF55" s="48" t="s">
        <v>1522</v>
      </c>
      <c r="BG55" s="48" t="s">
        <v>1809</v>
      </c>
      <c r="BH55" s="119" t="s">
        <v>1838</v>
      </c>
      <c r="BI55" s="119" t="s">
        <v>1865</v>
      </c>
      <c r="BJ55" s="119" t="s">
        <v>1690</v>
      </c>
      <c r="BK55" s="119" t="s">
        <v>1914</v>
      </c>
      <c r="BL55" s="119">
        <v>0</v>
      </c>
      <c r="BM55" s="123">
        <v>0</v>
      </c>
      <c r="BN55" s="119">
        <v>0</v>
      </c>
      <c r="BO55" s="123">
        <v>0</v>
      </c>
      <c r="BP55" s="119">
        <v>0</v>
      </c>
      <c r="BQ55" s="123">
        <v>0</v>
      </c>
      <c r="BR55" s="119">
        <v>69</v>
      </c>
      <c r="BS55" s="123">
        <v>100</v>
      </c>
      <c r="BT55" s="119">
        <v>69</v>
      </c>
      <c r="BU55" s="2"/>
      <c r="BV55" s="3"/>
      <c r="BW55" s="3"/>
      <c r="BX55" s="3"/>
      <c r="BY55" s="3"/>
    </row>
    <row r="56" spans="1:77" ht="41.45" customHeight="1">
      <c r="A56" s="64" t="s">
        <v>270</v>
      </c>
      <c r="C56" s="65"/>
      <c r="D56" s="65" t="s">
        <v>64</v>
      </c>
      <c r="E56" s="66">
        <v>162.60866853144103</v>
      </c>
      <c r="F56" s="68">
        <v>99.99931709697263</v>
      </c>
      <c r="G56" s="102" t="s">
        <v>1225</v>
      </c>
      <c r="H56" s="65"/>
      <c r="I56" s="69" t="s">
        <v>270</v>
      </c>
      <c r="J56" s="70"/>
      <c r="K56" s="70"/>
      <c r="L56" s="69" t="s">
        <v>1341</v>
      </c>
      <c r="M56" s="73">
        <v>1.2275888155894565</v>
      </c>
      <c r="N56" s="74">
        <v>5941.576171875</v>
      </c>
      <c r="O56" s="74">
        <v>8031.54931640625</v>
      </c>
      <c r="P56" s="75"/>
      <c r="Q56" s="76"/>
      <c r="R56" s="76"/>
      <c r="S56" s="88"/>
      <c r="T56" s="48">
        <v>1</v>
      </c>
      <c r="U56" s="48">
        <v>0</v>
      </c>
      <c r="V56" s="49">
        <v>0</v>
      </c>
      <c r="W56" s="49">
        <v>0.333333</v>
      </c>
      <c r="X56" s="49">
        <v>0</v>
      </c>
      <c r="Y56" s="49">
        <v>0.638292</v>
      </c>
      <c r="Z56" s="49">
        <v>0</v>
      </c>
      <c r="AA56" s="49">
        <v>0</v>
      </c>
      <c r="AB56" s="71">
        <v>56</v>
      </c>
      <c r="AC56" s="71"/>
      <c r="AD56" s="72"/>
      <c r="AE56" s="78" t="s">
        <v>1000</v>
      </c>
      <c r="AF56" s="78">
        <v>16</v>
      </c>
      <c r="AG56" s="78">
        <v>518</v>
      </c>
      <c r="AH56" s="78">
        <v>13161</v>
      </c>
      <c r="AI56" s="78">
        <v>407</v>
      </c>
      <c r="AJ56" s="78"/>
      <c r="AK56" s="82" t="s">
        <v>1053</v>
      </c>
      <c r="AL56" s="78"/>
      <c r="AM56" s="78"/>
      <c r="AN56" s="78"/>
      <c r="AO56" s="80">
        <v>40499.768009259256</v>
      </c>
      <c r="AP56" s="82" t="s">
        <v>1199</v>
      </c>
      <c r="AQ56" s="78" t="b">
        <v>0</v>
      </c>
      <c r="AR56" s="78" t="b">
        <v>0</v>
      </c>
      <c r="AS56" s="78" t="b">
        <v>0</v>
      </c>
      <c r="AT56" s="78"/>
      <c r="AU56" s="78">
        <v>3</v>
      </c>
      <c r="AV56" s="82" t="s">
        <v>1204</v>
      </c>
      <c r="AW56" s="78" t="b">
        <v>0</v>
      </c>
      <c r="AX56" s="78" t="s">
        <v>1228</v>
      </c>
      <c r="AY56" s="82" t="s">
        <v>1282</v>
      </c>
      <c r="AZ56" s="78" t="s">
        <v>65</v>
      </c>
      <c r="BA56" s="78" t="str">
        <f>REPLACE(INDEX(GroupVertices[Group],MATCH(Vertices[[#This Row],[Vertex]],GroupVertices[Vertex],0)),1,1,"")</f>
        <v>4</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271</v>
      </c>
      <c r="C57" s="65"/>
      <c r="D57" s="65" t="s">
        <v>64</v>
      </c>
      <c r="E57" s="66">
        <v>162.08241160000168</v>
      </c>
      <c r="F57" s="68">
        <v>99.9999075373077</v>
      </c>
      <c r="G57" s="102" t="s">
        <v>1226</v>
      </c>
      <c r="H57" s="65"/>
      <c r="I57" s="69" t="s">
        <v>271</v>
      </c>
      <c r="J57" s="70"/>
      <c r="K57" s="70"/>
      <c r="L57" s="69" t="s">
        <v>1342</v>
      </c>
      <c r="M57" s="73">
        <v>1.0308147332519573</v>
      </c>
      <c r="N57" s="74">
        <v>5941.576171875</v>
      </c>
      <c r="O57" s="74">
        <v>9107.9130859375</v>
      </c>
      <c r="P57" s="75"/>
      <c r="Q57" s="76"/>
      <c r="R57" s="76"/>
      <c r="S57" s="88"/>
      <c r="T57" s="48">
        <v>1</v>
      </c>
      <c r="U57" s="48">
        <v>0</v>
      </c>
      <c r="V57" s="49">
        <v>0</v>
      </c>
      <c r="W57" s="49">
        <v>0.333333</v>
      </c>
      <c r="X57" s="49">
        <v>0</v>
      </c>
      <c r="Y57" s="49">
        <v>0.638292</v>
      </c>
      <c r="Z57" s="49">
        <v>0</v>
      </c>
      <c r="AA57" s="49">
        <v>0</v>
      </c>
      <c r="AB57" s="71">
        <v>57</v>
      </c>
      <c r="AC57" s="71"/>
      <c r="AD57" s="72"/>
      <c r="AE57" s="78" t="s">
        <v>1001</v>
      </c>
      <c r="AF57" s="78">
        <v>123</v>
      </c>
      <c r="AG57" s="78">
        <v>71</v>
      </c>
      <c r="AH57" s="78">
        <v>906</v>
      </c>
      <c r="AI57" s="78">
        <v>110</v>
      </c>
      <c r="AJ57" s="78"/>
      <c r="AK57" s="78" t="s">
        <v>1054</v>
      </c>
      <c r="AL57" s="78" t="s">
        <v>1101</v>
      </c>
      <c r="AM57" s="78"/>
      <c r="AN57" s="78"/>
      <c r="AO57" s="80">
        <v>41105.80708333333</v>
      </c>
      <c r="AP57" s="78"/>
      <c r="AQ57" s="78" t="b">
        <v>1</v>
      </c>
      <c r="AR57" s="78" t="b">
        <v>0</v>
      </c>
      <c r="AS57" s="78" t="b">
        <v>0</v>
      </c>
      <c r="AT57" s="78"/>
      <c r="AU57" s="78">
        <v>0</v>
      </c>
      <c r="AV57" s="82" t="s">
        <v>1204</v>
      </c>
      <c r="AW57" s="78" t="b">
        <v>0</v>
      </c>
      <c r="AX57" s="78" t="s">
        <v>1228</v>
      </c>
      <c r="AY57" s="82" t="s">
        <v>1283</v>
      </c>
      <c r="AZ57" s="78" t="s">
        <v>65</v>
      </c>
      <c r="BA57" s="78" t="str">
        <f>REPLACE(INDEX(GroupVertices[Group],MATCH(Vertices[[#This Row],[Vertex]],GroupVertices[Vertex],0)),1,1,"")</f>
        <v>4</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260</v>
      </c>
      <c r="C58" s="65"/>
      <c r="D58" s="65" t="s">
        <v>64</v>
      </c>
      <c r="E58" s="66">
        <v>163.8354240628947</v>
      </c>
      <c r="F58" s="68">
        <v>99.99794072375305</v>
      </c>
      <c r="G58" s="102" t="s">
        <v>570</v>
      </c>
      <c r="H58" s="65"/>
      <c r="I58" s="69" t="s">
        <v>260</v>
      </c>
      <c r="J58" s="70"/>
      <c r="K58" s="70"/>
      <c r="L58" s="69" t="s">
        <v>1343</v>
      </c>
      <c r="M58" s="73">
        <v>1.686288130568593</v>
      </c>
      <c r="N58" s="74">
        <v>1430.1689453125</v>
      </c>
      <c r="O58" s="74">
        <v>2676.202880859375</v>
      </c>
      <c r="P58" s="75"/>
      <c r="Q58" s="76"/>
      <c r="R58" s="76"/>
      <c r="S58" s="88"/>
      <c r="T58" s="48">
        <v>1</v>
      </c>
      <c r="U58" s="48">
        <v>1</v>
      </c>
      <c r="V58" s="49">
        <v>0</v>
      </c>
      <c r="W58" s="49">
        <v>0</v>
      </c>
      <c r="X58" s="49">
        <v>0</v>
      </c>
      <c r="Y58" s="49">
        <v>0.99999</v>
      </c>
      <c r="Z58" s="49">
        <v>0</v>
      </c>
      <c r="AA58" s="49" t="s">
        <v>1417</v>
      </c>
      <c r="AB58" s="71">
        <v>58</v>
      </c>
      <c r="AC58" s="71"/>
      <c r="AD58" s="72"/>
      <c r="AE58" s="78" t="s">
        <v>1002</v>
      </c>
      <c r="AF58" s="78">
        <v>169</v>
      </c>
      <c r="AG58" s="78">
        <v>1560</v>
      </c>
      <c r="AH58" s="78">
        <v>8344</v>
      </c>
      <c r="AI58" s="78">
        <v>608</v>
      </c>
      <c r="AJ58" s="78"/>
      <c r="AK58" s="78" t="s">
        <v>1055</v>
      </c>
      <c r="AL58" s="78" t="s">
        <v>1102</v>
      </c>
      <c r="AM58" s="82" t="s">
        <v>1147</v>
      </c>
      <c r="AN58" s="78"/>
      <c r="AO58" s="80">
        <v>41010.91069444444</v>
      </c>
      <c r="AP58" s="82" t="s">
        <v>1200</v>
      </c>
      <c r="AQ58" s="78" t="b">
        <v>0</v>
      </c>
      <c r="AR58" s="78" t="b">
        <v>0</v>
      </c>
      <c r="AS58" s="78" t="b">
        <v>1</v>
      </c>
      <c r="AT58" s="78"/>
      <c r="AU58" s="78">
        <v>8</v>
      </c>
      <c r="AV58" s="82" t="s">
        <v>1211</v>
      </c>
      <c r="AW58" s="78" t="b">
        <v>0</v>
      </c>
      <c r="AX58" s="78" t="s">
        <v>1228</v>
      </c>
      <c r="AY58" s="82" t="s">
        <v>1284</v>
      </c>
      <c r="AZ58" s="78" t="s">
        <v>66</v>
      </c>
      <c r="BA58" s="78" t="str">
        <f>REPLACE(INDEX(GroupVertices[Group],MATCH(Vertices[[#This Row],[Vertex]],GroupVertices[Vertex],0)),1,1,"")</f>
        <v>1</v>
      </c>
      <c r="BB58" s="48" t="s">
        <v>1768</v>
      </c>
      <c r="BC58" s="48" t="s">
        <v>1768</v>
      </c>
      <c r="BD58" s="48" t="s">
        <v>420</v>
      </c>
      <c r="BE58" s="48" t="s">
        <v>420</v>
      </c>
      <c r="BF58" s="48" t="s">
        <v>1794</v>
      </c>
      <c r="BG58" s="48" t="s">
        <v>1810</v>
      </c>
      <c r="BH58" s="119" t="s">
        <v>1849</v>
      </c>
      <c r="BI58" s="119" t="s">
        <v>1866</v>
      </c>
      <c r="BJ58" s="119" t="s">
        <v>1899</v>
      </c>
      <c r="BK58" s="119" t="s">
        <v>1915</v>
      </c>
      <c r="BL58" s="119">
        <v>1</v>
      </c>
      <c r="BM58" s="123">
        <v>2.6315789473684212</v>
      </c>
      <c r="BN58" s="119">
        <v>0</v>
      </c>
      <c r="BO58" s="123">
        <v>0</v>
      </c>
      <c r="BP58" s="119">
        <v>0</v>
      </c>
      <c r="BQ58" s="123">
        <v>0</v>
      </c>
      <c r="BR58" s="119">
        <v>37</v>
      </c>
      <c r="BS58" s="123">
        <v>97.36842105263158</v>
      </c>
      <c r="BT58" s="119">
        <v>38</v>
      </c>
      <c r="BU58" s="2"/>
      <c r="BV58" s="3"/>
      <c r="BW58" s="3"/>
      <c r="BX58" s="3"/>
      <c r="BY58" s="3"/>
    </row>
    <row r="59" spans="1:77" ht="41.45" customHeight="1">
      <c r="A59" s="64" t="s">
        <v>272</v>
      </c>
      <c r="C59" s="65"/>
      <c r="D59" s="65" t="s">
        <v>64</v>
      </c>
      <c r="E59" s="66">
        <v>1000</v>
      </c>
      <c r="F59" s="68">
        <v>99.0597957551963</v>
      </c>
      <c r="G59" s="102" t="s">
        <v>1227</v>
      </c>
      <c r="H59" s="65"/>
      <c r="I59" s="69" t="s">
        <v>272</v>
      </c>
      <c r="J59" s="70"/>
      <c r="K59" s="70"/>
      <c r="L59" s="69" t="s">
        <v>1344</v>
      </c>
      <c r="M59" s="73">
        <v>314.33873465157836</v>
      </c>
      <c r="N59" s="74">
        <v>3683.842041015625</v>
      </c>
      <c r="O59" s="74">
        <v>4387.79638671875</v>
      </c>
      <c r="P59" s="75"/>
      <c r="Q59" s="76"/>
      <c r="R59" s="76"/>
      <c r="S59" s="88"/>
      <c r="T59" s="48">
        <v>1</v>
      </c>
      <c r="U59" s="48">
        <v>0</v>
      </c>
      <c r="V59" s="49">
        <v>0</v>
      </c>
      <c r="W59" s="49">
        <v>0.142857</v>
      </c>
      <c r="X59" s="49">
        <v>0.013423</v>
      </c>
      <c r="Y59" s="49">
        <v>0.495141</v>
      </c>
      <c r="Z59" s="49">
        <v>0</v>
      </c>
      <c r="AA59" s="49">
        <v>0</v>
      </c>
      <c r="AB59" s="71">
        <v>59</v>
      </c>
      <c r="AC59" s="71"/>
      <c r="AD59" s="72"/>
      <c r="AE59" s="78" t="s">
        <v>1003</v>
      </c>
      <c r="AF59" s="78">
        <v>1244</v>
      </c>
      <c r="AG59" s="78">
        <v>711794</v>
      </c>
      <c r="AH59" s="78">
        <v>30968</v>
      </c>
      <c r="AI59" s="78">
        <v>2340</v>
      </c>
      <c r="AJ59" s="78"/>
      <c r="AK59" s="78" t="s">
        <v>1056</v>
      </c>
      <c r="AL59" s="78" t="s">
        <v>1103</v>
      </c>
      <c r="AM59" s="78"/>
      <c r="AN59" s="78"/>
      <c r="AO59" s="80">
        <v>39842.534479166665</v>
      </c>
      <c r="AP59" s="82" t="s">
        <v>1201</v>
      </c>
      <c r="AQ59" s="78" t="b">
        <v>0</v>
      </c>
      <c r="AR59" s="78" t="b">
        <v>0</v>
      </c>
      <c r="AS59" s="78" t="b">
        <v>1</v>
      </c>
      <c r="AT59" s="78"/>
      <c r="AU59" s="78">
        <v>4085</v>
      </c>
      <c r="AV59" s="82" t="s">
        <v>1204</v>
      </c>
      <c r="AW59" s="78" t="b">
        <v>1</v>
      </c>
      <c r="AX59" s="78" t="s">
        <v>1228</v>
      </c>
      <c r="AY59" s="82" t="s">
        <v>1285</v>
      </c>
      <c r="AZ59" s="78" t="s">
        <v>65</v>
      </c>
      <c r="BA59" s="78" t="str">
        <f>REPLACE(INDEX(GroupVertices[Group],MATCH(Vertices[[#This Row],[Vertex]],GroupVertices[Vertex],0)),1,1,"")</f>
        <v>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262</v>
      </c>
      <c r="C60" s="65"/>
      <c r="D60" s="65" t="s">
        <v>64</v>
      </c>
      <c r="E60" s="66">
        <v>163.83660137146614</v>
      </c>
      <c r="F60" s="68">
        <v>99.99793940285744</v>
      </c>
      <c r="G60" s="102" t="s">
        <v>572</v>
      </c>
      <c r="H60" s="65"/>
      <c r="I60" s="69" t="s">
        <v>262</v>
      </c>
      <c r="J60" s="70"/>
      <c r="K60" s="70"/>
      <c r="L60" s="69" t="s">
        <v>1345</v>
      </c>
      <c r="M60" s="73">
        <v>1.6867283410436211</v>
      </c>
      <c r="N60" s="74">
        <v>7390.423828125</v>
      </c>
      <c r="O60" s="74">
        <v>902.8508911132812</v>
      </c>
      <c r="P60" s="75"/>
      <c r="Q60" s="76"/>
      <c r="R60" s="76"/>
      <c r="S60" s="88"/>
      <c r="T60" s="48">
        <v>2</v>
      </c>
      <c r="U60" s="48">
        <v>1</v>
      </c>
      <c r="V60" s="49">
        <v>0</v>
      </c>
      <c r="W60" s="49">
        <v>1</v>
      </c>
      <c r="X60" s="49">
        <v>0</v>
      </c>
      <c r="Y60" s="49">
        <v>0.99999</v>
      </c>
      <c r="Z60" s="49">
        <v>0</v>
      </c>
      <c r="AA60" s="49">
        <v>0</v>
      </c>
      <c r="AB60" s="71">
        <v>60</v>
      </c>
      <c r="AC60" s="71"/>
      <c r="AD60" s="72"/>
      <c r="AE60" s="78" t="s">
        <v>1004</v>
      </c>
      <c r="AF60" s="78">
        <v>1474</v>
      </c>
      <c r="AG60" s="78">
        <v>1561</v>
      </c>
      <c r="AH60" s="78">
        <v>10057</v>
      </c>
      <c r="AI60" s="78">
        <v>3073</v>
      </c>
      <c r="AJ60" s="78"/>
      <c r="AK60" s="78" t="s">
        <v>1057</v>
      </c>
      <c r="AL60" s="78" t="s">
        <v>1104</v>
      </c>
      <c r="AM60" s="82" t="s">
        <v>1148</v>
      </c>
      <c r="AN60" s="78"/>
      <c r="AO60" s="80">
        <v>41604.77537037037</v>
      </c>
      <c r="AP60" s="82" t="s">
        <v>1202</v>
      </c>
      <c r="AQ60" s="78" t="b">
        <v>0</v>
      </c>
      <c r="AR60" s="78" t="b">
        <v>0</v>
      </c>
      <c r="AS60" s="78" t="b">
        <v>0</v>
      </c>
      <c r="AT60" s="78"/>
      <c r="AU60" s="78">
        <v>16</v>
      </c>
      <c r="AV60" s="82" t="s">
        <v>1204</v>
      </c>
      <c r="AW60" s="78" t="b">
        <v>0</v>
      </c>
      <c r="AX60" s="78" t="s">
        <v>1228</v>
      </c>
      <c r="AY60" s="82" t="s">
        <v>1286</v>
      </c>
      <c r="AZ60" s="78" t="s">
        <v>66</v>
      </c>
      <c r="BA60" s="78" t="str">
        <f>REPLACE(INDEX(GroupVertices[Group],MATCH(Vertices[[#This Row],[Vertex]],GroupVertices[Vertex],0)),1,1,"")</f>
        <v>5</v>
      </c>
      <c r="BB60" s="48"/>
      <c r="BC60" s="48"/>
      <c r="BD60" s="48"/>
      <c r="BE60" s="48"/>
      <c r="BF60" s="48" t="s">
        <v>1523</v>
      </c>
      <c r="BG60" s="48" t="s">
        <v>1523</v>
      </c>
      <c r="BH60" s="119" t="s">
        <v>1850</v>
      </c>
      <c r="BI60" s="119" t="s">
        <v>1850</v>
      </c>
      <c r="BJ60" s="119" t="s">
        <v>1900</v>
      </c>
      <c r="BK60" s="119" t="s">
        <v>1900</v>
      </c>
      <c r="BL60" s="119">
        <v>0</v>
      </c>
      <c r="BM60" s="123">
        <v>0</v>
      </c>
      <c r="BN60" s="119">
        <v>0</v>
      </c>
      <c r="BO60" s="123">
        <v>0</v>
      </c>
      <c r="BP60" s="119">
        <v>0</v>
      </c>
      <c r="BQ60" s="123">
        <v>0</v>
      </c>
      <c r="BR60" s="119">
        <v>19</v>
      </c>
      <c r="BS60" s="123">
        <v>100</v>
      </c>
      <c r="BT60" s="119">
        <v>19</v>
      </c>
      <c r="BU60" s="2"/>
      <c r="BV60" s="3"/>
      <c r="BW60" s="3"/>
      <c r="BX60" s="3"/>
      <c r="BY60" s="3"/>
    </row>
    <row r="61" spans="1:77" ht="41.45" customHeight="1">
      <c r="A61" s="89" t="s">
        <v>263</v>
      </c>
      <c r="C61" s="90"/>
      <c r="D61" s="90" t="s">
        <v>64</v>
      </c>
      <c r="E61" s="91">
        <v>162.70403052572868</v>
      </c>
      <c r="F61" s="92">
        <v>99.99921010442868</v>
      </c>
      <c r="G61" s="103" t="s">
        <v>573</v>
      </c>
      <c r="H61" s="90"/>
      <c r="I61" s="93" t="s">
        <v>263</v>
      </c>
      <c r="J61" s="94"/>
      <c r="K61" s="94"/>
      <c r="L61" s="93" t="s">
        <v>1346</v>
      </c>
      <c r="M61" s="95">
        <v>1.2632458640667215</v>
      </c>
      <c r="N61" s="96">
        <v>7390.423828125</v>
      </c>
      <c r="O61" s="96">
        <v>2002.7408447265625</v>
      </c>
      <c r="P61" s="97"/>
      <c r="Q61" s="98"/>
      <c r="R61" s="98"/>
      <c r="S61" s="99"/>
      <c r="T61" s="48">
        <v>1</v>
      </c>
      <c r="U61" s="48">
        <v>2</v>
      </c>
      <c r="V61" s="49">
        <v>0</v>
      </c>
      <c r="W61" s="49">
        <v>1</v>
      </c>
      <c r="X61" s="49">
        <v>0</v>
      </c>
      <c r="Y61" s="49">
        <v>0.99999</v>
      </c>
      <c r="Z61" s="49">
        <v>0</v>
      </c>
      <c r="AA61" s="49">
        <v>0</v>
      </c>
      <c r="AB61" s="100">
        <v>61</v>
      </c>
      <c r="AC61" s="100"/>
      <c r="AD61" s="101"/>
      <c r="AE61" s="78" t="s">
        <v>1005</v>
      </c>
      <c r="AF61" s="78">
        <v>222</v>
      </c>
      <c r="AG61" s="78">
        <v>599</v>
      </c>
      <c r="AH61" s="78">
        <v>52078</v>
      </c>
      <c r="AI61" s="78">
        <v>30029</v>
      </c>
      <c r="AJ61" s="78"/>
      <c r="AK61" s="78" t="s">
        <v>1058</v>
      </c>
      <c r="AL61" s="78"/>
      <c r="AM61" s="82" t="s">
        <v>1149</v>
      </c>
      <c r="AN61" s="78"/>
      <c r="AO61" s="80">
        <v>40286.45075231481</v>
      </c>
      <c r="AP61" s="82" t="s">
        <v>1203</v>
      </c>
      <c r="AQ61" s="78" t="b">
        <v>0</v>
      </c>
      <c r="AR61" s="78" t="b">
        <v>0</v>
      </c>
      <c r="AS61" s="78" t="b">
        <v>1</v>
      </c>
      <c r="AT61" s="78"/>
      <c r="AU61" s="78">
        <v>0</v>
      </c>
      <c r="AV61" s="82" t="s">
        <v>1206</v>
      </c>
      <c r="AW61" s="78" t="b">
        <v>0</v>
      </c>
      <c r="AX61" s="78" t="s">
        <v>1228</v>
      </c>
      <c r="AY61" s="82" t="s">
        <v>1287</v>
      </c>
      <c r="AZ61" s="78" t="s">
        <v>66</v>
      </c>
      <c r="BA61" s="78" t="str">
        <f>REPLACE(INDEX(GroupVertices[Group],MATCH(Vertices[[#This Row],[Vertex]],GroupVertices[Vertex],0)),1,1,"")</f>
        <v>5</v>
      </c>
      <c r="BB61" s="48" t="s">
        <v>1445</v>
      </c>
      <c r="BC61" s="48" t="s">
        <v>1445</v>
      </c>
      <c r="BD61" s="48" t="s">
        <v>420</v>
      </c>
      <c r="BE61" s="48" t="s">
        <v>420</v>
      </c>
      <c r="BF61" s="48" t="s">
        <v>1795</v>
      </c>
      <c r="BG61" s="48" t="s">
        <v>1811</v>
      </c>
      <c r="BH61" s="119" t="s">
        <v>1851</v>
      </c>
      <c r="BI61" s="119" t="s">
        <v>1867</v>
      </c>
      <c r="BJ61" s="119" t="s">
        <v>1901</v>
      </c>
      <c r="BK61" s="119" t="s">
        <v>1916</v>
      </c>
      <c r="BL61" s="119">
        <v>0</v>
      </c>
      <c r="BM61" s="123">
        <v>0</v>
      </c>
      <c r="BN61" s="119">
        <v>0</v>
      </c>
      <c r="BO61" s="123">
        <v>0</v>
      </c>
      <c r="BP61" s="119">
        <v>0</v>
      </c>
      <c r="BQ61" s="123">
        <v>0</v>
      </c>
      <c r="BR61" s="119">
        <v>61</v>
      </c>
      <c r="BS61" s="123">
        <v>100</v>
      </c>
      <c r="BT61" s="119">
        <v>61</v>
      </c>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hyperlinks>
    <hyperlink ref="AK5" r:id="rId1" display="https://t.co/EtOxqTjRML"/>
    <hyperlink ref="AK56" r:id="rId2" display="https://t.co/8ypXa6zEdU"/>
    <hyperlink ref="AM3" r:id="rId3" display="https://t.co/a4WeoNc5vU"/>
    <hyperlink ref="AM5" r:id="rId4" display="https://t.co/grID8eDRUZ"/>
    <hyperlink ref="AM6" r:id="rId5" display="https://t.co/B7CB0xHONM"/>
    <hyperlink ref="AM8" r:id="rId6" display="https://t.co/OU2higdpS2"/>
    <hyperlink ref="AM9" r:id="rId7" display="https://t.co/pqRzMqv0Le"/>
    <hyperlink ref="AM10" r:id="rId8" display="https://t.co/pqRzMqdpTG"/>
    <hyperlink ref="AM11" r:id="rId9" display="https://t.co/WQ6hoBhzuu"/>
    <hyperlink ref="AM12" r:id="rId10" display="https://t.co/lx5mzwYUTo"/>
    <hyperlink ref="AM13" r:id="rId11" display="https://t.co/iT0peLMrIX"/>
    <hyperlink ref="AM14" r:id="rId12" display="https://t.co/CbaTypBPV3"/>
    <hyperlink ref="AM16" r:id="rId13" display="https://t.co/BP579N8Xkk"/>
    <hyperlink ref="AM18" r:id="rId14" display="https://t.co/shHadWn8n3"/>
    <hyperlink ref="AM19" r:id="rId15" display="https://t.co/xNAeLGHwgn"/>
    <hyperlink ref="AM20" r:id="rId16" display="https://t.co/ji27eayDb4"/>
    <hyperlink ref="AM21" r:id="rId17" display="https://t.co/K4P73LYaKK"/>
    <hyperlink ref="AM23" r:id="rId18" display="https://t.co/4Vanl7bdc4"/>
    <hyperlink ref="AM24" r:id="rId19" display="https://t.co/QSAiAnvuw0"/>
    <hyperlink ref="AM25" r:id="rId20" display="https://t.co/OCJcqvabn5"/>
    <hyperlink ref="AM26" r:id="rId21" display="https://t.co/bxBv7OUga3"/>
    <hyperlink ref="AM27" r:id="rId22" display="https://t.co/kUoc8Nr8OF"/>
    <hyperlink ref="AM28" r:id="rId23" display="https://t.co/LOZ2VxkEKm"/>
    <hyperlink ref="AM30" r:id="rId24" display="https://t.co/16CBYrPzCS"/>
    <hyperlink ref="AM31" r:id="rId25" display="https://t.co/jvJuHOzr0P"/>
    <hyperlink ref="AM32" r:id="rId26" display="https://t.co/zl7hEjX57m"/>
    <hyperlink ref="AM34" r:id="rId27" display="https://t.co/snUorKieBF"/>
    <hyperlink ref="AM35" r:id="rId28" display="http://t.co/I1Ag3cjJuj"/>
    <hyperlink ref="AM36" r:id="rId29" display="https://t.co/Fljthaf25o"/>
    <hyperlink ref="AM39" r:id="rId30" display="https://t.co/4ZwucYR9P0"/>
    <hyperlink ref="AM40" r:id="rId31" display="https://t.co/3IwxrstlFB"/>
    <hyperlink ref="AM41" r:id="rId32" display="https://t.co/SNZAlor1ak"/>
    <hyperlink ref="AM42" r:id="rId33" display="https://t.co/80cQRKzlaa"/>
    <hyperlink ref="AM43" r:id="rId34" display="https://t.co/w3jtWImiFH"/>
    <hyperlink ref="AM44" r:id="rId35" display="https://t.co/1HKOdvLWu6"/>
    <hyperlink ref="AM45" r:id="rId36" display="https://t.co/B05wdgHPac"/>
    <hyperlink ref="AM48" r:id="rId37" display="https://t.co/ngdDWhya5a"/>
    <hyperlink ref="AM49" r:id="rId38" display="https://t.co/kVP4vxR1mb"/>
    <hyperlink ref="AM50" r:id="rId39" display="http://t.co/tWXwtJZzE2"/>
    <hyperlink ref="AM51" r:id="rId40" display="https://t.co/33phtdlVUV"/>
    <hyperlink ref="AM52" r:id="rId41" display="https://t.co/ODE4OkNqME"/>
    <hyperlink ref="AM53" r:id="rId42" display="https://t.co/Skuhn3qgyc"/>
    <hyperlink ref="AM54" r:id="rId43" display="http://t.co/mh4QN7kvNJ"/>
    <hyperlink ref="AM55" r:id="rId44" display="https://t.co/y7k9UiE9aU"/>
    <hyperlink ref="AM58" r:id="rId45" display="https://t.co/996eCVGBZw"/>
    <hyperlink ref="AM60" r:id="rId46" display="https://t.co/iBi0UpLihH"/>
    <hyperlink ref="AM61" r:id="rId47" display="https://t.co/P7VjmMmPAa"/>
    <hyperlink ref="AP3" r:id="rId48" display="https://pbs.twimg.com/profile_banners/1111309280404230145/1574275289"/>
    <hyperlink ref="AP5" r:id="rId49" display="https://pbs.twimg.com/profile_banners/315495652/1564872095"/>
    <hyperlink ref="AP6" r:id="rId50" display="https://pbs.twimg.com/profile_banners/2759356114/1409722529"/>
    <hyperlink ref="AP7" r:id="rId51" display="https://pbs.twimg.com/profile_banners/2525169372/1462909780"/>
    <hyperlink ref="AP8" r:id="rId52" display="https://pbs.twimg.com/profile_banners/235407364/1516946994"/>
    <hyperlink ref="AP9" r:id="rId53" display="https://pbs.twimg.com/profile_banners/778505883642830849/1565323021"/>
    <hyperlink ref="AP10" r:id="rId54" display="https://pbs.twimg.com/profile_banners/1180334703582355457/1573831144"/>
    <hyperlink ref="AP11" r:id="rId55" display="https://pbs.twimg.com/profile_banners/430984125/1554291449"/>
    <hyperlink ref="AP12" r:id="rId56" display="https://pbs.twimg.com/profile_banners/834029476572962817/1570988390"/>
    <hyperlink ref="AP13" r:id="rId57" display="https://pbs.twimg.com/profile_banners/357211620/1508294764"/>
    <hyperlink ref="AP14" r:id="rId58" display="https://pbs.twimg.com/profile_banners/182688290/1561997140"/>
    <hyperlink ref="AP16" r:id="rId59" display="https://pbs.twimg.com/profile_banners/335141638/1554217394"/>
    <hyperlink ref="AP17" r:id="rId60" display="https://pbs.twimg.com/profile_banners/902667078087450626/1570931337"/>
    <hyperlink ref="AP18" r:id="rId61" display="https://pbs.twimg.com/profile_banners/2775639677/1411127376"/>
    <hyperlink ref="AP19" r:id="rId62" display="https://pbs.twimg.com/profile_banners/360066529/1554922195"/>
    <hyperlink ref="AP20" r:id="rId63" display="https://pbs.twimg.com/profile_banners/880465461246390272/1498755773"/>
    <hyperlink ref="AP21" r:id="rId64" display="https://pbs.twimg.com/profile_banners/872715163283054593/1541722893"/>
    <hyperlink ref="AP22" r:id="rId65" display="https://pbs.twimg.com/profile_banners/985614510034694144/1523825493"/>
    <hyperlink ref="AP24" r:id="rId66" display="https://pbs.twimg.com/profile_banners/1176660972125048832/1571261547"/>
    <hyperlink ref="AP25" r:id="rId67" display="https://pbs.twimg.com/profile_banners/976490701071536129/1542986749"/>
    <hyperlink ref="AP26" r:id="rId68" display="https://pbs.twimg.com/profile_banners/33081493/1571659116"/>
    <hyperlink ref="AP27" r:id="rId69" display="https://pbs.twimg.com/profile_banners/937978469207695362/1512467646"/>
    <hyperlink ref="AP28" r:id="rId70" display="https://pbs.twimg.com/profile_banners/1021559518776500224/1556723108"/>
    <hyperlink ref="AP29" r:id="rId71" display="https://pbs.twimg.com/profile_banners/169876388/1460734176"/>
    <hyperlink ref="AP30" r:id="rId72" display="https://pbs.twimg.com/profile_banners/69192625/1462695807"/>
    <hyperlink ref="AP31" r:id="rId73" display="https://pbs.twimg.com/profile_banners/4874225072/1502200984"/>
    <hyperlink ref="AP32" r:id="rId74" display="https://pbs.twimg.com/profile_banners/2790704905/1471633347"/>
    <hyperlink ref="AP33" r:id="rId75" display="https://pbs.twimg.com/profile_banners/883181162/1573929809"/>
    <hyperlink ref="AP34" r:id="rId76" display="https://pbs.twimg.com/profile_banners/2886034155/1560606629"/>
    <hyperlink ref="AP35" r:id="rId77" display="https://pbs.twimg.com/profile_banners/1297108537/1366750256"/>
    <hyperlink ref="AP36" r:id="rId78" display="https://pbs.twimg.com/profile_banners/3616263255/1556077901"/>
    <hyperlink ref="AP37" r:id="rId79" display="https://pbs.twimg.com/profile_banners/741445779097825281/1567451051"/>
    <hyperlink ref="AP39" r:id="rId80" display="https://pbs.twimg.com/profile_banners/1932652830/1547518401"/>
    <hyperlink ref="AP40" r:id="rId81" display="https://pbs.twimg.com/profile_banners/60937267/1560890732"/>
    <hyperlink ref="AP41" r:id="rId82" display="https://pbs.twimg.com/profile_banners/2875664472/1519278938"/>
    <hyperlink ref="AP42" r:id="rId83" display="https://pbs.twimg.com/profile_banners/853336981627162624/1555787122"/>
    <hyperlink ref="AP43" r:id="rId84" display="https://pbs.twimg.com/profile_banners/812658799798525952/1565479653"/>
    <hyperlink ref="AP44" r:id="rId85" display="https://pbs.twimg.com/profile_banners/1157171730072293376/1574182937"/>
    <hyperlink ref="AP45" r:id="rId86" display="https://pbs.twimg.com/profile_banners/474004800/1574268470"/>
    <hyperlink ref="AP46" r:id="rId87" display="https://pbs.twimg.com/profile_banners/2503008039/1521139042"/>
    <hyperlink ref="AP47" r:id="rId88" display="https://pbs.twimg.com/profile_banners/1183720384325025792/1573310985"/>
    <hyperlink ref="AP48" r:id="rId89" display="https://pbs.twimg.com/profile_banners/1119533357748981760/1555753339"/>
    <hyperlink ref="AP49" r:id="rId90" display="https://pbs.twimg.com/profile_banners/101279998/1570796211"/>
    <hyperlink ref="AP50" r:id="rId91" display="https://pbs.twimg.com/profile_banners/1230457710/1570782462"/>
    <hyperlink ref="AP51" r:id="rId92" display="https://pbs.twimg.com/profile_banners/59741599/1555661587"/>
    <hyperlink ref="AP52" r:id="rId93" display="https://pbs.twimg.com/profile_banners/1072268353191010305/1544483986"/>
    <hyperlink ref="AP53" r:id="rId94" display="https://pbs.twimg.com/profile_banners/453853604/1518089483"/>
    <hyperlink ref="AP54" r:id="rId95" display="https://pbs.twimg.com/profile_banners/81906560/1398682220"/>
    <hyperlink ref="AP55" r:id="rId96" display="https://pbs.twimg.com/profile_banners/1515117991/1465436265"/>
    <hyperlink ref="AP56" r:id="rId97" display="https://pbs.twimg.com/profile_banners/216786124/1531556978"/>
    <hyperlink ref="AP58" r:id="rId98" display="https://pbs.twimg.com/profile_banners/551345990/1572590307"/>
    <hyperlink ref="AP59" r:id="rId99" display="https://pbs.twimg.com/profile_banners/19709040/1574098534"/>
    <hyperlink ref="AP60" r:id="rId100" display="https://pbs.twimg.com/profile_banners/2216179532/1504800131"/>
    <hyperlink ref="AP61" r:id="rId101" display="https://pbs.twimg.com/profile_banners/134419715/1530028646"/>
    <hyperlink ref="AV3" r:id="rId102" display="http://abs.twimg.com/images/themes/theme1/bg.png"/>
    <hyperlink ref="AV5" r:id="rId103" display="http://abs.twimg.com/images/themes/theme3/bg.gif"/>
    <hyperlink ref="AV6" r:id="rId104" display="http://abs.twimg.com/images/themes/theme1/bg.png"/>
    <hyperlink ref="AV7" r:id="rId105" display="http://abs.twimg.com/images/themes/theme1/bg.png"/>
    <hyperlink ref="AV8" r:id="rId106" display="http://abs.twimg.com/images/themes/theme10/bg.gif"/>
    <hyperlink ref="AV9" r:id="rId107" display="http://abs.twimg.com/images/themes/theme1/bg.png"/>
    <hyperlink ref="AV11" r:id="rId108" display="http://abs.twimg.com/images/themes/theme15/bg.png"/>
    <hyperlink ref="AV12" r:id="rId109" display="http://abs.twimg.com/images/themes/theme1/bg.png"/>
    <hyperlink ref="AV13" r:id="rId110" display="http://abs.twimg.com/images/themes/theme1/bg.png"/>
    <hyperlink ref="AV14" r:id="rId111" display="http://abs.twimg.com/images/themes/theme1/bg.png"/>
    <hyperlink ref="AV16" r:id="rId112" display="http://abs.twimg.com/images/themes/theme14/bg.gif"/>
    <hyperlink ref="AV18" r:id="rId113" display="http://abs.twimg.com/images/themes/theme1/bg.png"/>
    <hyperlink ref="AV19" r:id="rId114" display="http://abs.twimg.com/images/themes/theme1/bg.png"/>
    <hyperlink ref="AV21" r:id="rId115" display="http://abs.twimg.com/images/themes/theme1/bg.png"/>
    <hyperlink ref="AV23" r:id="rId116" display="http://abs.twimg.com/images/themes/theme15/bg.png"/>
    <hyperlink ref="AV26" r:id="rId117" display="http://abs.twimg.com/images/themes/theme14/bg.gif"/>
    <hyperlink ref="AV27" r:id="rId118" display="http://abs.twimg.com/images/themes/theme1/bg.png"/>
    <hyperlink ref="AV29" r:id="rId119" display="http://abs.twimg.com/images/themes/theme1/bg.png"/>
    <hyperlink ref="AV30" r:id="rId120" display="http://abs.twimg.com/images/themes/theme1/bg.png"/>
    <hyperlink ref="AV32" r:id="rId121" display="http://abs.twimg.com/images/themes/theme1/bg.png"/>
    <hyperlink ref="AV33" r:id="rId122" display="http://abs.twimg.com/images/themes/theme1/bg.png"/>
    <hyperlink ref="AV34" r:id="rId123" display="http://abs.twimg.com/images/themes/theme1/bg.png"/>
    <hyperlink ref="AV35" r:id="rId124" display="http://abs.twimg.com/images/themes/theme1/bg.png"/>
    <hyperlink ref="AV36" r:id="rId125" display="http://abs.twimg.com/images/themes/theme1/bg.png"/>
    <hyperlink ref="AV39" r:id="rId126" display="http://abs.twimg.com/images/themes/theme14/bg.gif"/>
    <hyperlink ref="AV40" r:id="rId127" display="http://abs.twimg.com/images/themes/theme1/bg.png"/>
    <hyperlink ref="AV41" r:id="rId128" display="http://abs.twimg.com/images/themes/theme1/bg.png"/>
    <hyperlink ref="AV42" r:id="rId129" display="http://abs.twimg.com/images/themes/theme1/bg.png"/>
    <hyperlink ref="AV45" r:id="rId130" display="http://abs.twimg.com/images/themes/theme14/bg.gif"/>
    <hyperlink ref="AV46" r:id="rId131" display="http://abs.twimg.com/images/themes/theme1/bg.png"/>
    <hyperlink ref="AV49" r:id="rId132" display="http://abs.twimg.com/images/themes/theme1/bg.png"/>
    <hyperlink ref="AV50" r:id="rId133" display="http://abs.twimg.com/images/themes/theme1/bg.png"/>
    <hyperlink ref="AV51" r:id="rId134" display="http://abs.twimg.com/images/themes/theme7/bg.gif"/>
    <hyperlink ref="AV52" r:id="rId135" display="http://abs.twimg.com/images/themes/theme1/bg.png"/>
    <hyperlink ref="AV53" r:id="rId136" display="http://abs.twimg.com/images/themes/theme1/bg.png"/>
    <hyperlink ref="AV54" r:id="rId137" display="http://abs.twimg.com/images/themes/theme9/bg.gif"/>
    <hyperlink ref="AV55" r:id="rId138" display="http://abs.twimg.com/images/themes/theme1/bg.png"/>
    <hyperlink ref="AV56" r:id="rId139" display="http://abs.twimg.com/images/themes/theme1/bg.png"/>
    <hyperlink ref="AV57" r:id="rId140" display="http://abs.twimg.com/images/themes/theme1/bg.png"/>
    <hyperlink ref="AV58" r:id="rId141" display="http://abs.twimg.com/images/themes/theme19/bg.gif"/>
    <hyperlink ref="AV59" r:id="rId142" display="http://abs.twimg.com/images/themes/theme1/bg.png"/>
    <hyperlink ref="AV60" r:id="rId143" display="http://abs.twimg.com/images/themes/theme1/bg.png"/>
    <hyperlink ref="AV61" r:id="rId144" display="http://abs.twimg.com/images/themes/theme10/bg.gif"/>
    <hyperlink ref="G3" r:id="rId145" display="http://pbs.twimg.com/profile_images/1197223446121517057/SQ_FqKeb_normal.jpg"/>
    <hyperlink ref="G4" r:id="rId146" display="http://pbs.twimg.com/profile_images/1194711686235795456/ZBKXTEWt_normal.jpg"/>
    <hyperlink ref="G5" r:id="rId147" display="http://pbs.twimg.com/profile_images/1157783592199757825/dL5lJIsQ_normal.jpg"/>
    <hyperlink ref="G6" r:id="rId148" display="http://pbs.twimg.com/profile_images/506936085000499202/ZzCKXy_X_normal.jpeg"/>
    <hyperlink ref="G7" r:id="rId149" display="http://pbs.twimg.com/profile_images/1025125962793529344/hN3m0i55_normal.jpg"/>
    <hyperlink ref="G8" r:id="rId150" display="http://pbs.twimg.com/profile_images/1124445284082147328/JQHPDxWy_normal.jpg"/>
    <hyperlink ref="G9" r:id="rId151" display="http://pbs.twimg.com/profile_images/1145501093205565446/yjBPesuk_normal.png"/>
    <hyperlink ref="G10" r:id="rId152" display="http://pbs.twimg.com/profile_images/1180742637030117376/AwlsXys0_normal.jpg"/>
    <hyperlink ref="G11" r:id="rId153" display="http://pbs.twimg.com/profile_images/1113408761400647680/BgbB3yVN_normal.png"/>
    <hyperlink ref="G12" r:id="rId154" display="http://pbs.twimg.com/profile_images/1024348306036731904/dxFYvkCo_normal.jpg"/>
    <hyperlink ref="G13" r:id="rId155" display="http://pbs.twimg.com/profile_images/486623151673982976/hMY_T-Al_normal.png"/>
    <hyperlink ref="G14" r:id="rId156" display="http://pbs.twimg.com/profile_images/1160867842213982208/xlfkfTO-_normal.jpg"/>
    <hyperlink ref="G15" r:id="rId157" display="http://pbs.twimg.com/profile_images/983455006064951297/B9k8Xzn3_normal.jpg"/>
    <hyperlink ref="G16" r:id="rId158" display="http://pbs.twimg.com/profile_images/1113094540863262720/u2uJJEfM_normal.jpg"/>
    <hyperlink ref="G17" r:id="rId159" display="http://pbs.twimg.com/profile_images/1182703031030374401/k2Jc4To6_normal.jpg"/>
    <hyperlink ref="G18" r:id="rId160" display="http://pbs.twimg.com/profile_images/512931569363742720/BxFrAUIE_normal.jpeg"/>
    <hyperlink ref="G19" r:id="rId161" display="http://pbs.twimg.com/profile_images/1125802782743760898/8Slq1NV7_normal.jpg"/>
    <hyperlink ref="G20" r:id="rId162" display="http://pbs.twimg.com/profile_images/880469743551033344/G_XF_N56_normal.jpg"/>
    <hyperlink ref="G21" r:id="rId163" display="http://pbs.twimg.com/profile_images/1060688771903975424/4lOR8zhb_normal.jpg"/>
    <hyperlink ref="G22" r:id="rId164" display="http://pbs.twimg.com/profile_images/985618906336415745/3l5WQocW_normal.jpg"/>
    <hyperlink ref="G23" r:id="rId165" display="http://pbs.twimg.com/profile_images/1191734873930764291/sohS8wK9_normal.jpg"/>
    <hyperlink ref="G24" r:id="rId166" display="http://pbs.twimg.com/profile_images/1182545110476570625/-QPQ7_s9_normal.jpg"/>
    <hyperlink ref="G25" r:id="rId167" display="http://pbs.twimg.com/profile_images/976492145463955458/sy-8xzfc_normal.jpg"/>
    <hyperlink ref="G26" r:id="rId168" display="http://pbs.twimg.com/profile_images/1186250767633735687/CEW7F30B_normal.jpg"/>
    <hyperlink ref="G27" r:id="rId169" display="http://pbs.twimg.com/profile_images/937980827480285184/4WtPScLz_normal.jpg"/>
    <hyperlink ref="G28" r:id="rId170" display="http://pbs.twimg.com/profile_images/1129790126626877440/9ZExvQsX_normal.jpg"/>
    <hyperlink ref="G29" r:id="rId171" display="http://pbs.twimg.com/profile_images/1167300932373102597/RHoZ5T5e_normal.jpg"/>
    <hyperlink ref="G30" r:id="rId172" display="http://pbs.twimg.com/profile_images/793012905033601024/ZqseA8nf_normal.jpg"/>
    <hyperlink ref="G31" r:id="rId173" display="http://pbs.twimg.com/profile_images/894928939151261696/WSOH8Bo3_normal.jpg"/>
    <hyperlink ref="G32" r:id="rId174" display="http://pbs.twimg.com/profile_images/1090584762320867328/Qpcod5Q7_normal.jpg"/>
    <hyperlink ref="G33" r:id="rId175" display="http://pbs.twimg.com/profile_images/1195774401909870592/SG6FmfEQ_normal.jpg"/>
    <hyperlink ref="G34" r:id="rId176" display="http://pbs.twimg.com/profile_images/1139892829310857216/lsyFx54J_normal.png"/>
    <hyperlink ref="G35" r:id="rId177" display="http://pbs.twimg.com/profile_images/3566008422/0056b77104c30730c639c3f8432e864c_normal.jpeg"/>
    <hyperlink ref="G36" r:id="rId178" display="http://pbs.twimg.com/profile_images/1120898072882630657/w59tgN8I_normal.jpg"/>
    <hyperlink ref="G37" r:id="rId179" display="http://pbs.twimg.com/profile_images/1178387866625466368/cOwzhobf_normal.jpg"/>
    <hyperlink ref="G38" r:id="rId180" display="http://pbs.twimg.com/profile_images/899431080822022145/aL6CFp1L_normal.jpg"/>
    <hyperlink ref="G39" r:id="rId181" display="http://pbs.twimg.com/profile_images/1181727610214240257/zWJfsFUj_normal.jpg"/>
    <hyperlink ref="G40" r:id="rId182" display="http://pbs.twimg.com/profile_images/1032014730/me_normal.jpg"/>
    <hyperlink ref="G41" r:id="rId183" display="http://pbs.twimg.com/profile_images/1099469977881624577/AyQjVRlN_normal.jpg"/>
    <hyperlink ref="G42" r:id="rId184" display="http://pbs.twimg.com/profile_images/1119677995927658496/Pa05QT3y_normal.png"/>
    <hyperlink ref="G43" r:id="rId185" display="http://pbs.twimg.com/profile_images/1197243632706818052/V5brT-_V_normal.jpg"/>
    <hyperlink ref="G44" r:id="rId186" display="http://pbs.twimg.com/profile_images/1196835546061914112/cBOxcpFP_normal.jpg"/>
    <hyperlink ref="G45" r:id="rId187" display="http://pbs.twimg.com/profile_images/1197193432864870402/bFY1cuNw_normal.jpg"/>
    <hyperlink ref="G46" r:id="rId188" display="http://pbs.twimg.com/profile_images/1190145620687904769/mD-Hh5Jm_normal.jpg"/>
    <hyperlink ref="G47" r:id="rId189" display="http://pbs.twimg.com/profile_images/1196825709101977600/JWg_8V_-_normal.jpg"/>
    <hyperlink ref="G48" r:id="rId190" display="http://pbs.twimg.com/profile_images/1119533470588399616/8o4BpV7n_normal.jpg"/>
    <hyperlink ref="G49" r:id="rId191" display="http://pbs.twimg.com/profile_images/898487007286099969/EJVTE0gj_normal.jpg"/>
    <hyperlink ref="G50" r:id="rId192" display="http://pbs.twimg.com/profile_images/990980848685146112/R-GAGhyY_normal.jpg"/>
    <hyperlink ref="G51" r:id="rId193" display="http://pbs.twimg.com/profile_images/1109124196318085124/3z0P6v-M_normal.jpg"/>
    <hyperlink ref="G52" r:id="rId194" display="http://pbs.twimg.com/profile_images/1072269576736509952/JpNonFSh_normal.jpg"/>
    <hyperlink ref="G53" r:id="rId195" display="http://pbs.twimg.com/profile_images/1034110887341314050/f-tML6Zd_normal.jpg"/>
    <hyperlink ref="G54" r:id="rId196" display="http://pbs.twimg.com/profile_images/1633622962/PhVF_700_kb_normal.JPG"/>
    <hyperlink ref="G55" r:id="rId197" display="http://pbs.twimg.com/profile_images/1084820364272766977/96DvbAbs_normal.jpg"/>
    <hyperlink ref="G56" r:id="rId198" display="http://pbs.twimg.com/profile_images/1018049498063474688/WQnnrD7i_normal.jpg"/>
    <hyperlink ref="G57" r:id="rId199" display="http://pbs.twimg.com/profile_images/568583046983479296/sIhpd3Pj_normal.jpeg"/>
    <hyperlink ref="G58" r:id="rId200" display="http://pbs.twimg.com/profile_images/2155649463/9s6IRcFa_normal"/>
    <hyperlink ref="G59" r:id="rId201" display="http://pbs.twimg.com/profile_images/1190299417405997057/e37VtZsR_normal.jpg"/>
    <hyperlink ref="G60" r:id="rId202" display="http://pbs.twimg.com/profile_images/378800000794255720/7642c96f4d12bbe95fd5cd5e61baac67_normal.jpeg"/>
    <hyperlink ref="G61" r:id="rId203" display="http://pbs.twimg.com/profile_images/748105744365477888/Z5WvozPz_normal.jpg"/>
    <hyperlink ref="AY3" r:id="rId204" display="https://twitter.com/reyvennofficial"/>
    <hyperlink ref="AY4" r:id="rId205" display="https://twitter.com/xenn84228099"/>
    <hyperlink ref="AY5" r:id="rId206" display="https://twitter.com/leo_ferret"/>
    <hyperlink ref="AY6" r:id="rId207" display="https://twitter.com/indiegameguys"/>
    <hyperlink ref="AY7" r:id="rId208" display="https://twitter.com/deeshimmer"/>
    <hyperlink ref="AY8" r:id="rId209" display="https://twitter.com/babykaely"/>
    <hyperlink ref="AY9" r:id="rId210" display="https://twitter.com/samwatkins007"/>
    <hyperlink ref="AY10" r:id="rId211" display="https://twitter.com/amyfranks_itns"/>
    <hyperlink ref="AY11" r:id="rId212" display="https://twitter.com/veron2v"/>
    <hyperlink ref="AY12" r:id="rId213" display="https://twitter.com/isobolo1"/>
    <hyperlink ref="AY13" r:id="rId214" display="https://twitter.com/poshmarkapp"/>
    <hyperlink ref="AY14" r:id="rId215" display="https://twitter.com/shugmac_shug"/>
    <hyperlink ref="AY15" r:id="rId216" display="https://twitter.com/joya771"/>
    <hyperlink ref="AY16" r:id="rId217" display="https://twitter.com/bts_twt"/>
    <hyperlink ref="AY17" r:id="rId218" display="https://twitter.com/demiancrate"/>
    <hyperlink ref="AY18" r:id="rId219" display="https://twitter.com/redworldtoys"/>
    <hyperlink ref="AY19" r:id="rId220" display="https://twitter.com/bailzofficial"/>
    <hyperlink ref="AY20" r:id="rId221" display="https://twitter.com/thevaultdetroit"/>
    <hyperlink ref="AY21" r:id="rId222" display="https://twitter.com/musicpage_cito"/>
    <hyperlink ref="AY22" r:id="rId223" display="https://twitter.com/vanesetim"/>
    <hyperlink ref="AY23" r:id="rId224" display="https://twitter.com/j_gotham_media"/>
    <hyperlink ref="AY24" r:id="rId225" display="https://twitter.com/daochifen"/>
    <hyperlink ref="AY25" r:id="rId226" display="https://twitter.com/smartboytees"/>
    <hyperlink ref="AY26" r:id="rId227" display="https://twitter.com/les_g_muzik"/>
    <hyperlink ref="AY27" r:id="rId228" display="https://twitter.com/skeretatadj"/>
    <hyperlink ref="AY28" r:id="rId229" display="https://twitter.com/lao_peso"/>
    <hyperlink ref="AY29" r:id="rId230" display="https://twitter.com/tommyadam"/>
    <hyperlink ref="AY30" r:id="rId231" display="https://twitter.com/sonixxsynth"/>
    <hyperlink ref="AY31" r:id="rId232" display="https://twitter.com/powercutmusic"/>
    <hyperlink ref="AY32" r:id="rId233" display="https://twitter.com/ereignesm"/>
    <hyperlink ref="AY33" r:id="rId234" display="https://twitter.com/nobodyghy"/>
    <hyperlink ref="AY34" r:id="rId235" display="https://twitter.com/rellartwork"/>
    <hyperlink ref="AY35" r:id="rId236" display="https://twitter.com/theonekemist18"/>
    <hyperlink ref="AY36" r:id="rId237" display="https://twitter.com/ttgdrako3"/>
    <hyperlink ref="AY37" r:id="rId238" display="https://twitter.com/lostprxphet"/>
    <hyperlink ref="AY38" r:id="rId239" display="https://twitter.com/diestainl3ss1"/>
    <hyperlink ref="AY39" r:id="rId240" display="https://twitter.com/barucshop"/>
    <hyperlink ref="AY40" r:id="rId241" display="https://twitter.com/chimodu"/>
    <hyperlink ref="AY41" r:id="rId242" display="https://twitter.com/artjonez"/>
    <hyperlink ref="AY42" r:id="rId243" display="https://twitter.com/rednileshop"/>
    <hyperlink ref="AY43" r:id="rId244" display="https://twitter.com/breezybiggavel"/>
    <hyperlink ref="AY44" r:id="rId245" display="https://twitter.com/steezytactic"/>
    <hyperlink ref="AY45" r:id="rId246" display="https://twitter.com/renastylez"/>
    <hyperlink ref="AY46" r:id="rId247" display="https://twitter.com/remdagiant"/>
    <hyperlink ref="AY47" r:id="rId248" display="https://twitter.com/liluw7"/>
    <hyperlink ref="AY48" r:id="rId249" display="https://twitter.com/ricohomicide702"/>
    <hyperlink ref="AY49" r:id="rId250" display="https://twitter.com/fracgrandlarge"/>
    <hyperlink ref="AY50" r:id="rId251" display="https://twitter.com/platform_frac"/>
    <hyperlink ref="AY51" r:id="rId252" display="https://twitter.com/switchill"/>
    <hyperlink ref="AY52" r:id="rId253" display="https://twitter.com/lilpricus"/>
    <hyperlink ref="AY53" r:id="rId254" display="https://twitter.com/thesoldierv"/>
    <hyperlink ref="AY54" r:id="rId255" display="https://twitter.com/philipvince"/>
    <hyperlink ref="AY55" r:id="rId256" display="https://twitter.com/drhyms"/>
    <hyperlink ref="AY56" r:id="rId257" display="https://twitter.com/djlazzzyboy"/>
    <hyperlink ref="AY57" r:id="rId258" display="https://twitter.com/gary_gkells38"/>
    <hyperlink ref="AY58" r:id="rId259" display="https://twitter.com/rossicristiana"/>
    <hyperlink ref="AY59" r:id="rId260" display="https://twitter.com/ebay"/>
    <hyperlink ref="AY60" r:id="rId261" display="https://twitter.com/meditativerec"/>
    <hyperlink ref="AY61" r:id="rId262" display="https://twitter.com/kidahashiya"/>
  </hyperlinks>
  <printOptions/>
  <pageMargins left="0.7" right="0.7" top="0.75" bottom="0.75" header="0.3" footer="0.3"/>
  <pageSetup horizontalDpi="600" verticalDpi="600" orientation="portrait" r:id="rId267"/>
  <drawing r:id="rId266"/>
  <legacyDrawing r:id="rId264"/>
  <tableParts>
    <tablePart r:id="rId2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1440</v>
      </c>
      <c r="Z2" s="13" t="s">
        <v>1459</v>
      </c>
      <c r="AA2" s="13" t="s">
        <v>1518</v>
      </c>
      <c r="AB2" s="13" t="s">
        <v>1585</v>
      </c>
      <c r="AC2" s="13" t="s">
        <v>1686</v>
      </c>
      <c r="AD2" s="13" t="s">
        <v>1722</v>
      </c>
      <c r="AE2" s="13" t="s">
        <v>1723</v>
      </c>
      <c r="AF2" s="13" t="s">
        <v>1740</v>
      </c>
      <c r="AG2" s="122" t="s">
        <v>2094</v>
      </c>
      <c r="AH2" s="122" t="s">
        <v>2095</v>
      </c>
      <c r="AI2" s="122" t="s">
        <v>2096</v>
      </c>
      <c r="AJ2" s="122" t="s">
        <v>2097</v>
      </c>
      <c r="AK2" s="122" t="s">
        <v>2098</v>
      </c>
      <c r="AL2" s="122" t="s">
        <v>2099</v>
      </c>
      <c r="AM2" s="122" t="s">
        <v>2100</v>
      </c>
      <c r="AN2" s="122" t="s">
        <v>2101</v>
      </c>
      <c r="AO2" s="122" t="s">
        <v>2104</v>
      </c>
    </row>
    <row r="3" spans="1:41" ht="15">
      <c r="A3" s="89" t="s">
        <v>1386</v>
      </c>
      <c r="B3" s="65" t="s">
        <v>1402</v>
      </c>
      <c r="C3" s="65" t="s">
        <v>56</v>
      </c>
      <c r="D3" s="106"/>
      <c r="E3" s="105"/>
      <c r="F3" s="107" t="s">
        <v>2145</v>
      </c>
      <c r="G3" s="108"/>
      <c r="H3" s="108"/>
      <c r="I3" s="109">
        <v>3</v>
      </c>
      <c r="J3" s="110"/>
      <c r="K3" s="48">
        <v>21</v>
      </c>
      <c r="L3" s="48">
        <v>14</v>
      </c>
      <c r="M3" s="48">
        <v>27</v>
      </c>
      <c r="N3" s="48">
        <v>41</v>
      </c>
      <c r="O3" s="48">
        <v>41</v>
      </c>
      <c r="P3" s="49" t="s">
        <v>1417</v>
      </c>
      <c r="Q3" s="49" t="s">
        <v>1417</v>
      </c>
      <c r="R3" s="48">
        <v>21</v>
      </c>
      <c r="S3" s="48">
        <v>21</v>
      </c>
      <c r="T3" s="48">
        <v>1</v>
      </c>
      <c r="U3" s="48">
        <v>9</v>
      </c>
      <c r="V3" s="48">
        <v>0</v>
      </c>
      <c r="W3" s="49">
        <v>0</v>
      </c>
      <c r="X3" s="49">
        <v>0</v>
      </c>
      <c r="Y3" s="78" t="s">
        <v>1441</v>
      </c>
      <c r="Z3" s="78" t="s">
        <v>1460</v>
      </c>
      <c r="AA3" s="78" t="s">
        <v>1519</v>
      </c>
      <c r="AB3" s="86" t="s">
        <v>1586</v>
      </c>
      <c r="AC3" s="86" t="s">
        <v>1687</v>
      </c>
      <c r="AD3" s="86"/>
      <c r="AE3" s="86" t="s">
        <v>228</v>
      </c>
      <c r="AF3" s="86" t="s">
        <v>1741</v>
      </c>
      <c r="AG3" s="119">
        <v>13</v>
      </c>
      <c r="AH3" s="123">
        <v>1.7173051519154559</v>
      </c>
      <c r="AI3" s="119">
        <v>5</v>
      </c>
      <c r="AJ3" s="123">
        <v>0.6605019815059445</v>
      </c>
      <c r="AK3" s="119">
        <v>0</v>
      </c>
      <c r="AL3" s="123">
        <v>0</v>
      </c>
      <c r="AM3" s="119">
        <v>739</v>
      </c>
      <c r="AN3" s="123">
        <v>97.6221928665786</v>
      </c>
      <c r="AO3" s="119">
        <v>757</v>
      </c>
    </row>
    <row r="4" spans="1:41" ht="15">
      <c r="A4" s="89" t="s">
        <v>1387</v>
      </c>
      <c r="B4" s="65" t="s">
        <v>1403</v>
      </c>
      <c r="C4" s="65" t="s">
        <v>56</v>
      </c>
      <c r="D4" s="112"/>
      <c r="E4" s="111"/>
      <c r="F4" s="113" t="s">
        <v>2146</v>
      </c>
      <c r="G4" s="114"/>
      <c r="H4" s="114"/>
      <c r="I4" s="115">
        <v>4</v>
      </c>
      <c r="J4" s="116"/>
      <c r="K4" s="48">
        <v>6</v>
      </c>
      <c r="L4" s="48">
        <v>5</v>
      </c>
      <c r="M4" s="48">
        <v>10</v>
      </c>
      <c r="N4" s="48">
        <v>15</v>
      </c>
      <c r="O4" s="48">
        <v>6</v>
      </c>
      <c r="P4" s="49">
        <v>0</v>
      </c>
      <c r="Q4" s="49">
        <v>0</v>
      </c>
      <c r="R4" s="48">
        <v>1</v>
      </c>
      <c r="S4" s="48">
        <v>0</v>
      </c>
      <c r="T4" s="48">
        <v>6</v>
      </c>
      <c r="U4" s="48">
        <v>15</v>
      </c>
      <c r="V4" s="48">
        <v>4</v>
      </c>
      <c r="W4" s="49">
        <v>1.555556</v>
      </c>
      <c r="X4" s="49">
        <v>0.23333333333333334</v>
      </c>
      <c r="Y4" s="78" t="s">
        <v>1442</v>
      </c>
      <c r="Z4" s="78" t="s">
        <v>420</v>
      </c>
      <c r="AA4" s="78" t="s">
        <v>1520</v>
      </c>
      <c r="AB4" s="86" t="s">
        <v>1587</v>
      </c>
      <c r="AC4" s="86" t="s">
        <v>1688</v>
      </c>
      <c r="AD4" s="86" t="s">
        <v>269</v>
      </c>
      <c r="AE4" s="86" t="s">
        <v>1724</v>
      </c>
      <c r="AF4" s="86" t="s">
        <v>1742</v>
      </c>
      <c r="AG4" s="119">
        <v>3</v>
      </c>
      <c r="AH4" s="123">
        <v>1.5228426395939085</v>
      </c>
      <c r="AI4" s="119">
        <v>1</v>
      </c>
      <c r="AJ4" s="123">
        <v>0.5076142131979695</v>
      </c>
      <c r="AK4" s="119">
        <v>0</v>
      </c>
      <c r="AL4" s="123">
        <v>0</v>
      </c>
      <c r="AM4" s="119">
        <v>193</v>
      </c>
      <c r="AN4" s="123">
        <v>97.96954314720813</v>
      </c>
      <c r="AO4" s="119">
        <v>197</v>
      </c>
    </row>
    <row r="5" spans="1:41" ht="15">
      <c r="A5" s="89" t="s">
        <v>1388</v>
      </c>
      <c r="B5" s="65" t="s">
        <v>1404</v>
      </c>
      <c r="C5" s="65" t="s">
        <v>56</v>
      </c>
      <c r="D5" s="112"/>
      <c r="E5" s="111"/>
      <c r="F5" s="113" t="s">
        <v>2147</v>
      </c>
      <c r="G5" s="114"/>
      <c r="H5" s="114"/>
      <c r="I5" s="115">
        <v>5</v>
      </c>
      <c r="J5" s="116"/>
      <c r="K5" s="48">
        <v>5</v>
      </c>
      <c r="L5" s="48">
        <v>6</v>
      </c>
      <c r="M5" s="48">
        <v>0</v>
      </c>
      <c r="N5" s="48">
        <v>6</v>
      </c>
      <c r="O5" s="48">
        <v>0</v>
      </c>
      <c r="P5" s="49">
        <v>0</v>
      </c>
      <c r="Q5" s="49">
        <v>0</v>
      </c>
      <c r="R5" s="48">
        <v>1</v>
      </c>
      <c r="S5" s="48">
        <v>0</v>
      </c>
      <c r="T5" s="48">
        <v>5</v>
      </c>
      <c r="U5" s="48">
        <v>6</v>
      </c>
      <c r="V5" s="48">
        <v>2</v>
      </c>
      <c r="W5" s="49">
        <v>1.12</v>
      </c>
      <c r="X5" s="49">
        <v>0.3</v>
      </c>
      <c r="Y5" s="78" t="s">
        <v>1443</v>
      </c>
      <c r="Z5" s="78" t="s">
        <v>1461</v>
      </c>
      <c r="AA5" s="78" t="s">
        <v>1521</v>
      </c>
      <c r="AB5" s="86" t="s">
        <v>1588</v>
      </c>
      <c r="AC5" s="86" t="s">
        <v>1689</v>
      </c>
      <c r="AD5" s="86"/>
      <c r="AE5" s="86" t="s">
        <v>1725</v>
      </c>
      <c r="AF5" s="86" t="s">
        <v>1743</v>
      </c>
      <c r="AG5" s="119">
        <v>0</v>
      </c>
      <c r="AH5" s="123">
        <v>0</v>
      </c>
      <c r="AI5" s="119">
        <v>0</v>
      </c>
      <c r="AJ5" s="123">
        <v>0</v>
      </c>
      <c r="AK5" s="119">
        <v>0</v>
      </c>
      <c r="AL5" s="123">
        <v>0</v>
      </c>
      <c r="AM5" s="119">
        <v>72</v>
      </c>
      <c r="AN5" s="123">
        <v>100</v>
      </c>
      <c r="AO5" s="119">
        <v>72</v>
      </c>
    </row>
    <row r="6" spans="1:41" ht="15">
      <c r="A6" s="89" t="s">
        <v>1389</v>
      </c>
      <c r="B6" s="65" t="s">
        <v>1405</v>
      </c>
      <c r="C6" s="65" t="s">
        <v>56</v>
      </c>
      <c r="D6" s="112"/>
      <c r="E6" s="111"/>
      <c r="F6" s="113" t="s">
        <v>2148</v>
      </c>
      <c r="G6" s="114"/>
      <c r="H6" s="114"/>
      <c r="I6" s="115">
        <v>6</v>
      </c>
      <c r="J6" s="116"/>
      <c r="K6" s="48">
        <v>3</v>
      </c>
      <c r="L6" s="48">
        <v>2</v>
      </c>
      <c r="M6" s="48">
        <v>3</v>
      </c>
      <c r="N6" s="48">
        <v>5</v>
      </c>
      <c r="O6" s="48">
        <v>3</v>
      </c>
      <c r="P6" s="49">
        <v>0</v>
      </c>
      <c r="Q6" s="49">
        <v>0</v>
      </c>
      <c r="R6" s="48">
        <v>1</v>
      </c>
      <c r="S6" s="48">
        <v>0</v>
      </c>
      <c r="T6" s="48">
        <v>3</v>
      </c>
      <c r="U6" s="48">
        <v>5</v>
      </c>
      <c r="V6" s="48">
        <v>2</v>
      </c>
      <c r="W6" s="49">
        <v>0.888889</v>
      </c>
      <c r="X6" s="49">
        <v>0.3333333333333333</v>
      </c>
      <c r="Y6" s="78" t="s">
        <v>1444</v>
      </c>
      <c r="Z6" s="78" t="s">
        <v>420</v>
      </c>
      <c r="AA6" s="78" t="s">
        <v>1522</v>
      </c>
      <c r="AB6" s="86" t="s">
        <v>1589</v>
      </c>
      <c r="AC6" s="86" t="s">
        <v>1690</v>
      </c>
      <c r="AD6" s="86"/>
      <c r="AE6" s="86" t="s">
        <v>1726</v>
      </c>
      <c r="AF6" s="86" t="s">
        <v>1744</v>
      </c>
      <c r="AG6" s="119">
        <v>0</v>
      </c>
      <c r="AH6" s="123">
        <v>0</v>
      </c>
      <c r="AI6" s="119">
        <v>0</v>
      </c>
      <c r="AJ6" s="123">
        <v>0</v>
      </c>
      <c r="AK6" s="119">
        <v>0</v>
      </c>
      <c r="AL6" s="123">
        <v>0</v>
      </c>
      <c r="AM6" s="119">
        <v>69</v>
      </c>
      <c r="AN6" s="123">
        <v>100</v>
      </c>
      <c r="AO6" s="119">
        <v>69</v>
      </c>
    </row>
    <row r="7" spans="1:41" ht="15">
      <c r="A7" s="89" t="s">
        <v>1390</v>
      </c>
      <c r="B7" s="65" t="s">
        <v>1406</v>
      </c>
      <c r="C7" s="65" t="s">
        <v>56</v>
      </c>
      <c r="D7" s="112"/>
      <c r="E7" s="111"/>
      <c r="F7" s="113" t="s">
        <v>2149</v>
      </c>
      <c r="G7" s="114"/>
      <c r="H7" s="114"/>
      <c r="I7" s="115">
        <v>7</v>
      </c>
      <c r="J7" s="116"/>
      <c r="K7" s="48">
        <v>2</v>
      </c>
      <c r="L7" s="48">
        <v>2</v>
      </c>
      <c r="M7" s="48">
        <v>2</v>
      </c>
      <c r="N7" s="48">
        <v>4</v>
      </c>
      <c r="O7" s="48">
        <v>3</v>
      </c>
      <c r="P7" s="49">
        <v>0</v>
      </c>
      <c r="Q7" s="49">
        <v>0</v>
      </c>
      <c r="R7" s="48">
        <v>1</v>
      </c>
      <c r="S7" s="48">
        <v>0</v>
      </c>
      <c r="T7" s="48">
        <v>2</v>
      </c>
      <c r="U7" s="48">
        <v>4</v>
      </c>
      <c r="V7" s="48">
        <v>1</v>
      </c>
      <c r="W7" s="49">
        <v>0.5</v>
      </c>
      <c r="X7" s="49">
        <v>0.5</v>
      </c>
      <c r="Y7" s="78" t="s">
        <v>1445</v>
      </c>
      <c r="Z7" s="78" t="s">
        <v>420</v>
      </c>
      <c r="AA7" s="78" t="s">
        <v>1523</v>
      </c>
      <c r="AB7" s="86" t="s">
        <v>1590</v>
      </c>
      <c r="AC7" s="86" t="s">
        <v>1691</v>
      </c>
      <c r="AD7" s="86"/>
      <c r="AE7" s="86" t="s">
        <v>1727</v>
      </c>
      <c r="AF7" s="86" t="s">
        <v>1745</v>
      </c>
      <c r="AG7" s="119">
        <v>0</v>
      </c>
      <c r="AH7" s="123">
        <v>0</v>
      </c>
      <c r="AI7" s="119">
        <v>0</v>
      </c>
      <c r="AJ7" s="123">
        <v>0</v>
      </c>
      <c r="AK7" s="119">
        <v>0</v>
      </c>
      <c r="AL7" s="123">
        <v>0</v>
      </c>
      <c r="AM7" s="119">
        <v>80</v>
      </c>
      <c r="AN7" s="123">
        <v>100</v>
      </c>
      <c r="AO7" s="119">
        <v>80</v>
      </c>
    </row>
    <row r="8" spans="1:41" ht="15">
      <c r="A8" s="89" t="s">
        <v>1391</v>
      </c>
      <c r="B8" s="65" t="s">
        <v>1407</v>
      </c>
      <c r="C8" s="65" t="s">
        <v>56</v>
      </c>
      <c r="D8" s="112"/>
      <c r="E8" s="111"/>
      <c r="F8" s="113" t="s">
        <v>2150</v>
      </c>
      <c r="G8" s="114"/>
      <c r="H8" s="114"/>
      <c r="I8" s="115">
        <v>8</v>
      </c>
      <c r="J8" s="116"/>
      <c r="K8" s="48">
        <v>2</v>
      </c>
      <c r="L8" s="48">
        <v>0</v>
      </c>
      <c r="M8" s="48">
        <v>9</v>
      </c>
      <c r="N8" s="48">
        <v>9</v>
      </c>
      <c r="O8" s="48">
        <v>5</v>
      </c>
      <c r="P8" s="49">
        <v>0</v>
      </c>
      <c r="Q8" s="49">
        <v>0</v>
      </c>
      <c r="R8" s="48">
        <v>1</v>
      </c>
      <c r="S8" s="48">
        <v>0</v>
      </c>
      <c r="T8" s="48">
        <v>2</v>
      </c>
      <c r="U8" s="48">
        <v>9</v>
      </c>
      <c r="V8" s="48">
        <v>1</v>
      </c>
      <c r="W8" s="49">
        <v>0.5</v>
      </c>
      <c r="X8" s="49">
        <v>0.5</v>
      </c>
      <c r="Y8" s="78"/>
      <c r="Z8" s="78"/>
      <c r="AA8" s="78" t="s">
        <v>490</v>
      </c>
      <c r="AB8" s="86" t="s">
        <v>1591</v>
      </c>
      <c r="AC8" s="86" t="s">
        <v>1692</v>
      </c>
      <c r="AD8" s="86"/>
      <c r="AE8" s="86" t="s">
        <v>1728</v>
      </c>
      <c r="AF8" s="86" t="s">
        <v>1746</v>
      </c>
      <c r="AG8" s="119">
        <v>0</v>
      </c>
      <c r="AH8" s="123">
        <v>0</v>
      </c>
      <c r="AI8" s="119">
        <v>1</v>
      </c>
      <c r="AJ8" s="123">
        <v>0.6944444444444444</v>
      </c>
      <c r="AK8" s="119">
        <v>0</v>
      </c>
      <c r="AL8" s="123">
        <v>0</v>
      </c>
      <c r="AM8" s="119">
        <v>143</v>
      </c>
      <c r="AN8" s="123">
        <v>99.30555555555556</v>
      </c>
      <c r="AO8" s="119">
        <v>144</v>
      </c>
    </row>
    <row r="9" spans="1:41" ht="15">
      <c r="A9" s="89" t="s">
        <v>1392</v>
      </c>
      <c r="B9" s="65" t="s">
        <v>1408</v>
      </c>
      <c r="C9" s="65" t="s">
        <v>56</v>
      </c>
      <c r="D9" s="112"/>
      <c r="E9" s="111"/>
      <c r="F9" s="113" t="s">
        <v>2151</v>
      </c>
      <c r="G9" s="114"/>
      <c r="H9" s="114"/>
      <c r="I9" s="115">
        <v>9</v>
      </c>
      <c r="J9" s="116"/>
      <c r="K9" s="48">
        <v>2</v>
      </c>
      <c r="L9" s="48">
        <v>0</v>
      </c>
      <c r="M9" s="48">
        <v>6</v>
      </c>
      <c r="N9" s="48">
        <v>6</v>
      </c>
      <c r="O9" s="48">
        <v>4</v>
      </c>
      <c r="P9" s="49">
        <v>0</v>
      </c>
      <c r="Q9" s="49">
        <v>0</v>
      </c>
      <c r="R9" s="48">
        <v>1</v>
      </c>
      <c r="S9" s="48">
        <v>0</v>
      </c>
      <c r="T9" s="48">
        <v>2</v>
      </c>
      <c r="U9" s="48">
        <v>6</v>
      </c>
      <c r="V9" s="48">
        <v>1</v>
      </c>
      <c r="W9" s="49">
        <v>0.5</v>
      </c>
      <c r="X9" s="49">
        <v>0.5</v>
      </c>
      <c r="Y9" s="78" t="s">
        <v>1446</v>
      </c>
      <c r="Z9" s="78" t="s">
        <v>419</v>
      </c>
      <c r="AA9" s="78" t="s">
        <v>1524</v>
      </c>
      <c r="AB9" s="86" t="s">
        <v>1592</v>
      </c>
      <c r="AC9" s="86" t="s">
        <v>1693</v>
      </c>
      <c r="AD9" s="86"/>
      <c r="AE9" s="86" t="s">
        <v>247</v>
      </c>
      <c r="AF9" s="86" t="s">
        <v>1747</v>
      </c>
      <c r="AG9" s="119">
        <v>1</v>
      </c>
      <c r="AH9" s="123">
        <v>0.7692307692307693</v>
      </c>
      <c r="AI9" s="119">
        <v>0</v>
      </c>
      <c r="AJ9" s="123">
        <v>0</v>
      </c>
      <c r="AK9" s="119">
        <v>0</v>
      </c>
      <c r="AL9" s="123">
        <v>0</v>
      </c>
      <c r="AM9" s="119">
        <v>129</v>
      </c>
      <c r="AN9" s="123">
        <v>99.23076923076923</v>
      </c>
      <c r="AO9" s="119">
        <v>130</v>
      </c>
    </row>
    <row r="10" spans="1:41" ht="14.25" customHeight="1">
      <c r="A10" s="89" t="s">
        <v>1393</v>
      </c>
      <c r="B10" s="65" t="s">
        <v>1409</v>
      </c>
      <c r="C10" s="65" t="s">
        <v>56</v>
      </c>
      <c r="D10" s="112"/>
      <c r="E10" s="111"/>
      <c r="F10" s="113" t="s">
        <v>2152</v>
      </c>
      <c r="G10" s="114"/>
      <c r="H10" s="114"/>
      <c r="I10" s="115">
        <v>10</v>
      </c>
      <c r="J10" s="116"/>
      <c r="K10" s="48">
        <v>2</v>
      </c>
      <c r="L10" s="48">
        <v>2</v>
      </c>
      <c r="M10" s="48">
        <v>0</v>
      </c>
      <c r="N10" s="48">
        <v>2</v>
      </c>
      <c r="O10" s="48">
        <v>1</v>
      </c>
      <c r="P10" s="49">
        <v>0</v>
      </c>
      <c r="Q10" s="49">
        <v>0</v>
      </c>
      <c r="R10" s="48">
        <v>1</v>
      </c>
      <c r="S10" s="48">
        <v>0</v>
      </c>
      <c r="T10" s="48">
        <v>2</v>
      </c>
      <c r="U10" s="48">
        <v>2</v>
      </c>
      <c r="V10" s="48">
        <v>1</v>
      </c>
      <c r="W10" s="49">
        <v>0.5</v>
      </c>
      <c r="X10" s="49">
        <v>0.5</v>
      </c>
      <c r="Y10" s="78"/>
      <c r="Z10" s="78"/>
      <c r="AA10" s="78" t="s">
        <v>1522</v>
      </c>
      <c r="AB10" s="86" t="s">
        <v>1589</v>
      </c>
      <c r="AC10" s="86" t="s">
        <v>1690</v>
      </c>
      <c r="AD10" s="86"/>
      <c r="AE10" s="86"/>
      <c r="AF10" s="86" t="s">
        <v>1748</v>
      </c>
      <c r="AG10" s="119">
        <v>0</v>
      </c>
      <c r="AH10" s="123">
        <v>0</v>
      </c>
      <c r="AI10" s="119">
        <v>0</v>
      </c>
      <c r="AJ10" s="123">
        <v>0</v>
      </c>
      <c r="AK10" s="119">
        <v>0</v>
      </c>
      <c r="AL10" s="123">
        <v>0</v>
      </c>
      <c r="AM10" s="119">
        <v>46</v>
      </c>
      <c r="AN10" s="123">
        <v>100</v>
      </c>
      <c r="AO10" s="119">
        <v>46</v>
      </c>
    </row>
    <row r="11" spans="1:41" ht="15">
      <c r="A11" s="89" t="s">
        <v>1394</v>
      </c>
      <c r="B11" s="65" t="s">
        <v>1410</v>
      </c>
      <c r="C11" s="65" t="s">
        <v>56</v>
      </c>
      <c r="D11" s="112"/>
      <c r="E11" s="111"/>
      <c r="F11" s="113" t="s">
        <v>1394</v>
      </c>
      <c r="G11" s="114"/>
      <c r="H11" s="114"/>
      <c r="I11" s="115">
        <v>11</v>
      </c>
      <c r="J11" s="116"/>
      <c r="K11" s="48">
        <v>2</v>
      </c>
      <c r="L11" s="48">
        <v>1</v>
      </c>
      <c r="M11" s="48">
        <v>0</v>
      </c>
      <c r="N11" s="48">
        <v>1</v>
      </c>
      <c r="O11" s="48">
        <v>0</v>
      </c>
      <c r="P11" s="49">
        <v>0</v>
      </c>
      <c r="Q11" s="49">
        <v>0</v>
      </c>
      <c r="R11" s="48">
        <v>1</v>
      </c>
      <c r="S11" s="48">
        <v>0</v>
      </c>
      <c r="T11" s="48">
        <v>2</v>
      </c>
      <c r="U11" s="48">
        <v>1</v>
      </c>
      <c r="V11" s="48">
        <v>1</v>
      </c>
      <c r="W11" s="49">
        <v>0.5</v>
      </c>
      <c r="X11" s="49">
        <v>0.5</v>
      </c>
      <c r="Y11" s="78" t="s">
        <v>381</v>
      </c>
      <c r="Z11" s="78" t="s">
        <v>420</v>
      </c>
      <c r="AA11" s="78" t="s">
        <v>467</v>
      </c>
      <c r="AB11" s="86" t="s">
        <v>867</v>
      </c>
      <c r="AC11" s="86" t="s">
        <v>867</v>
      </c>
      <c r="AD11" s="86"/>
      <c r="AE11" s="86" t="s">
        <v>268</v>
      </c>
      <c r="AF11" s="86" t="s">
        <v>1749</v>
      </c>
      <c r="AG11" s="119">
        <v>0</v>
      </c>
      <c r="AH11" s="123">
        <v>0</v>
      </c>
      <c r="AI11" s="119">
        <v>0</v>
      </c>
      <c r="AJ11" s="123">
        <v>0</v>
      </c>
      <c r="AK11" s="119">
        <v>0</v>
      </c>
      <c r="AL11" s="123">
        <v>0</v>
      </c>
      <c r="AM11" s="119">
        <v>12</v>
      </c>
      <c r="AN11" s="123">
        <v>100</v>
      </c>
      <c r="AO11" s="119">
        <v>12</v>
      </c>
    </row>
    <row r="12" spans="1:41" ht="15">
      <c r="A12" s="89" t="s">
        <v>1395</v>
      </c>
      <c r="B12" s="65" t="s">
        <v>1411</v>
      </c>
      <c r="C12" s="65" t="s">
        <v>56</v>
      </c>
      <c r="D12" s="112"/>
      <c r="E12" s="111"/>
      <c r="F12" s="113" t="s">
        <v>2153</v>
      </c>
      <c r="G12" s="114"/>
      <c r="H12" s="114"/>
      <c r="I12" s="115">
        <v>12</v>
      </c>
      <c r="J12" s="116"/>
      <c r="K12" s="48">
        <v>2</v>
      </c>
      <c r="L12" s="48">
        <v>2</v>
      </c>
      <c r="M12" s="48">
        <v>0</v>
      </c>
      <c r="N12" s="48">
        <v>2</v>
      </c>
      <c r="O12" s="48">
        <v>1</v>
      </c>
      <c r="P12" s="49">
        <v>0</v>
      </c>
      <c r="Q12" s="49">
        <v>0</v>
      </c>
      <c r="R12" s="48">
        <v>1</v>
      </c>
      <c r="S12" s="48">
        <v>0</v>
      </c>
      <c r="T12" s="48">
        <v>2</v>
      </c>
      <c r="U12" s="48">
        <v>2</v>
      </c>
      <c r="V12" s="48">
        <v>1</v>
      </c>
      <c r="W12" s="49">
        <v>0.5</v>
      </c>
      <c r="X12" s="49">
        <v>0.5</v>
      </c>
      <c r="Y12" s="78"/>
      <c r="Z12" s="78"/>
      <c r="AA12" s="78" t="s">
        <v>1525</v>
      </c>
      <c r="AB12" s="86" t="s">
        <v>1593</v>
      </c>
      <c r="AC12" s="86" t="s">
        <v>1694</v>
      </c>
      <c r="AD12" s="86"/>
      <c r="AE12" s="86"/>
      <c r="AF12" s="86" t="s">
        <v>1750</v>
      </c>
      <c r="AG12" s="119">
        <v>0</v>
      </c>
      <c r="AH12" s="123">
        <v>0</v>
      </c>
      <c r="AI12" s="119">
        <v>0</v>
      </c>
      <c r="AJ12" s="123">
        <v>0</v>
      </c>
      <c r="AK12" s="119">
        <v>0</v>
      </c>
      <c r="AL12" s="123">
        <v>0</v>
      </c>
      <c r="AM12" s="119">
        <v>46</v>
      </c>
      <c r="AN12" s="123">
        <v>100</v>
      </c>
      <c r="AO12" s="119">
        <v>46</v>
      </c>
    </row>
    <row r="13" spans="1:41" ht="15">
      <c r="A13" s="89" t="s">
        <v>1396</v>
      </c>
      <c r="B13" s="65" t="s">
        <v>1412</v>
      </c>
      <c r="C13" s="65" t="s">
        <v>56</v>
      </c>
      <c r="D13" s="112"/>
      <c r="E13" s="111"/>
      <c r="F13" s="113" t="s">
        <v>2154</v>
      </c>
      <c r="G13" s="114"/>
      <c r="H13" s="114"/>
      <c r="I13" s="115">
        <v>13</v>
      </c>
      <c r="J13" s="116"/>
      <c r="K13" s="48">
        <v>2</v>
      </c>
      <c r="L13" s="48">
        <v>1</v>
      </c>
      <c r="M13" s="48">
        <v>6</v>
      </c>
      <c r="N13" s="48">
        <v>7</v>
      </c>
      <c r="O13" s="48">
        <v>6</v>
      </c>
      <c r="P13" s="49">
        <v>0</v>
      </c>
      <c r="Q13" s="49">
        <v>0</v>
      </c>
      <c r="R13" s="48">
        <v>1</v>
      </c>
      <c r="S13" s="48">
        <v>0</v>
      </c>
      <c r="T13" s="48">
        <v>2</v>
      </c>
      <c r="U13" s="48">
        <v>7</v>
      </c>
      <c r="V13" s="48">
        <v>1</v>
      </c>
      <c r="W13" s="49">
        <v>0.5</v>
      </c>
      <c r="X13" s="49">
        <v>0.5</v>
      </c>
      <c r="Y13" s="78" t="s">
        <v>1447</v>
      </c>
      <c r="Z13" s="78" t="s">
        <v>428</v>
      </c>
      <c r="AA13" s="78" t="s">
        <v>1526</v>
      </c>
      <c r="AB13" s="86" t="s">
        <v>1594</v>
      </c>
      <c r="AC13" s="86" t="s">
        <v>1695</v>
      </c>
      <c r="AD13" s="86"/>
      <c r="AE13" s="86"/>
      <c r="AF13" s="86" t="s">
        <v>1751</v>
      </c>
      <c r="AG13" s="119">
        <v>5</v>
      </c>
      <c r="AH13" s="123">
        <v>4.545454545454546</v>
      </c>
      <c r="AI13" s="119">
        <v>0</v>
      </c>
      <c r="AJ13" s="123">
        <v>0</v>
      </c>
      <c r="AK13" s="119">
        <v>0</v>
      </c>
      <c r="AL13" s="123">
        <v>0</v>
      </c>
      <c r="AM13" s="119">
        <v>105</v>
      </c>
      <c r="AN13" s="123">
        <v>95.45454545454545</v>
      </c>
      <c r="AO13" s="119">
        <v>110</v>
      </c>
    </row>
    <row r="14" spans="1:41" ht="15">
      <c r="A14" s="89" t="s">
        <v>1397</v>
      </c>
      <c r="B14" s="65" t="s">
        <v>1413</v>
      </c>
      <c r="C14" s="65" t="s">
        <v>56</v>
      </c>
      <c r="D14" s="112"/>
      <c r="E14" s="111"/>
      <c r="F14" s="113" t="s">
        <v>2155</v>
      </c>
      <c r="G14" s="114"/>
      <c r="H14" s="114"/>
      <c r="I14" s="115">
        <v>14</v>
      </c>
      <c r="J14" s="116"/>
      <c r="K14" s="48">
        <v>2</v>
      </c>
      <c r="L14" s="48">
        <v>1</v>
      </c>
      <c r="M14" s="48">
        <v>0</v>
      </c>
      <c r="N14" s="48">
        <v>1</v>
      </c>
      <c r="O14" s="48">
        <v>0</v>
      </c>
      <c r="P14" s="49">
        <v>0</v>
      </c>
      <c r="Q14" s="49">
        <v>0</v>
      </c>
      <c r="R14" s="48">
        <v>1</v>
      </c>
      <c r="S14" s="48">
        <v>0</v>
      </c>
      <c r="T14" s="48">
        <v>2</v>
      </c>
      <c r="U14" s="48">
        <v>1</v>
      </c>
      <c r="V14" s="48">
        <v>1</v>
      </c>
      <c r="W14" s="49">
        <v>0.5</v>
      </c>
      <c r="X14" s="49">
        <v>0.5</v>
      </c>
      <c r="Y14" s="78" t="s">
        <v>364</v>
      </c>
      <c r="Z14" s="78" t="s">
        <v>420</v>
      </c>
      <c r="AA14" s="78" t="s">
        <v>1527</v>
      </c>
      <c r="AB14" s="86" t="s">
        <v>1595</v>
      </c>
      <c r="AC14" s="86" t="s">
        <v>867</v>
      </c>
      <c r="AD14" s="86"/>
      <c r="AE14" s="86" t="s">
        <v>266</v>
      </c>
      <c r="AF14" s="86" t="s">
        <v>1752</v>
      </c>
      <c r="AG14" s="119">
        <v>0</v>
      </c>
      <c r="AH14" s="123">
        <v>0</v>
      </c>
      <c r="AI14" s="119">
        <v>0</v>
      </c>
      <c r="AJ14" s="123">
        <v>0</v>
      </c>
      <c r="AK14" s="119">
        <v>0</v>
      </c>
      <c r="AL14" s="123">
        <v>0</v>
      </c>
      <c r="AM14" s="119">
        <v>21</v>
      </c>
      <c r="AN14" s="123">
        <v>100</v>
      </c>
      <c r="AO14" s="119">
        <v>21</v>
      </c>
    </row>
    <row r="15" spans="1:41" ht="15">
      <c r="A15" s="89" t="s">
        <v>1398</v>
      </c>
      <c r="B15" s="65" t="s">
        <v>1402</v>
      </c>
      <c r="C15" s="65" t="s">
        <v>59</v>
      </c>
      <c r="D15" s="112"/>
      <c r="E15" s="111"/>
      <c r="F15" s="113" t="s">
        <v>1398</v>
      </c>
      <c r="G15" s="114"/>
      <c r="H15" s="114"/>
      <c r="I15" s="115">
        <v>15</v>
      </c>
      <c r="J15" s="116"/>
      <c r="K15" s="48">
        <v>2</v>
      </c>
      <c r="L15" s="48">
        <v>1</v>
      </c>
      <c r="M15" s="48">
        <v>0</v>
      </c>
      <c r="N15" s="48">
        <v>1</v>
      </c>
      <c r="O15" s="48">
        <v>0</v>
      </c>
      <c r="P15" s="49">
        <v>0</v>
      </c>
      <c r="Q15" s="49">
        <v>0</v>
      </c>
      <c r="R15" s="48">
        <v>1</v>
      </c>
      <c r="S15" s="48">
        <v>0</v>
      </c>
      <c r="T15" s="48">
        <v>2</v>
      </c>
      <c r="U15" s="48">
        <v>1</v>
      </c>
      <c r="V15" s="48">
        <v>1</v>
      </c>
      <c r="W15" s="49">
        <v>0.5</v>
      </c>
      <c r="X15" s="49">
        <v>0.5</v>
      </c>
      <c r="Y15" s="78" t="s">
        <v>362</v>
      </c>
      <c r="Z15" s="78" t="s">
        <v>421</v>
      </c>
      <c r="AA15" s="78" t="s">
        <v>439</v>
      </c>
      <c r="AB15" s="86" t="s">
        <v>867</v>
      </c>
      <c r="AC15" s="86" t="s">
        <v>867</v>
      </c>
      <c r="AD15" s="86"/>
      <c r="AE15" s="86" t="s">
        <v>265</v>
      </c>
      <c r="AF15" s="86" t="s">
        <v>1753</v>
      </c>
      <c r="AG15" s="119">
        <v>0</v>
      </c>
      <c r="AH15" s="123">
        <v>0</v>
      </c>
      <c r="AI15" s="119">
        <v>0</v>
      </c>
      <c r="AJ15" s="123">
        <v>0</v>
      </c>
      <c r="AK15" s="119">
        <v>0</v>
      </c>
      <c r="AL15" s="123">
        <v>0</v>
      </c>
      <c r="AM15" s="119">
        <v>6</v>
      </c>
      <c r="AN15" s="123">
        <v>100</v>
      </c>
      <c r="AO15" s="119">
        <v>6</v>
      </c>
    </row>
    <row r="16" spans="1:41" ht="15">
      <c r="A16" s="89" t="s">
        <v>1399</v>
      </c>
      <c r="B16" s="65" t="s">
        <v>1403</v>
      </c>
      <c r="C16" s="65" t="s">
        <v>59</v>
      </c>
      <c r="D16" s="112"/>
      <c r="E16" s="111"/>
      <c r="F16" s="113" t="s">
        <v>2156</v>
      </c>
      <c r="G16" s="114"/>
      <c r="H16" s="114"/>
      <c r="I16" s="115">
        <v>16</v>
      </c>
      <c r="J16" s="116"/>
      <c r="K16" s="48">
        <v>2</v>
      </c>
      <c r="L16" s="48">
        <v>2</v>
      </c>
      <c r="M16" s="48">
        <v>0</v>
      </c>
      <c r="N16" s="48">
        <v>2</v>
      </c>
      <c r="O16" s="48">
        <v>1</v>
      </c>
      <c r="P16" s="49">
        <v>0</v>
      </c>
      <c r="Q16" s="49">
        <v>0</v>
      </c>
      <c r="R16" s="48">
        <v>1</v>
      </c>
      <c r="S16" s="48">
        <v>0</v>
      </c>
      <c r="T16" s="48">
        <v>2</v>
      </c>
      <c r="U16" s="48">
        <v>2</v>
      </c>
      <c r="V16" s="48">
        <v>1</v>
      </c>
      <c r="W16" s="49">
        <v>0.5</v>
      </c>
      <c r="X16" s="49">
        <v>0.5</v>
      </c>
      <c r="Y16" s="78" t="s">
        <v>359</v>
      </c>
      <c r="Z16" s="78" t="s">
        <v>421</v>
      </c>
      <c r="AA16" s="78" t="s">
        <v>436</v>
      </c>
      <c r="AB16" s="86" t="s">
        <v>1596</v>
      </c>
      <c r="AC16" s="86" t="s">
        <v>1696</v>
      </c>
      <c r="AD16" s="86"/>
      <c r="AE16" s="86"/>
      <c r="AF16" s="86" t="s">
        <v>1754</v>
      </c>
      <c r="AG16" s="119">
        <v>0</v>
      </c>
      <c r="AH16" s="123">
        <v>0</v>
      </c>
      <c r="AI16" s="119">
        <v>0</v>
      </c>
      <c r="AJ16" s="123">
        <v>0</v>
      </c>
      <c r="AK16" s="119">
        <v>0</v>
      </c>
      <c r="AL16" s="123">
        <v>0</v>
      </c>
      <c r="AM16" s="119">
        <v>14</v>
      </c>
      <c r="AN16" s="123">
        <v>100</v>
      </c>
      <c r="AO16" s="119">
        <v>14</v>
      </c>
    </row>
    <row r="17" spans="1:41" ht="15">
      <c r="A17" s="89" t="s">
        <v>1400</v>
      </c>
      <c r="B17" s="65" t="s">
        <v>1404</v>
      </c>
      <c r="C17" s="65" t="s">
        <v>59</v>
      </c>
      <c r="D17" s="112"/>
      <c r="E17" s="111"/>
      <c r="F17" s="113" t="s">
        <v>2157</v>
      </c>
      <c r="G17" s="114"/>
      <c r="H17" s="114"/>
      <c r="I17" s="115">
        <v>17</v>
      </c>
      <c r="J17" s="116"/>
      <c r="K17" s="48">
        <v>2</v>
      </c>
      <c r="L17" s="48">
        <v>1</v>
      </c>
      <c r="M17" s="48">
        <v>2</v>
      </c>
      <c r="N17" s="48">
        <v>3</v>
      </c>
      <c r="O17" s="48">
        <v>2</v>
      </c>
      <c r="P17" s="49">
        <v>0</v>
      </c>
      <c r="Q17" s="49">
        <v>0</v>
      </c>
      <c r="R17" s="48">
        <v>1</v>
      </c>
      <c r="S17" s="48">
        <v>0</v>
      </c>
      <c r="T17" s="48">
        <v>2</v>
      </c>
      <c r="U17" s="48">
        <v>3</v>
      </c>
      <c r="V17" s="48">
        <v>1</v>
      </c>
      <c r="W17" s="49">
        <v>0.5</v>
      </c>
      <c r="X17" s="49">
        <v>0.5</v>
      </c>
      <c r="Y17" s="78"/>
      <c r="Z17" s="78"/>
      <c r="AA17" s="78" t="s">
        <v>1528</v>
      </c>
      <c r="AB17" s="86" t="s">
        <v>1597</v>
      </c>
      <c r="AC17" s="86" t="s">
        <v>1697</v>
      </c>
      <c r="AD17" s="86"/>
      <c r="AE17" s="86"/>
      <c r="AF17" s="86" t="s">
        <v>1755</v>
      </c>
      <c r="AG17" s="119">
        <v>4</v>
      </c>
      <c r="AH17" s="123">
        <v>6.153846153846154</v>
      </c>
      <c r="AI17" s="119">
        <v>0</v>
      </c>
      <c r="AJ17" s="123">
        <v>0</v>
      </c>
      <c r="AK17" s="119">
        <v>0</v>
      </c>
      <c r="AL17" s="123">
        <v>0</v>
      </c>
      <c r="AM17" s="119">
        <v>61</v>
      </c>
      <c r="AN17" s="123">
        <v>93.84615384615384</v>
      </c>
      <c r="AO17" s="119">
        <v>65</v>
      </c>
    </row>
    <row r="18" spans="1:41" ht="15">
      <c r="A18" s="89" t="s">
        <v>1401</v>
      </c>
      <c r="B18" s="65" t="s">
        <v>1405</v>
      </c>
      <c r="C18" s="65" t="s">
        <v>59</v>
      </c>
      <c r="D18" s="112"/>
      <c r="E18" s="111"/>
      <c r="F18" s="113" t="s">
        <v>2158</v>
      </c>
      <c r="G18" s="114"/>
      <c r="H18" s="114"/>
      <c r="I18" s="115">
        <v>18</v>
      </c>
      <c r="J18" s="116"/>
      <c r="K18" s="48">
        <v>2</v>
      </c>
      <c r="L18" s="48">
        <v>2</v>
      </c>
      <c r="M18" s="48">
        <v>0</v>
      </c>
      <c r="N18" s="48">
        <v>2</v>
      </c>
      <c r="O18" s="48">
        <v>1</v>
      </c>
      <c r="P18" s="49">
        <v>0</v>
      </c>
      <c r="Q18" s="49">
        <v>0</v>
      </c>
      <c r="R18" s="48">
        <v>1</v>
      </c>
      <c r="S18" s="48">
        <v>0</v>
      </c>
      <c r="T18" s="48">
        <v>2</v>
      </c>
      <c r="U18" s="48">
        <v>2</v>
      </c>
      <c r="V18" s="48">
        <v>1</v>
      </c>
      <c r="W18" s="49">
        <v>0.5</v>
      </c>
      <c r="X18" s="49">
        <v>0.5</v>
      </c>
      <c r="Y18" s="78" t="s">
        <v>356</v>
      </c>
      <c r="Z18" s="78" t="s">
        <v>419</v>
      </c>
      <c r="AA18" s="78" t="s">
        <v>1524</v>
      </c>
      <c r="AB18" s="86" t="s">
        <v>1598</v>
      </c>
      <c r="AC18" s="86" t="s">
        <v>1698</v>
      </c>
      <c r="AD18" s="86"/>
      <c r="AE18" s="86"/>
      <c r="AF18" s="86" t="s">
        <v>1756</v>
      </c>
      <c r="AG18" s="119">
        <v>0</v>
      </c>
      <c r="AH18" s="123">
        <v>0</v>
      </c>
      <c r="AI18" s="119">
        <v>2</v>
      </c>
      <c r="AJ18" s="123">
        <v>4.166666666666667</v>
      </c>
      <c r="AK18" s="119">
        <v>0</v>
      </c>
      <c r="AL18" s="123">
        <v>0</v>
      </c>
      <c r="AM18" s="119">
        <v>46</v>
      </c>
      <c r="AN18" s="123">
        <v>95.83333333333333</v>
      </c>
      <c r="AO18" s="119">
        <v>48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1386</v>
      </c>
      <c r="B2" s="86" t="s">
        <v>216</v>
      </c>
      <c r="C2" s="78">
        <f>VLOOKUP(GroupVertices[[#This Row],[Vertex]],Vertices[],MATCH("ID",Vertices[[#Headers],[Vertex]:[Vertex Content Word Count]],0),FALSE)</f>
        <v>5</v>
      </c>
    </row>
    <row r="3" spans="1:3" ht="15">
      <c r="A3" s="78" t="s">
        <v>1386</v>
      </c>
      <c r="B3" s="86" t="s">
        <v>218</v>
      </c>
      <c r="C3" s="78">
        <f>VLOOKUP(GroupVertices[[#This Row],[Vertex]],Vertices[],MATCH("ID",Vertices[[#Headers],[Vertex]:[Vertex Content Word Count]],0),FALSE)</f>
        <v>8</v>
      </c>
    </row>
    <row r="4" spans="1:3" ht="15">
      <c r="A4" s="78" t="s">
        <v>1386</v>
      </c>
      <c r="B4" s="86" t="s">
        <v>222</v>
      </c>
      <c r="C4" s="78">
        <f>VLOOKUP(GroupVertices[[#This Row],[Vertex]],Vertices[],MATCH("ID",Vertices[[#Headers],[Vertex]:[Vertex Content Word Count]],0),FALSE)</f>
        <v>14</v>
      </c>
    </row>
    <row r="5" spans="1:3" ht="15">
      <c r="A5" s="78" t="s">
        <v>1386</v>
      </c>
      <c r="B5" s="86" t="s">
        <v>224</v>
      </c>
      <c r="C5" s="78">
        <f>VLOOKUP(GroupVertices[[#This Row],[Vertex]],Vertices[],MATCH("ID",Vertices[[#Headers],[Vertex]:[Vertex Content Word Count]],0),FALSE)</f>
        <v>17</v>
      </c>
    </row>
    <row r="6" spans="1:3" ht="15">
      <c r="A6" s="78" t="s">
        <v>1386</v>
      </c>
      <c r="B6" s="86" t="s">
        <v>228</v>
      </c>
      <c r="C6" s="78">
        <f>VLOOKUP(GroupVertices[[#This Row],[Vertex]],Vertices[],MATCH("ID",Vertices[[#Headers],[Vertex]:[Vertex Content Word Count]],0),FALSE)</f>
        <v>21</v>
      </c>
    </row>
    <row r="7" spans="1:3" ht="15">
      <c r="A7" s="78" t="s">
        <v>1386</v>
      </c>
      <c r="B7" s="86" t="s">
        <v>230</v>
      </c>
      <c r="C7" s="78">
        <f>VLOOKUP(GroupVertices[[#This Row],[Vertex]],Vertices[],MATCH("ID",Vertices[[#Headers],[Vertex]:[Vertex Content Word Count]],0),FALSE)</f>
        <v>24</v>
      </c>
    </row>
    <row r="8" spans="1:3" ht="15">
      <c r="A8" s="78" t="s">
        <v>1386</v>
      </c>
      <c r="B8" s="86" t="s">
        <v>231</v>
      </c>
      <c r="C8" s="78">
        <f>VLOOKUP(GroupVertices[[#This Row],[Vertex]],Vertices[],MATCH("ID",Vertices[[#Headers],[Vertex]:[Vertex Content Word Count]],0),FALSE)</f>
        <v>25</v>
      </c>
    </row>
    <row r="9" spans="1:3" ht="15">
      <c r="A9" s="78" t="s">
        <v>1386</v>
      </c>
      <c r="B9" s="86" t="s">
        <v>232</v>
      </c>
      <c r="C9" s="78">
        <f>VLOOKUP(GroupVertices[[#This Row],[Vertex]],Vertices[],MATCH("ID",Vertices[[#Headers],[Vertex]:[Vertex Content Word Count]],0),FALSE)</f>
        <v>26</v>
      </c>
    </row>
    <row r="10" spans="1:3" ht="15">
      <c r="A10" s="78" t="s">
        <v>1386</v>
      </c>
      <c r="B10" s="86" t="s">
        <v>236</v>
      </c>
      <c r="C10" s="78">
        <f>VLOOKUP(GroupVertices[[#This Row],[Vertex]],Vertices[],MATCH("ID",Vertices[[#Headers],[Vertex]:[Vertex Content Word Count]],0),FALSE)</f>
        <v>32</v>
      </c>
    </row>
    <row r="11" spans="1:3" ht="15">
      <c r="A11" s="78" t="s">
        <v>1386</v>
      </c>
      <c r="B11" s="86" t="s">
        <v>237</v>
      </c>
      <c r="C11" s="78">
        <f>VLOOKUP(GroupVertices[[#This Row],[Vertex]],Vertices[],MATCH("ID",Vertices[[#Headers],[Vertex]:[Vertex Content Word Count]],0),FALSE)</f>
        <v>33</v>
      </c>
    </row>
    <row r="12" spans="1:3" ht="15">
      <c r="A12" s="78" t="s">
        <v>1386</v>
      </c>
      <c r="B12" s="86" t="s">
        <v>238</v>
      </c>
      <c r="C12" s="78">
        <f>VLOOKUP(GroupVertices[[#This Row],[Vertex]],Vertices[],MATCH("ID",Vertices[[#Headers],[Vertex]:[Vertex Content Word Count]],0),FALSE)</f>
        <v>34</v>
      </c>
    </row>
    <row r="13" spans="1:3" ht="15">
      <c r="A13" s="78" t="s">
        <v>1386</v>
      </c>
      <c r="B13" s="86" t="s">
        <v>239</v>
      </c>
      <c r="C13" s="78">
        <f>VLOOKUP(GroupVertices[[#This Row],[Vertex]],Vertices[],MATCH("ID",Vertices[[#Headers],[Vertex]:[Vertex Content Word Count]],0),FALSE)</f>
        <v>35</v>
      </c>
    </row>
    <row r="14" spans="1:3" ht="15">
      <c r="A14" s="78" t="s">
        <v>1386</v>
      </c>
      <c r="B14" s="86" t="s">
        <v>243</v>
      </c>
      <c r="C14" s="78">
        <f>VLOOKUP(GroupVertices[[#This Row],[Vertex]],Vertices[],MATCH("ID",Vertices[[#Headers],[Vertex]:[Vertex Content Word Count]],0),FALSE)</f>
        <v>38</v>
      </c>
    </row>
    <row r="15" spans="1:3" ht="15">
      <c r="A15" s="78" t="s">
        <v>1386</v>
      </c>
      <c r="B15" s="86" t="s">
        <v>250</v>
      </c>
      <c r="C15" s="78">
        <f>VLOOKUP(GroupVertices[[#This Row],[Vertex]],Vertices[],MATCH("ID",Vertices[[#Headers],[Vertex]:[Vertex Content Word Count]],0),FALSE)</f>
        <v>46</v>
      </c>
    </row>
    <row r="16" spans="1:3" ht="15">
      <c r="A16" s="78" t="s">
        <v>1386</v>
      </c>
      <c r="B16" s="86" t="s">
        <v>251</v>
      </c>
      <c r="C16" s="78">
        <f>VLOOKUP(GroupVertices[[#This Row],[Vertex]],Vertices[],MATCH("ID",Vertices[[#Headers],[Vertex]:[Vertex Content Word Count]],0),FALSE)</f>
        <v>47</v>
      </c>
    </row>
    <row r="17" spans="1:3" ht="15">
      <c r="A17" s="78" t="s">
        <v>1386</v>
      </c>
      <c r="B17" s="86" t="s">
        <v>252</v>
      </c>
      <c r="C17" s="78">
        <f>VLOOKUP(GroupVertices[[#This Row],[Vertex]],Vertices[],MATCH("ID",Vertices[[#Headers],[Vertex]:[Vertex Content Word Count]],0),FALSE)</f>
        <v>48</v>
      </c>
    </row>
    <row r="18" spans="1:3" ht="15">
      <c r="A18" s="78" t="s">
        <v>1386</v>
      </c>
      <c r="B18" s="86" t="s">
        <v>255</v>
      </c>
      <c r="C18" s="78">
        <f>VLOOKUP(GroupVertices[[#This Row],[Vertex]],Vertices[],MATCH("ID",Vertices[[#Headers],[Vertex]:[Vertex Content Word Count]],0),FALSE)</f>
        <v>51</v>
      </c>
    </row>
    <row r="19" spans="1:3" ht="15">
      <c r="A19" s="78" t="s">
        <v>1386</v>
      </c>
      <c r="B19" s="86" t="s">
        <v>256</v>
      </c>
      <c r="C19" s="78">
        <f>VLOOKUP(GroupVertices[[#This Row],[Vertex]],Vertices[],MATCH("ID",Vertices[[#Headers],[Vertex]:[Vertex Content Word Count]],0),FALSE)</f>
        <v>52</v>
      </c>
    </row>
    <row r="20" spans="1:3" ht="15">
      <c r="A20" s="78" t="s">
        <v>1386</v>
      </c>
      <c r="B20" s="86" t="s">
        <v>257</v>
      </c>
      <c r="C20" s="78">
        <f>VLOOKUP(GroupVertices[[#This Row],[Vertex]],Vertices[],MATCH("ID",Vertices[[#Headers],[Vertex]:[Vertex Content Word Count]],0),FALSE)</f>
        <v>53</v>
      </c>
    </row>
    <row r="21" spans="1:3" ht="15">
      <c r="A21" s="78" t="s">
        <v>1386</v>
      </c>
      <c r="B21" s="86" t="s">
        <v>258</v>
      </c>
      <c r="C21" s="78">
        <f>VLOOKUP(GroupVertices[[#This Row],[Vertex]],Vertices[],MATCH("ID",Vertices[[#Headers],[Vertex]:[Vertex Content Word Count]],0),FALSE)</f>
        <v>54</v>
      </c>
    </row>
    <row r="22" spans="1:3" ht="15">
      <c r="A22" s="78" t="s">
        <v>1386</v>
      </c>
      <c r="B22" s="86" t="s">
        <v>260</v>
      </c>
      <c r="C22" s="78">
        <f>VLOOKUP(GroupVertices[[#This Row],[Vertex]],Vertices[],MATCH("ID",Vertices[[#Headers],[Vertex]:[Vertex Content Word Count]],0),FALSE)</f>
        <v>58</v>
      </c>
    </row>
    <row r="23" spans="1:3" ht="15">
      <c r="A23" s="78" t="s">
        <v>1387</v>
      </c>
      <c r="B23" s="86" t="s">
        <v>249</v>
      </c>
      <c r="C23" s="78">
        <f>VLOOKUP(GroupVertices[[#This Row],[Vertex]],Vertices[],MATCH("ID",Vertices[[#Headers],[Vertex]:[Vertex Content Word Count]],0),FALSE)</f>
        <v>28</v>
      </c>
    </row>
    <row r="24" spans="1:3" ht="15">
      <c r="A24" s="78" t="s">
        <v>1387</v>
      </c>
      <c r="B24" s="86" t="s">
        <v>269</v>
      </c>
      <c r="C24" s="78">
        <f>VLOOKUP(GroupVertices[[#This Row],[Vertex]],Vertices[],MATCH("ID",Vertices[[#Headers],[Vertex]:[Vertex Content Word Count]],0),FALSE)</f>
        <v>45</v>
      </c>
    </row>
    <row r="25" spans="1:3" ht="15">
      <c r="A25" s="78" t="s">
        <v>1387</v>
      </c>
      <c r="B25" s="86" t="s">
        <v>235</v>
      </c>
      <c r="C25" s="78">
        <f>VLOOKUP(GroupVertices[[#This Row],[Vertex]],Vertices[],MATCH("ID",Vertices[[#Headers],[Vertex]:[Vertex Content Word Count]],0),FALSE)</f>
        <v>31</v>
      </c>
    </row>
    <row r="26" spans="1:3" ht="15">
      <c r="A26" s="78" t="s">
        <v>1387</v>
      </c>
      <c r="B26" s="86" t="s">
        <v>234</v>
      </c>
      <c r="C26" s="78">
        <f>VLOOKUP(GroupVertices[[#This Row],[Vertex]],Vertices[],MATCH("ID",Vertices[[#Headers],[Vertex]:[Vertex Content Word Count]],0),FALSE)</f>
        <v>29</v>
      </c>
    </row>
    <row r="27" spans="1:3" ht="15">
      <c r="A27" s="78" t="s">
        <v>1387</v>
      </c>
      <c r="B27" s="86" t="s">
        <v>267</v>
      </c>
      <c r="C27" s="78">
        <f>VLOOKUP(GroupVertices[[#This Row],[Vertex]],Vertices[],MATCH("ID",Vertices[[#Headers],[Vertex]:[Vertex Content Word Count]],0),FALSE)</f>
        <v>30</v>
      </c>
    </row>
    <row r="28" spans="1:3" ht="15">
      <c r="A28" s="78" t="s">
        <v>1387</v>
      </c>
      <c r="B28" s="86" t="s">
        <v>233</v>
      </c>
      <c r="C28" s="78">
        <f>VLOOKUP(GroupVertices[[#This Row],[Vertex]],Vertices[],MATCH("ID",Vertices[[#Headers],[Vertex]:[Vertex Content Word Count]],0),FALSE)</f>
        <v>27</v>
      </c>
    </row>
    <row r="29" spans="1:3" ht="15">
      <c r="A29" s="78" t="s">
        <v>1388</v>
      </c>
      <c r="B29" s="86" t="s">
        <v>261</v>
      </c>
      <c r="C29" s="78">
        <f>VLOOKUP(GroupVertices[[#This Row],[Vertex]],Vertices[],MATCH("ID",Vertices[[#Headers],[Vertex]:[Vertex Content Word Count]],0),FALSE)</f>
        <v>12</v>
      </c>
    </row>
    <row r="30" spans="1:3" ht="15">
      <c r="A30" s="78" t="s">
        <v>1388</v>
      </c>
      <c r="B30" s="86" t="s">
        <v>272</v>
      </c>
      <c r="C30" s="78">
        <f>VLOOKUP(GroupVertices[[#This Row],[Vertex]],Vertices[],MATCH("ID",Vertices[[#Headers],[Vertex]:[Vertex Content Word Count]],0),FALSE)</f>
        <v>59</v>
      </c>
    </row>
    <row r="31" spans="1:3" ht="15">
      <c r="A31" s="78" t="s">
        <v>1388</v>
      </c>
      <c r="B31" s="86" t="s">
        <v>226</v>
      </c>
      <c r="C31" s="78">
        <f>VLOOKUP(GroupVertices[[#This Row],[Vertex]],Vertices[],MATCH("ID",Vertices[[#Headers],[Vertex]:[Vertex Content Word Count]],0),FALSE)</f>
        <v>18</v>
      </c>
    </row>
    <row r="32" spans="1:3" ht="15">
      <c r="A32" s="78" t="s">
        <v>1388</v>
      </c>
      <c r="B32" s="86" t="s">
        <v>264</v>
      </c>
      <c r="C32" s="78">
        <f>VLOOKUP(GroupVertices[[#This Row],[Vertex]],Vertices[],MATCH("ID",Vertices[[#Headers],[Vertex]:[Vertex Content Word Count]],0),FALSE)</f>
        <v>13</v>
      </c>
    </row>
    <row r="33" spans="1:3" ht="15">
      <c r="A33" s="78" t="s">
        <v>1388</v>
      </c>
      <c r="B33" s="86" t="s">
        <v>221</v>
      </c>
      <c r="C33" s="78">
        <f>VLOOKUP(GroupVertices[[#This Row],[Vertex]],Vertices[],MATCH("ID",Vertices[[#Headers],[Vertex]:[Vertex Content Word Count]],0),FALSE)</f>
        <v>11</v>
      </c>
    </row>
    <row r="34" spans="1:3" ht="15">
      <c r="A34" s="78" t="s">
        <v>1389</v>
      </c>
      <c r="B34" s="86" t="s">
        <v>259</v>
      </c>
      <c r="C34" s="78">
        <f>VLOOKUP(GroupVertices[[#This Row],[Vertex]],Vertices[],MATCH("ID",Vertices[[#Headers],[Vertex]:[Vertex Content Word Count]],0),FALSE)</f>
        <v>55</v>
      </c>
    </row>
    <row r="35" spans="1:3" ht="15">
      <c r="A35" s="78" t="s">
        <v>1389</v>
      </c>
      <c r="B35" s="86" t="s">
        <v>271</v>
      </c>
      <c r="C35" s="78">
        <f>VLOOKUP(GroupVertices[[#This Row],[Vertex]],Vertices[],MATCH("ID",Vertices[[#Headers],[Vertex]:[Vertex Content Word Count]],0),FALSE)</f>
        <v>57</v>
      </c>
    </row>
    <row r="36" spans="1:3" ht="15">
      <c r="A36" s="78" t="s">
        <v>1389</v>
      </c>
      <c r="B36" s="86" t="s">
        <v>270</v>
      </c>
      <c r="C36" s="78">
        <f>VLOOKUP(GroupVertices[[#This Row],[Vertex]],Vertices[],MATCH("ID",Vertices[[#Headers],[Vertex]:[Vertex Content Word Count]],0),FALSE)</f>
        <v>56</v>
      </c>
    </row>
    <row r="37" spans="1:3" ht="15">
      <c r="A37" s="78" t="s">
        <v>1390</v>
      </c>
      <c r="B37" s="86" t="s">
        <v>263</v>
      </c>
      <c r="C37" s="78">
        <f>VLOOKUP(GroupVertices[[#This Row],[Vertex]],Vertices[],MATCH("ID",Vertices[[#Headers],[Vertex]:[Vertex Content Word Count]],0),FALSE)</f>
        <v>61</v>
      </c>
    </row>
    <row r="38" spans="1:3" ht="15">
      <c r="A38" s="78" t="s">
        <v>1390</v>
      </c>
      <c r="B38" s="86" t="s">
        <v>262</v>
      </c>
      <c r="C38" s="78">
        <f>VLOOKUP(GroupVertices[[#This Row],[Vertex]],Vertices[],MATCH("ID",Vertices[[#Headers],[Vertex]:[Vertex Content Word Count]],0),FALSE)</f>
        <v>60</v>
      </c>
    </row>
    <row r="39" spans="1:3" ht="15">
      <c r="A39" s="78" t="s">
        <v>1391</v>
      </c>
      <c r="B39" s="86" t="s">
        <v>254</v>
      </c>
      <c r="C39" s="78">
        <f>VLOOKUP(GroupVertices[[#This Row],[Vertex]],Vertices[],MATCH("ID",Vertices[[#Headers],[Vertex]:[Vertex Content Word Count]],0),FALSE)</f>
        <v>50</v>
      </c>
    </row>
    <row r="40" spans="1:3" ht="15">
      <c r="A40" s="78" t="s">
        <v>1391</v>
      </c>
      <c r="B40" s="86" t="s">
        <v>253</v>
      </c>
      <c r="C40" s="78">
        <f>VLOOKUP(GroupVertices[[#This Row],[Vertex]],Vertices[],MATCH("ID",Vertices[[#Headers],[Vertex]:[Vertex Content Word Count]],0),FALSE)</f>
        <v>49</v>
      </c>
    </row>
    <row r="41" spans="1:3" ht="15">
      <c r="A41" s="78" t="s">
        <v>1392</v>
      </c>
      <c r="B41" s="86" t="s">
        <v>248</v>
      </c>
      <c r="C41" s="78">
        <f>VLOOKUP(GroupVertices[[#This Row],[Vertex]],Vertices[],MATCH("ID",Vertices[[#Headers],[Vertex]:[Vertex Content Word Count]],0),FALSE)</f>
        <v>44</v>
      </c>
    </row>
    <row r="42" spans="1:3" ht="15">
      <c r="A42" s="78" t="s">
        <v>1392</v>
      </c>
      <c r="B42" s="86" t="s">
        <v>247</v>
      </c>
      <c r="C42" s="78">
        <f>VLOOKUP(GroupVertices[[#This Row],[Vertex]],Vertices[],MATCH("ID",Vertices[[#Headers],[Vertex]:[Vertex Content Word Count]],0),FALSE)</f>
        <v>43</v>
      </c>
    </row>
    <row r="43" spans="1:3" ht="15">
      <c r="A43" s="78" t="s">
        <v>1393</v>
      </c>
      <c r="B43" s="86" t="s">
        <v>246</v>
      </c>
      <c r="C43" s="78">
        <f>VLOOKUP(GroupVertices[[#This Row],[Vertex]],Vertices[],MATCH("ID",Vertices[[#Headers],[Vertex]:[Vertex Content Word Count]],0),FALSE)</f>
        <v>42</v>
      </c>
    </row>
    <row r="44" spans="1:3" ht="15">
      <c r="A44" s="78" t="s">
        <v>1393</v>
      </c>
      <c r="B44" s="86" t="s">
        <v>245</v>
      </c>
      <c r="C44" s="78">
        <f>VLOOKUP(GroupVertices[[#This Row],[Vertex]],Vertices[],MATCH("ID",Vertices[[#Headers],[Vertex]:[Vertex Content Word Count]],0),FALSE)</f>
        <v>41</v>
      </c>
    </row>
    <row r="45" spans="1:3" ht="15">
      <c r="A45" s="78" t="s">
        <v>1394</v>
      </c>
      <c r="B45" s="86" t="s">
        <v>244</v>
      </c>
      <c r="C45" s="78">
        <f>VLOOKUP(GroupVertices[[#This Row],[Vertex]],Vertices[],MATCH("ID",Vertices[[#Headers],[Vertex]:[Vertex Content Word Count]],0),FALSE)</f>
        <v>39</v>
      </c>
    </row>
    <row r="46" spans="1:3" ht="15">
      <c r="A46" s="78" t="s">
        <v>1394</v>
      </c>
      <c r="B46" s="86" t="s">
        <v>268</v>
      </c>
      <c r="C46" s="78">
        <f>VLOOKUP(GroupVertices[[#This Row],[Vertex]],Vertices[],MATCH("ID",Vertices[[#Headers],[Vertex]:[Vertex Content Word Count]],0),FALSE)</f>
        <v>40</v>
      </c>
    </row>
    <row r="47" spans="1:3" ht="15">
      <c r="A47" s="78" t="s">
        <v>1395</v>
      </c>
      <c r="B47" s="86" t="s">
        <v>242</v>
      </c>
      <c r="C47" s="78">
        <f>VLOOKUP(GroupVertices[[#This Row],[Vertex]],Vertices[],MATCH("ID",Vertices[[#Headers],[Vertex]:[Vertex Content Word Count]],0),FALSE)</f>
        <v>37</v>
      </c>
    </row>
    <row r="48" spans="1:3" ht="15">
      <c r="A48" s="78" t="s">
        <v>1395</v>
      </c>
      <c r="B48" s="86" t="s">
        <v>241</v>
      </c>
      <c r="C48" s="78">
        <f>VLOOKUP(GroupVertices[[#This Row],[Vertex]],Vertices[],MATCH("ID",Vertices[[#Headers],[Vertex]:[Vertex Content Word Count]],0),FALSE)</f>
        <v>36</v>
      </c>
    </row>
    <row r="49" spans="1:3" ht="15">
      <c r="A49" s="78" t="s">
        <v>1396</v>
      </c>
      <c r="B49" s="86" t="s">
        <v>240</v>
      </c>
      <c r="C49" s="78">
        <f>VLOOKUP(GroupVertices[[#This Row],[Vertex]],Vertices[],MATCH("ID",Vertices[[#Headers],[Vertex]:[Vertex Content Word Count]],0),FALSE)</f>
        <v>23</v>
      </c>
    </row>
    <row r="50" spans="1:3" ht="15">
      <c r="A50" s="78" t="s">
        <v>1396</v>
      </c>
      <c r="B50" s="86" t="s">
        <v>229</v>
      </c>
      <c r="C50" s="78">
        <f>VLOOKUP(GroupVertices[[#This Row],[Vertex]],Vertices[],MATCH("ID",Vertices[[#Headers],[Vertex]:[Vertex Content Word Count]],0),FALSE)</f>
        <v>22</v>
      </c>
    </row>
    <row r="51" spans="1:3" ht="15">
      <c r="A51" s="78" t="s">
        <v>1397</v>
      </c>
      <c r="B51" s="86" t="s">
        <v>227</v>
      </c>
      <c r="C51" s="78">
        <f>VLOOKUP(GroupVertices[[#This Row],[Vertex]],Vertices[],MATCH("ID",Vertices[[#Headers],[Vertex]:[Vertex Content Word Count]],0),FALSE)</f>
        <v>19</v>
      </c>
    </row>
    <row r="52" spans="1:3" ht="15">
      <c r="A52" s="78" t="s">
        <v>1397</v>
      </c>
      <c r="B52" s="86" t="s">
        <v>266</v>
      </c>
      <c r="C52" s="78">
        <f>VLOOKUP(GroupVertices[[#This Row],[Vertex]],Vertices[],MATCH("ID",Vertices[[#Headers],[Vertex]:[Vertex Content Word Count]],0),FALSE)</f>
        <v>20</v>
      </c>
    </row>
    <row r="53" spans="1:3" ht="15">
      <c r="A53" s="78" t="s">
        <v>1398</v>
      </c>
      <c r="B53" s="86" t="s">
        <v>223</v>
      </c>
      <c r="C53" s="78">
        <f>VLOOKUP(GroupVertices[[#This Row],[Vertex]],Vertices[],MATCH("ID",Vertices[[#Headers],[Vertex]:[Vertex Content Word Count]],0),FALSE)</f>
        <v>15</v>
      </c>
    </row>
    <row r="54" spans="1:3" ht="15">
      <c r="A54" s="78" t="s">
        <v>1398</v>
      </c>
      <c r="B54" s="86" t="s">
        <v>265</v>
      </c>
      <c r="C54" s="78">
        <f>VLOOKUP(GroupVertices[[#This Row],[Vertex]],Vertices[],MATCH("ID",Vertices[[#Headers],[Vertex]:[Vertex Content Word Count]],0),FALSE)</f>
        <v>16</v>
      </c>
    </row>
    <row r="55" spans="1:3" ht="15">
      <c r="A55" s="78" t="s">
        <v>1399</v>
      </c>
      <c r="B55" s="86" t="s">
        <v>220</v>
      </c>
      <c r="C55" s="78">
        <f>VLOOKUP(GroupVertices[[#This Row],[Vertex]],Vertices[],MATCH("ID",Vertices[[#Headers],[Vertex]:[Vertex Content Word Count]],0),FALSE)</f>
        <v>10</v>
      </c>
    </row>
    <row r="56" spans="1:3" ht="15">
      <c r="A56" s="78" t="s">
        <v>1399</v>
      </c>
      <c r="B56" s="86" t="s">
        <v>219</v>
      </c>
      <c r="C56" s="78">
        <f>VLOOKUP(GroupVertices[[#This Row],[Vertex]],Vertices[],MATCH("ID",Vertices[[#Headers],[Vertex]:[Vertex Content Word Count]],0),FALSE)</f>
        <v>9</v>
      </c>
    </row>
    <row r="57" spans="1:3" ht="15">
      <c r="A57" s="78" t="s">
        <v>1400</v>
      </c>
      <c r="B57" s="86" t="s">
        <v>225</v>
      </c>
      <c r="C57" s="78">
        <f>VLOOKUP(GroupVertices[[#This Row],[Vertex]],Vertices[],MATCH("ID",Vertices[[#Headers],[Vertex]:[Vertex Content Word Count]],0),FALSE)</f>
        <v>7</v>
      </c>
    </row>
    <row r="58" spans="1:3" ht="15">
      <c r="A58" s="78" t="s">
        <v>1400</v>
      </c>
      <c r="B58" s="86" t="s">
        <v>217</v>
      </c>
      <c r="C58" s="78">
        <f>VLOOKUP(GroupVertices[[#This Row],[Vertex]],Vertices[],MATCH("ID",Vertices[[#Headers],[Vertex]:[Vertex Content Word Count]],0),FALSE)</f>
        <v>6</v>
      </c>
    </row>
    <row r="59" spans="1:3" ht="15">
      <c r="A59" s="78" t="s">
        <v>1401</v>
      </c>
      <c r="B59" s="86" t="s">
        <v>215</v>
      </c>
      <c r="C59" s="78">
        <f>VLOOKUP(GroupVertices[[#This Row],[Vertex]],Vertices[],MATCH("ID",Vertices[[#Headers],[Vertex]:[Vertex Content Word Count]],0),FALSE)</f>
        <v>4</v>
      </c>
    </row>
    <row r="60" spans="1:3" ht="15">
      <c r="A60" s="78" t="s">
        <v>1401</v>
      </c>
      <c r="B60" s="86" t="s">
        <v>214</v>
      </c>
      <c r="C60"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2108</v>
      </c>
      <c r="B2" s="34" t="s">
        <v>1347</v>
      </c>
      <c r="D2" s="31">
        <f>MIN(Vertices[Degree])</f>
        <v>0</v>
      </c>
      <c r="E2" s="3">
        <f>COUNTIF(Vertices[Degree],"&gt;= "&amp;D2)-COUNTIF(Vertices[Degree],"&gt;="&amp;D3)</f>
        <v>0</v>
      </c>
      <c r="F2" s="37">
        <f>MIN(Vertices[In-Degree])</f>
        <v>0</v>
      </c>
      <c r="G2" s="38">
        <f>COUNTIF(Vertices[In-Degree],"&gt;= "&amp;F2)-COUNTIF(Vertices[In-Degree],"&gt;="&amp;F3)</f>
        <v>15</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52</v>
      </c>
      <c r="L2" s="37">
        <f>MIN(Vertices[Closeness Centrality])</f>
        <v>0</v>
      </c>
      <c r="M2" s="38">
        <f>COUNTIF(Vertices[Closeness Centrality],"&gt;= "&amp;L2)-COUNTIF(Vertices[Closeness Centrality],"&gt;="&amp;L3)</f>
        <v>21</v>
      </c>
      <c r="N2" s="37">
        <f>MIN(Vertices[Eigenvector Centrality])</f>
        <v>0</v>
      </c>
      <c r="O2" s="38">
        <f>COUNTIF(Vertices[Eigenvector Centrality],"&gt;= "&amp;N2)-COUNTIF(Vertices[Eigenvector Centrality],"&gt;="&amp;N3)</f>
        <v>48</v>
      </c>
      <c r="P2" s="37">
        <f>MIN(Vertices[PageRank])</f>
        <v>0.495141</v>
      </c>
      <c r="Q2" s="38">
        <f>COUNTIF(Vertices[PageRank],"&gt;= "&amp;P2)-COUNTIF(Vertices[PageRank],"&gt;="&amp;P3)</f>
        <v>2</v>
      </c>
      <c r="R2" s="37">
        <f>MIN(Vertices[Clustering Coefficient])</f>
        <v>0</v>
      </c>
      <c r="S2" s="43">
        <f>COUNTIF(Vertices[Clustering Coefficient],"&gt;= "&amp;R2)-COUNTIF(Vertices[Clustering Coefficient],"&gt;="&amp;R3)</f>
        <v>51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0.05454545454545454</v>
      </c>
      <c r="G3" s="40">
        <f>COUNTIF(Vertices[In-Degree],"&gt;= "&amp;F3)-COUNTIF(Vertices[In-Degree],"&gt;="&amp;F4)</f>
        <v>0</v>
      </c>
      <c r="H3" s="39">
        <f aca="true" t="shared" si="3" ref="H3:H26">H2+($H$57-$H$2)/BinDivisor</f>
        <v>0.05454545454545454</v>
      </c>
      <c r="I3" s="40">
        <f>COUNTIF(Vertices[Out-Degree],"&gt;= "&amp;H3)-COUNTIF(Vertices[Out-Degree],"&gt;="&amp;H4)</f>
        <v>0</v>
      </c>
      <c r="J3" s="39">
        <f aca="true" t="shared" si="4" ref="J3:J26">J2+($J$57-$J$2)/BinDivisor</f>
        <v>0.21818181818181817</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0.003331818181818182</v>
      </c>
      <c r="O3" s="40">
        <f>COUNTIF(Vertices[Eigenvector Centrality],"&gt;= "&amp;N3)-COUNTIF(Vertices[Eigenvector Centrality],"&gt;="&amp;N4)</f>
        <v>0</v>
      </c>
      <c r="P3" s="39">
        <f aca="true" t="shared" si="7" ref="P3:P26">P2+($P$57-$P$2)/BinDivisor</f>
        <v>0.5174727454545455</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59</v>
      </c>
      <c r="D4" s="32">
        <f t="shared" si="1"/>
        <v>0</v>
      </c>
      <c r="E4" s="3">
        <f>COUNTIF(Vertices[Degree],"&gt;= "&amp;D4)-COUNTIF(Vertices[Degree],"&gt;="&amp;D5)</f>
        <v>0</v>
      </c>
      <c r="F4" s="37">
        <f t="shared" si="2"/>
        <v>0.10909090909090909</v>
      </c>
      <c r="G4" s="38">
        <f>COUNTIF(Vertices[In-Degree],"&gt;= "&amp;F4)-COUNTIF(Vertices[In-Degree],"&gt;="&amp;F5)</f>
        <v>0</v>
      </c>
      <c r="H4" s="37">
        <f t="shared" si="3"/>
        <v>0.10909090909090909</v>
      </c>
      <c r="I4" s="38">
        <f>COUNTIF(Vertices[Out-Degree],"&gt;= "&amp;H4)-COUNTIF(Vertices[Out-Degree],"&gt;="&amp;H5)</f>
        <v>0</v>
      </c>
      <c r="J4" s="37">
        <f t="shared" si="4"/>
        <v>0.43636363636363634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0.006663636363636364</v>
      </c>
      <c r="O4" s="38">
        <f>COUNTIF(Vertices[Eigenvector Centrality],"&gt;= "&amp;N4)-COUNTIF(Vertices[Eigenvector Centrality],"&gt;="&amp;N5)</f>
        <v>0</v>
      </c>
      <c r="P4" s="37">
        <f t="shared" si="7"/>
        <v>0.5398044909090909</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0.16363636363636364</v>
      </c>
      <c r="G5" s="40">
        <f>COUNTIF(Vertices[In-Degree],"&gt;= "&amp;F5)-COUNTIF(Vertices[In-Degree],"&gt;="&amp;F6)</f>
        <v>0</v>
      </c>
      <c r="H5" s="39">
        <f t="shared" si="3"/>
        <v>0.16363636363636364</v>
      </c>
      <c r="I5" s="40">
        <f>COUNTIF(Vertices[Out-Degree],"&gt;= "&amp;H5)-COUNTIF(Vertices[Out-Degree],"&gt;="&amp;H6)</f>
        <v>0</v>
      </c>
      <c r="J5" s="39">
        <f t="shared" si="4"/>
        <v>0.6545454545454545</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0.009995454545454545</v>
      </c>
      <c r="O5" s="40">
        <f>COUNTIF(Vertices[Eigenvector Centrality],"&gt;= "&amp;N5)-COUNTIF(Vertices[Eigenvector Centrality],"&gt;="&amp;N6)</f>
        <v>0</v>
      </c>
      <c r="P5" s="39">
        <f t="shared" si="7"/>
        <v>0.5621362363636363</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42</v>
      </c>
      <c r="D6" s="32">
        <f t="shared" si="1"/>
        <v>0</v>
      </c>
      <c r="E6" s="3">
        <f>COUNTIF(Vertices[Degree],"&gt;= "&amp;D6)-COUNTIF(Vertices[Degree],"&gt;="&amp;D7)</f>
        <v>0</v>
      </c>
      <c r="F6" s="37">
        <f t="shared" si="2"/>
        <v>0.21818181818181817</v>
      </c>
      <c r="G6" s="38">
        <f>COUNTIF(Vertices[In-Degree],"&gt;= "&amp;F6)-COUNTIF(Vertices[In-Degree],"&gt;="&amp;F7)</f>
        <v>0</v>
      </c>
      <c r="H6" s="37">
        <f t="shared" si="3"/>
        <v>0.21818181818181817</v>
      </c>
      <c r="I6" s="38">
        <f>COUNTIF(Vertices[Out-Degree],"&gt;= "&amp;H6)-COUNTIF(Vertices[Out-Degree],"&gt;="&amp;H7)</f>
        <v>0</v>
      </c>
      <c r="J6" s="37">
        <f t="shared" si="4"/>
        <v>0.8727272727272727</v>
      </c>
      <c r="K6" s="38">
        <f>COUNTIF(Vertices[Betweenness Centrality],"&gt;= "&amp;J6)-COUNTIF(Vertices[Betweenness Centrality],"&gt;="&amp;J7)</f>
        <v>1</v>
      </c>
      <c r="L6" s="37">
        <f t="shared" si="5"/>
        <v>0.07272727272727272</v>
      </c>
      <c r="M6" s="38">
        <f>COUNTIF(Vertices[Closeness Centrality],"&gt;= "&amp;L6)-COUNTIF(Vertices[Closeness Centrality],"&gt;="&amp;L7)</f>
        <v>2</v>
      </c>
      <c r="N6" s="37">
        <f t="shared" si="6"/>
        <v>0.013327272727272728</v>
      </c>
      <c r="O6" s="38">
        <f>COUNTIF(Vertices[Eigenvector Centrality],"&gt;= "&amp;N6)-COUNTIF(Vertices[Eigenvector Centrality],"&gt;="&amp;N7)</f>
        <v>1</v>
      </c>
      <c r="P6" s="37">
        <f t="shared" si="7"/>
        <v>0.5844679818181817</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65</v>
      </c>
      <c r="D7" s="32">
        <f t="shared" si="1"/>
        <v>0</v>
      </c>
      <c r="E7" s="3">
        <f>COUNTIF(Vertices[Degree],"&gt;= "&amp;D7)-COUNTIF(Vertices[Degree],"&gt;="&amp;D8)</f>
        <v>0</v>
      </c>
      <c r="F7" s="39">
        <f t="shared" si="2"/>
        <v>0.2727272727272727</v>
      </c>
      <c r="G7" s="40">
        <f>COUNTIF(Vertices[In-Degree],"&gt;= "&amp;F7)-COUNTIF(Vertices[In-Degree],"&gt;="&amp;F8)</f>
        <v>0</v>
      </c>
      <c r="H7" s="39">
        <f t="shared" si="3"/>
        <v>0.2727272727272727</v>
      </c>
      <c r="I7" s="40">
        <f>COUNTIF(Vertices[Out-Degree],"&gt;= "&amp;H7)-COUNTIF(Vertices[Out-Degree],"&gt;="&amp;H8)</f>
        <v>0</v>
      </c>
      <c r="J7" s="39">
        <f t="shared" si="4"/>
        <v>1.0909090909090908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0.016659090909090908</v>
      </c>
      <c r="O7" s="40">
        <f>COUNTIF(Vertices[Eigenvector Centrality],"&gt;= "&amp;N7)-COUNTIF(Vertices[Eigenvector Centrality],"&gt;="&amp;N8)</f>
        <v>0</v>
      </c>
      <c r="P7" s="39">
        <f t="shared" si="7"/>
        <v>0.6067997272727271</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107</v>
      </c>
      <c r="D8" s="32">
        <f t="shared" si="1"/>
        <v>0</v>
      </c>
      <c r="E8" s="3">
        <f>COUNTIF(Vertices[Degree],"&gt;= "&amp;D8)-COUNTIF(Vertices[Degree],"&gt;="&amp;D9)</f>
        <v>0</v>
      </c>
      <c r="F8" s="37">
        <f t="shared" si="2"/>
        <v>0.32727272727272727</v>
      </c>
      <c r="G8" s="38">
        <f>COUNTIF(Vertices[In-Degree],"&gt;= "&amp;F8)-COUNTIF(Vertices[In-Degree],"&gt;="&amp;F9)</f>
        <v>0</v>
      </c>
      <c r="H8" s="37">
        <f t="shared" si="3"/>
        <v>0.32727272727272727</v>
      </c>
      <c r="I8" s="38">
        <f>COUNTIF(Vertices[Out-Degree],"&gt;= "&amp;H8)-COUNTIF(Vertices[Out-Degree],"&gt;="&amp;H9)</f>
        <v>0</v>
      </c>
      <c r="J8" s="37">
        <f t="shared" si="4"/>
        <v>1.309090909090909</v>
      </c>
      <c r="K8" s="38">
        <f>COUNTIF(Vertices[Betweenness Centrality],"&gt;= "&amp;J8)-COUNTIF(Vertices[Betweenness Centrality],"&gt;="&amp;J9)</f>
        <v>0</v>
      </c>
      <c r="L8" s="37">
        <f t="shared" si="5"/>
        <v>0.1090909090909091</v>
      </c>
      <c r="M8" s="38">
        <f>COUNTIF(Vertices[Closeness Centrality],"&gt;= "&amp;L8)-COUNTIF(Vertices[Closeness Centrality],"&gt;="&amp;L9)</f>
        <v>3</v>
      </c>
      <c r="N8" s="37">
        <f t="shared" si="6"/>
        <v>0.01999090909090909</v>
      </c>
      <c r="O8" s="38">
        <f>COUNTIF(Vertices[Eigenvector Centrality],"&gt;= "&amp;N8)-COUNTIF(Vertices[Eigenvector Centrality],"&gt;="&amp;N9)</f>
        <v>0</v>
      </c>
      <c r="P8" s="37">
        <f t="shared" si="7"/>
        <v>0.6291314727272725</v>
      </c>
      <c r="Q8" s="38">
        <f>COUNTIF(Vertices[PageRank],"&gt;= "&amp;P8)-COUNTIF(Vertices[PageRank],"&gt;="&amp;P9)</f>
        <v>2</v>
      </c>
      <c r="R8" s="37">
        <f t="shared" si="8"/>
        <v>0.05454545454545455</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0.38181818181818183</v>
      </c>
      <c r="G9" s="40">
        <f>COUNTIF(Vertices[In-Degree],"&gt;= "&amp;F9)-COUNTIF(Vertices[In-Degree],"&gt;="&amp;F10)</f>
        <v>0</v>
      </c>
      <c r="H9" s="39">
        <f t="shared" si="3"/>
        <v>0.38181818181818183</v>
      </c>
      <c r="I9" s="40">
        <f>COUNTIF(Vertices[Out-Degree],"&gt;= "&amp;H9)-COUNTIF(Vertices[Out-Degree],"&gt;="&amp;H10)</f>
        <v>0</v>
      </c>
      <c r="J9" s="39">
        <f t="shared" si="4"/>
        <v>1.5272727272727273</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0.023322727272727273</v>
      </c>
      <c r="O9" s="40">
        <f>COUNTIF(Vertices[Eigenvector Centrality],"&gt;= "&amp;N9)-COUNTIF(Vertices[Eigenvector Centrality],"&gt;="&amp;N10)</f>
        <v>2</v>
      </c>
      <c r="P9" s="39">
        <f t="shared" si="7"/>
        <v>0.651463218181818</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74</v>
      </c>
      <c r="D10" s="32">
        <f t="shared" si="1"/>
        <v>0</v>
      </c>
      <c r="E10" s="3">
        <f>COUNTIF(Vertices[Degree],"&gt;= "&amp;D10)-COUNTIF(Vertices[Degree],"&gt;="&amp;D11)</f>
        <v>0</v>
      </c>
      <c r="F10" s="37">
        <f t="shared" si="2"/>
        <v>0.4363636363636364</v>
      </c>
      <c r="G10" s="38">
        <f>COUNTIF(Vertices[In-Degree],"&gt;= "&amp;F10)-COUNTIF(Vertices[In-Degree],"&gt;="&amp;F11)</f>
        <v>0</v>
      </c>
      <c r="H10" s="37">
        <f t="shared" si="3"/>
        <v>0.4363636363636364</v>
      </c>
      <c r="I10" s="38">
        <f>COUNTIF(Vertices[Out-Degree],"&gt;= "&amp;H10)-COUNTIF(Vertices[Out-Degree],"&gt;="&amp;H11)</f>
        <v>0</v>
      </c>
      <c r="J10" s="37">
        <f t="shared" si="4"/>
        <v>1.7454545454545456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0.026654545454545455</v>
      </c>
      <c r="O10" s="38">
        <f>COUNTIF(Vertices[Eigenvector Centrality],"&gt;= "&amp;N10)-COUNTIF(Vertices[Eigenvector Centrality],"&gt;="&amp;N11)</f>
        <v>0</v>
      </c>
      <c r="P10" s="37">
        <f t="shared" si="7"/>
        <v>0.6737949636363634</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0.49090909090909096</v>
      </c>
      <c r="G11" s="40">
        <f>COUNTIF(Vertices[In-Degree],"&gt;= "&amp;F11)-COUNTIF(Vertices[In-Degree],"&gt;="&amp;F12)</f>
        <v>0</v>
      </c>
      <c r="H11" s="39">
        <f t="shared" si="3"/>
        <v>0.49090909090909096</v>
      </c>
      <c r="I11" s="40">
        <f>COUNTIF(Vertices[Out-Degree],"&gt;= "&amp;H11)-COUNTIF(Vertices[Out-Degree],"&gt;="&amp;H12)</f>
        <v>0</v>
      </c>
      <c r="J11" s="39">
        <f t="shared" si="4"/>
        <v>1.9636363636363638</v>
      </c>
      <c r="K11" s="40">
        <f>COUNTIF(Vertices[Betweenness Centrality],"&gt;= "&amp;J11)-COUNTIF(Vertices[Betweenness Centrality],"&gt;="&amp;J12)</f>
        <v>1</v>
      </c>
      <c r="L11" s="39">
        <f t="shared" si="5"/>
        <v>0.16363636363636366</v>
      </c>
      <c r="M11" s="40">
        <f>COUNTIF(Vertices[Closeness Centrality],"&gt;= "&amp;L11)-COUNTIF(Vertices[Closeness Centrality],"&gt;="&amp;L12)</f>
        <v>2</v>
      </c>
      <c r="N11" s="39">
        <f t="shared" si="6"/>
        <v>0.029986363636363637</v>
      </c>
      <c r="O11" s="40">
        <f>COUNTIF(Vertices[Eigenvector Centrality],"&gt;= "&amp;N11)-COUNTIF(Vertices[Eigenvector Centrality],"&gt;="&amp;N12)</f>
        <v>1</v>
      </c>
      <c r="P11" s="39">
        <f t="shared" si="7"/>
        <v>0.6961267090909088</v>
      </c>
      <c r="Q11" s="40">
        <f>COUNTIF(Vertices[PageRank],"&gt;= "&amp;P11)-COUNTIF(Vertices[PageRank],"&gt;="&amp;P12)</f>
        <v>8</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0.5454545454545455</v>
      </c>
      <c r="G12" s="38">
        <f>COUNTIF(Vertices[In-Degree],"&gt;= "&amp;F12)-COUNTIF(Vertices[In-Degree],"&gt;="&amp;F13)</f>
        <v>0</v>
      </c>
      <c r="H12" s="37">
        <f t="shared" si="3"/>
        <v>0.5454545454545455</v>
      </c>
      <c r="I12" s="38">
        <f>COUNTIF(Vertices[Out-Degree],"&gt;= "&amp;H12)-COUNTIF(Vertices[Out-Degree],"&gt;="&amp;H13)</f>
        <v>0</v>
      </c>
      <c r="J12" s="37">
        <f t="shared" si="4"/>
        <v>2.181818181818182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0.033318181818181816</v>
      </c>
      <c r="O12" s="38">
        <f>COUNTIF(Vertices[Eigenvector Centrality],"&gt;= "&amp;N12)-COUNTIF(Vertices[Eigenvector Centrality],"&gt;="&amp;N13)</f>
        <v>1</v>
      </c>
      <c r="P12" s="37">
        <f t="shared" si="7"/>
        <v>0.7184584545454542</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0.6000000000000001</v>
      </c>
      <c r="G13" s="40">
        <f>COUNTIF(Vertices[In-Degree],"&gt;= "&amp;F13)-COUNTIF(Vertices[In-Degree],"&gt;="&amp;F14)</f>
        <v>0</v>
      </c>
      <c r="H13" s="39">
        <f t="shared" si="3"/>
        <v>0.6000000000000001</v>
      </c>
      <c r="I13" s="40">
        <f>COUNTIF(Vertices[Out-Degree],"&gt;= "&amp;H13)-COUNTIF(Vertices[Out-Degree],"&gt;="&amp;H14)</f>
        <v>0</v>
      </c>
      <c r="J13" s="39">
        <f t="shared" si="4"/>
        <v>2.4000000000000004</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0.036649999999999995</v>
      </c>
      <c r="O13" s="40">
        <f>COUNTIF(Vertices[Eigenvector Centrality],"&gt;= "&amp;N13)-COUNTIF(Vertices[Eigenvector Centrality],"&gt;="&amp;N14)</f>
        <v>0</v>
      </c>
      <c r="P13" s="39">
        <f t="shared" si="7"/>
        <v>0.7407901999999996</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0.6545454545454547</v>
      </c>
      <c r="G14" s="38">
        <f>COUNTIF(Vertices[In-Degree],"&gt;= "&amp;F14)-COUNTIF(Vertices[In-Degree],"&gt;="&amp;F15)</f>
        <v>0</v>
      </c>
      <c r="H14" s="37">
        <f t="shared" si="3"/>
        <v>0.6545454545454547</v>
      </c>
      <c r="I14" s="38">
        <f>COUNTIF(Vertices[Out-Degree],"&gt;= "&amp;H14)-COUNTIF(Vertices[Out-Degree],"&gt;="&amp;H15)</f>
        <v>0</v>
      </c>
      <c r="J14" s="37">
        <f t="shared" si="4"/>
        <v>2.6181818181818186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0.039981818181818174</v>
      </c>
      <c r="O14" s="38">
        <f>COUNTIF(Vertices[Eigenvector Centrality],"&gt;= "&amp;N14)-COUNTIF(Vertices[Eigenvector Centrality],"&gt;="&amp;N15)</f>
        <v>0</v>
      </c>
      <c r="P14" s="37">
        <f t="shared" si="7"/>
        <v>0.763121945454545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36</v>
      </c>
      <c r="D15" s="32">
        <f t="shared" si="1"/>
        <v>0</v>
      </c>
      <c r="E15" s="3">
        <f>COUNTIF(Vertices[Degree],"&gt;= "&amp;D15)-COUNTIF(Vertices[Degree],"&gt;="&amp;D16)</f>
        <v>0</v>
      </c>
      <c r="F15" s="39">
        <f t="shared" si="2"/>
        <v>0.7090909090909092</v>
      </c>
      <c r="G15" s="40">
        <f>COUNTIF(Vertices[In-Degree],"&gt;= "&amp;F15)-COUNTIF(Vertices[In-Degree],"&gt;="&amp;F16)</f>
        <v>0</v>
      </c>
      <c r="H15" s="39">
        <f t="shared" si="3"/>
        <v>0.7090909090909092</v>
      </c>
      <c r="I15" s="40">
        <f>COUNTIF(Vertices[Out-Degree],"&gt;= "&amp;H15)-COUNTIF(Vertices[Out-Degree],"&gt;="&amp;H16)</f>
        <v>0</v>
      </c>
      <c r="J15" s="39">
        <f t="shared" si="4"/>
        <v>2.836363636363637</v>
      </c>
      <c r="K15" s="40">
        <f>COUNTIF(Vertices[Betweenness Centrality],"&gt;= "&amp;J15)-COUNTIF(Vertices[Betweenness Centrality],"&gt;="&amp;J16)</f>
        <v>2</v>
      </c>
      <c r="L15" s="39">
        <f t="shared" si="5"/>
        <v>0.23636363636363641</v>
      </c>
      <c r="M15" s="40">
        <f>COUNTIF(Vertices[Closeness Centrality],"&gt;= "&amp;L15)-COUNTIF(Vertices[Closeness Centrality],"&gt;="&amp;L16)</f>
        <v>1</v>
      </c>
      <c r="N15" s="39">
        <f t="shared" si="6"/>
        <v>0.04331363636363635</v>
      </c>
      <c r="O15" s="40">
        <f>COUNTIF(Vertices[Eigenvector Centrality],"&gt;= "&amp;N15)-COUNTIF(Vertices[Eigenvector Centrality],"&gt;="&amp;N16)</f>
        <v>0</v>
      </c>
      <c r="P15" s="39">
        <f t="shared" si="7"/>
        <v>0.7854536909090905</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21</v>
      </c>
      <c r="D16" s="32">
        <f t="shared" si="1"/>
        <v>0</v>
      </c>
      <c r="E16" s="3">
        <f>COUNTIF(Vertices[Degree],"&gt;= "&amp;D16)-COUNTIF(Vertices[Degree],"&gt;="&amp;D17)</f>
        <v>0</v>
      </c>
      <c r="F16" s="37">
        <f t="shared" si="2"/>
        <v>0.7636363636363638</v>
      </c>
      <c r="G16" s="38">
        <f>COUNTIF(Vertices[In-Degree],"&gt;= "&amp;F16)-COUNTIF(Vertices[In-Degree],"&gt;="&amp;F17)</f>
        <v>0</v>
      </c>
      <c r="H16" s="37">
        <f t="shared" si="3"/>
        <v>0.7636363636363638</v>
      </c>
      <c r="I16" s="38">
        <f>COUNTIF(Vertices[Out-Degree],"&gt;= "&amp;H16)-COUNTIF(Vertices[Out-Degree],"&gt;="&amp;H17)</f>
        <v>0</v>
      </c>
      <c r="J16" s="37">
        <f t="shared" si="4"/>
        <v>3.054545454545455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0.04664545454545453</v>
      </c>
      <c r="O16" s="38">
        <f>COUNTIF(Vertices[Eigenvector Centrality],"&gt;= "&amp;N16)-COUNTIF(Vertices[Eigenvector Centrality],"&gt;="&amp;N17)</f>
        <v>1</v>
      </c>
      <c r="P16" s="37">
        <f t="shared" si="7"/>
        <v>0.8077854363636359</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6</v>
      </c>
      <c r="D17" s="32">
        <f t="shared" si="1"/>
        <v>0</v>
      </c>
      <c r="E17" s="3">
        <f>COUNTIF(Vertices[Degree],"&gt;= "&amp;D17)-COUNTIF(Vertices[Degree],"&gt;="&amp;D18)</f>
        <v>0</v>
      </c>
      <c r="F17" s="39">
        <f t="shared" si="2"/>
        <v>0.8181818181818183</v>
      </c>
      <c r="G17" s="40">
        <f>COUNTIF(Vertices[In-Degree],"&gt;= "&amp;F17)-COUNTIF(Vertices[In-Degree],"&gt;="&amp;F18)</f>
        <v>0</v>
      </c>
      <c r="H17" s="39">
        <f t="shared" si="3"/>
        <v>0.8181818181818183</v>
      </c>
      <c r="I17" s="40">
        <f>COUNTIF(Vertices[Out-Degree],"&gt;= "&amp;H17)-COUNTIF(Vertices[Out-Degree],"&gt;="&amp;H18)</f>
        <v>0</v>
      </c>
      <c r="J17" s="39">
        <f t="shared" si="4"/>
        <v>3.2727272727272734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0.04997727272727271</v>
      </c>
      <c r="O17" s="40">
        <f>COUNTIF(Vertices[Eigenvector Centrality],"&gt;= "&amp;N17)-COUNTIF(Vertices[Eigenvector Centrality],"&gt;="&amp;N18)</f>
        <v>0</v>
      </c>
      <c r="P17" s="39">
        <f t="shared" si="7"/>
        <v>0.8301171818181813</v>
      </c>
      <c r="Q17" s="40">
        <f>COUNTIF(Vertices[PageRank],"&gt;= "&amp;P17)-COUNTIF(Vertices[PageRank],"&gt;="&amp;P18)</f>
        <v>2</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15</v>
      </c>
      <c r="D18" s="32">
        <f t="shared" si="1"/>
        <v>0</v>
      </c>
      <c r="E18" s="3">
        <f>COUNTIF(Vertices[Degree],"&gt;= "&amp;D18)-COUNTIF(Vertices[Degree],"&gt;="&amp;D19)</f>
        <v>0</v>
      </c>
      <c r="F18" s="37">
        <f t="shared" si="2"/>
        <v>0.8727272727272729</v>
      </c>
      <c r="G18" s="38">
        <f>COUNTIF(Vertices[In-Degree],"&gt;= "&amp;F18)-COUNTIF(Vertices[In-Degree],"&gt;="&amp;F19)</f>
        <v>0</v>
      </c>
      <c r="H18" s="37">
        <f t="shared" si="3"/>
        <v>0.8727272727272729</v>
      </c>
      <c r="I18" s="38">
        <f>COUNTIF(Vertices[Out-Degree],"&gt;= "&amp;H18)-COUNTIF(Vertices[Out-Degree],"&gt;="&amp;H19)</f>
        <v>0</v>
      </c>
      <c r="J18" s="37">
        <f t="shared" si="4"/>
        <v>3.4909090909090916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0.05330909090909089</v>
      </c>
      <c r="O18" s="38">
        <f>COUNTIF(Vertices[Eigenvector Centrality],"&gt;= "&amp;N18)-COUNTIF(Vertices[Eigenvector Centrality],"&gt;="&amp;N19)</f>
        <v>0</v>
      </c>
      <c r="P18" s="37">
        <f t="shared" si="7"/>
        <v>0.8524489272727267</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0.9272727272727275</v>
      </c>
      <c r="G19" s="40">
        <f>COUNTIF(Vertices[In-Degree],"&gt;= "&amp;F19)-COUNTIF(Vertices[In-Degree],"&gt;="&amp;F20)</f>
        <v>0</v>
      </c>
      <c r="H19" s="39">
        <f t="shared" si="3"/>
        <v>0.9272727272727275</v>
      </c>
      <c r="I19" s="40">
        <f>COUNTIF(Vertices[Out-Degree],"&gt;= "&amp;H19)-COUNTIF(Vertices[Out-Degree],"&gt;="&amp;H20)</f>
        <v>0</v>
      </c>
      <c r="J19" s="39">
        <f t="shared" si="4"/>
        <v>3.70909090909091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0.05664090909090907</v>
      </c>
      <c r="O19" s="40">
        <f>COUNTIF(Vertices[Eigenvector Centrality],"&gt;= "&amp;N19)-COUNTIF(Vertices[Eigenvector Centrality],"&gt;="&amp;N20)</f>
        <v>0</v>
      </c>
      <c r="P19" s="39">
        <f t="shared" si="7"/>
        <v>0.8747806727272721</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0.981818181818182</v>
      </c>
      <c r="G20" s="38">
        <f>COUNTIF(Vertices[In-Degree],"&gt;= "&amp;F20)-COUNTIF(Vertices[In-Degree],"&gt;="&amp;F21)</f>
        <v>30</v>
      </c>
      <c r="H20" s="37">
        <f t="shared" si="3"/>
        <v>0.981818181818182</v>
      </c>
      <c r="I20" s="38">
        <f>COUNTIF(Vertices[Out-Degree],"&gt;= "&amp;H20)-COUNTIF(Vertices[Out-Degree],"&gt;="&amp;H21)</f>
        <v>42</v>
      </c>
      <c r="J20" s="37">
        <f t="shared" si="4"/>
        <v>3.927272727272728</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0.05997272727272725</v>
      </c>
      <c r="O20" s="38">
        <f>COUNTIF(Vertices[Eigenvector Centrality],"&gt;= "&amp;N20)-COUNTIF(Vertices[Eigenvector Centrality],"&gt;="&amp;N21)</f>
        <v>0</v>
      </c>
      <c r="P20" s="37">
        <f t="shared" si="7"/>
        <v>0.8971124181818175</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157</v>
      </c>
      <c r="B21" s="34">
        <v>0.834532</v>
      </c>
      <c r="D21" s="32">
        <f t="shared" si="1"/>
        <v>0</v>
      </c>
      <c r="E21" s="3">
        <f>COUNTIF(Vertices[Degree],"&gt;= "&amp;D21)-COUNTIF(Vertices[Degree],"&gt;="&amp;D22)</f>
        <v>0</v>
      </c>
      <c r="F21" s="39">
        <f t="shared" si="2"/>
        <v>1.0363636363636366</v>
      </c>
      <c r="G21" s="40">
        <f>COUNTIF(Vertices[In-Degree],"&gt;= "&amp;F21)-COUNTIF(Vertices[In-Degree],"&gt;="&amp;F22)</f>
        <v>0</v>
      </c>
      <c r="H21" s="39">
        <f t="shared" si="3"/>
        <v>1.0363636363636366</v>
      </c>
      <c r="I21" s="40">
        <f>COUNTIF(Vertices[Out-Degree],"&gt;= "&amp;H21)-COUNTIF(Vertices[Out-Degree],"&gt;="&amp;H22)</f>
        <v>0</v>
      </c>
      <c r="J21" s="39">
        <f t="shared" si="4"/>
        <v>4.145454545454546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0.06330454545454543</v>
      </c>
      <c r="O21" s="40">
        <f>COUNTIF(Vertices[Eigenvector Centrality],"&gt;= "&amp;N21)-COUNTIF(Vertices[Eigenvector Centrality],"&gt;="&amp;N22)</f>
        <v>0</v>
      </c>
      <c r="P21" s="39">
        <f t="shared" si="7"/>
        <v>0.9194441636363629</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1.090909090909091</v>
      </c>
      <c r="G22" s="38">
        <f>COUNTIF(Vertices[In-Degree],"&gt;= "&amp;F22)-COUNTIF(Vertices[In-Degree],"&gt;="&amp;F23)</f>
        <v>0</v>
      </c>
      <c r="H22" s="37">
        <f t="shared" si="3"/>
        <v>1.090909090909091</v>
      </c>
      <c r="I22" s="38">
        <f>COUNTIF(Vertices[Out-Degree],"&gt;= "&amp;H22)-COUNTIF(Vertices[Out-Degree],"&gt;="&amp;H23)</f>
        <v>0</v>
      </c>
      <c r="J22" s="37">
        <f t="shared" si="4"/>
        <v>4.363636363636364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0.06663636363636362</v>
      </c>
      <c r="O22" s="38">
        <f>COUNTIF(Vertices[Eigenvector Centrality],"&gt;= "&amp;N22)-COUNTIF(Vertices[Eigenvector Centrality],"&gt;="&amp;N23)</f>
        <v>0</v>
      </c>
      <c r="P22" s="37">
        <f t="shared" si="7"/>
        <v>0.9417759090909084</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0.007890122735242549</v>
      </c>
      <c r="D23" s="32">
        <f t="shared" si="1"/>
        <v>0</v>
      </c>
      <c r="E23" s="3">
        <f>COUNTIF(Vertices[Degree],"&gt;= "&amp;D23)-COUNTIF(Vertices[Degree],"&gt;="&amp;D24)</f>
        <v>0</v>
      </c>
      <c r="F23" s="39">
        <f t="shared" si="2"/>
        <v>1.1454545454545455</v>
      </c>
      <c r="G23" s="40">
        <f>COUNTIF(Vertices[In-Degree],"&gt;= "&amp;F23)-COUNTIF(Vertices[In-Degree],"&gt;="&amp;F24)</f>
        <v>0</v>
      </c>
      <c r="H23" s="39">
        <f t="shared" si="3"/>
        <v>1.1454545454545455</v>
      </c>
      <c r="I23" s="40">
        <f>COUNTIF(Vertices[Out-Degree],"&gt;= "&amp;H23)-COUNTIF(Vertices[Out-Degree],"&gt;="&amp;H24)</f>
        <v>0</v>
      </c>
      <c r="J23" s="39">
        <f t="shared" si="4"/>
        <v>4.581818181818182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0.0699681818181818</v>
      </c>
      <c r="O23" s="40">
        <f>COUNTIF(Vertices[Eigenvector Centrality],"&gt;= "&amp;N23)-COUNTIF(Vertices[Eigenvector Centrality],"&gt;="&amp;N24)</f>
        <v>0</v>
      </c>
      <c r="P23" s="39">
        <f t="shared" si="7"/>
        <v>0.9641076545454538</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2109</v>
      </c>
      <c r="B24" s="34">
        <v>0.386125</v>
      </c>
      <c r="D24" s="32">
        <f t="shared" si="1"/>
        <v>0</v>
      </c>
      <c r="E24" s="3">
        <f>COUNTIF(Vertices[Degree],"&gt;= "&amp;D24)-COUNTIF(Vertices[Degree],"&gt;="&amp;D25)</f>
        <v>0</v>
      </c>
      <c r="F24" s="37">
        <f t="shared" si="2"/>
        <v>1.2</v>
      </c>
      <c r="G24" s="38">
        <f>COUNTIF(Vertices[In-Degree],"&gt;= "&amp;F24)-COUNTIF(Vertices[In-Degree],"&gt;="&amp;F25)</f>
        <v>0</v>
      </c>
      <c r="H24" s="37">
        <f t="shared" si="3"/>
        <v>1.2</v>
      </c>
      <c r="I24" s="38">
        <f>COUNTIF(Vertices[Out-Degree],"&gt;= "&amp;H24)-COUNTIF(Vertices[Out-Degree],"&gt;="&amp;H25)</f>
        <v>0</v>
      </c>
      <c r="J24" s="37">
        <f t="shared" si="4"/>
        <v>4.8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0.07329999999999999</v>
      </c>
      <c r="O24" s="38">
        <f>COUNTIF(Vertices[Eigenvector Centrality],"&gt;= "&amp;N24)-COUNTIF(Vertices[Eigenvector Centrality],"&gt;="&amp;N25)</f>
        <v>0</v>
      </c>
      <c r="P24" s="37">
        <f t="shared" si="7"/>
        <v>0.9864393999999992</v>
      </c>
      <c r="Q24" s="38">
        <f>COUNTIF(Vertices[PageRank],"&gt;= "&amp;P24)-COUNTIF(Vertices[PageRank],"&gt;="&amp;P25)</f>
        <v>29</v>
      </c>
      <c r="R24" s="37">
        <f t="shared" si="8"/>
        <v>0.20000000000000004</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1.2545454545454544</v>
      </c>
      <c r="G25" s="40">
        <f>COUNTIF(Vertices[In-Degree],"&gt;= "&amp;F25)-COUNTIF(Vertices[In-Degree],"&gt;="&amp;F26)</f>
        <v>0</v>
      </c>
      <c r="H25" s="39">
        <f t="shared" si="3"/>
        <v>1.2545454545454544</v>
      </c>
      <c r="I25" s="40">
        <f>COUNTIF(Vertices[Out-Degree],"&gt;= "&amp;H25)-COUNTIF(Vertices[Out-Degree],"&gt;="&amp;H26)</f>
        <v>0</v>
      </c>
      <c r="J25" s="39">
        <f t="shared" si="4"/>
        <v>5.018181818181818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0.07663181818181818</v>
      </c>
      <c r="O25" s="40">
        <f>COUNTIF(Vertices[Eigenvector Centrality],"&gt;= "&amp;N25)-COUNTIF(Vertices[Eigenvector Centrality],"&gt;="&amp;N26)</f>
        <v>0</v>
      </c>
      <c r="P25" s="39">
        <f t="shared" si="7"/>
        <v>1.0087711454545447</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2110</v>
      </c>
      <c r="B26" s="34" t="s">
        <v>2124</v>
      </c>
      <c r="D26" s="32">
        <f t="shared" si="1"/>
        <v>0</v>
      </c>
      <c r="E26" s="3">
        <f>COUNTIF(Vertices[Degree],"&gt;= "&amp;D26)-COUNTIF(Vertices[Degree],"&gt;="&amp;D28)</f>
        <v>0</v>
      </c>
      <c r="F26" s="37">
        <f t="shared" si="2"/>
        <v>1.3090909090909089</v>
      </c>
      <c r="G26" s="38">
        <f>COUNTIF(Vertices[In-Degree],"&gt;= "&amp;F26)-COUNTIF(Vertices[In-Degree],"&gt;="&amp;F28)</f>
        <v>0</v>
      </c>
      <c r="H26" s="37">
        <f t="shared" si="3"/>
        <v>1.3090909090909089</v>
      </c>
      <c r="I26" s="38">
        <f>COUNTIF(Vertices[Out-Degree],"&gt;= "&amp;H26)-COUNTIF(Vertices[Out-Degree],"&gt;="&amp;H28)</f>
        <v>0</v>
      </c>
      <c r="J26" s="37">
        <f t="shared" si="4"/>
        <v>5.236363636363635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0.07996363636363636</v>
      </c>
      <c r="O26" s="38">
        <f>COUNTIF(Vertices[Eigenvector Centrality],"&gt;= "&amp;N26)-COUNTIF(Vertices[Eigenvector Centrality],"&gt;="&amp;N28)</f>
        <v>0</v>
      </c>
      <c r="P26" s="37">
        <f t="shared" si="7"/>
        <v>1.0311028909090902</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-14</v>
      </c>
      <c r="H27" s="61"/>
      <c r="I27" s="62">
        <f>COUNTIF(Vertices[Out-Degree],"&gt;= "&amp;H27)-COUNTIF(Vertices[Out-Degree],"&gt;="&amp;H28)</f>
        <v>-8</v>
      </c>
      <c r="J27" s="61"/>
      <c r="K27" s="62">
        <f>COUNTIF(Vertices[Betweenness Centrality],"&gt;= "&amp;J27)-COUNTIF(Vertices[Betweenness Centrality],"&gt;="&amp;J28)</f>
        <v>-3</v>
      </c>
      <c r="L27" s="61"/>
      <c r="M27" s="62">
        <f>COUNTIF(Vertices[Closeness Centrality],"&gt;= "&amp;L27)-COUNTIF(Vertices[Closeness Centrality],"&gt;="&amp;L28)</f>
        <v>-25</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2111</v>
      </c>
      <c r="B28" s="34" t="s">
        <v>85</v>
      </c>
      <c r="D28" s="32">
        <f>D26+($D$57-$D$2)/BinDivisor</f>
        <v>0</v>
      </c>
      <c r="E28" s="3">
        <f>COUNTIF(Vertices[Degree],"&gt;= "&amp;D28)-COUNTIF(Vertices[Degree],"&gt;="&amp;D40)</f>
        <v>0</v>
      </c>
      <c r="F28" s="39">
        <f>F26+($F$57-$F$2)/BinDivisor</f>
        <v>1.3636363636363633</v>
      </c>
      <c r="G28" s="40">
        <f>COUNTIF(Vertices[In-Degree],"&gt;= "&amp;F28)-COUNTIF(Vertices[In-Degree],"&gt;="&amp;F40)</f>
        <v>0</v>
      </c>
      <c r="H28" s="39">
        <f>H26+($H$57-$H$2)/BinDivisor</f>
        <v>1.3636363636363633</v>
      </c>
      <c r="I28" s="40">
        <f>COUNTIF(Vertices[Out-Degree],"&gt;= "&amp;H28)-COUNTIF(Vertices[Out-Degree],"&gt;="&amp;H40)</f>
        <v>0</v>
      </c>
      <c r="J28" s="39">
        <f>J26+($J$57-$J$2)/BinDivisor</f>
        <v>5.454545454545453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0.08329545454545455</v>
      </c>
      <c r="O28" s="40">
        <f>COUNTIF(Vertices[Eigenvector Centrality],"&gt;= "&amp;N28)-COUNTIF(Vertices[Eigenvector Centrality],"&gt;="&amp;N40)</f>
        <v>0</v>
      </c>
      <c r="P28" s="39">
        <f>P26+($P$57-$P$2)/BinDivisor</f>
        <v>1.0534346363636358</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2112</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2113</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2114</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2115</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2116</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2117</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2118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2119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2120</v>
      </c>
      <c r="B38" s="34" t="s">
        <v>85</v>
      </c>
      <c r="D38" s="32"/>
      <c r="E38" s="3">
        <f>COUNTIF(Vertices[Degree],"&gt;= "&amp;D38)-COUNTIF(Vertices[Degree],"&gt;="&amp;D40)</f>
        <v>0</v>
      </c>
      <c r="F38" s="61"/>
      <c r="G38" s="62">
        <f>COUNTIF(Vertices[In-Degree],"&gt;= "&amp;F38)-COUNTIF(Vertices[In-Degree],"&gt;="&amp;F40)</f>
        <v>-14</v>
      </c>
      <c r="H38" s="61"/>
      <c r="I38" s="62">
        <f>COUNTIF(Vertices[Out-Degree],"&gt;= "&amp;H38)-COUNTIF(Vertices[Out-Degree],"&gt;="&amp;H40)</f>
        <v>-8</v>
      </c>
      <c r="J38" s="61"/>
      <c r="K38" s="62">
        <f>COUNTIF(Vertices[Betweenness Centrality],"&gt;= "&amp;J38)-COUNTIF(Vertices[Betweenness Centrality],"&gt;="&amp;J40)</f>
        <v>-3</v>
      </c>
      <c r="L38" s="61"/>
      <c r="M38" s="62">
        <f>COUNTIF(Vertices[Closeness Centrality],"&gt;= "&amp;L38)-COUNTIF(Vertices[Closeness Centrality],"&gt;="&amp;L40)</f>
        <v>-25</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-6</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-14</v>
      </c>
      <c r="H39" s="61"/>
      <c r="I39" s="62">
        <f>COUNTIF(Vertices[Out-Degree],"&gt;= "&amp;H39)-COUNTIF(Vertices[Out-Degree],"&gt;="&amp;H40)</f>
        <v>-8</v>
      </c>
      <c r="J39" s="61"/>
      <c r="K39" s="62">
        <f>COUNTIF(Vertices[Betweenness Centrality],"&gt;= "&amp;J39)-COUNTIF(Vertices[Betweenness Centrality],"&gt;="&amp;J40)</f>
        <v>-3</v>
      </c>
      <c r="L39" s="61"/>
      <c r="M39" s="62">
        <f>COUNTIF(Vertices[Closeness Centrality],"&gt;= "&amp;L39)-COUNTIF(Vertices[Closeness Centrality],"&gt;="&amp;L40)</f>
        <v>-25</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-6</v>
      </c>
      <c r="T39" s="61"/>
      <c r="U39" s="62">
        <f ca="1">COUNTIF(Vertices[Clustering Coefficient],"&gt;= "&amp;T39)-COUNTIF(Vertices[Clustering Coefficient],"&gt;="&amp;T40)</f>
        <v>0</v>
      </c>
    </row>
    <row r="40" spans="1:21" ht="15">
      <c r="A40" s="34" t="s">
        <v>2121</v>
      </c>
      <c r="B40" s="34" t="s">
        <v>85</v>
      </c>
      <c r="D40" s="32">
        <f>D28+($D$57-$D$2)/BinDivisor</f>
        <v>0</v>
      </c>
      <c r="E40" s="3">
        <f>COUNTIF(Vertices[Degree],"&gt;= "&amp;D40)-COUNTIF(Vertices[Degree],"&gt;="&amp;D41)</f>
        <v>0</v>
      </c>
      <c r="F40" s="37">
        <f>F28+($F$57-$F$2)/BinDivisor</f>
        <v>1.4181818181818178</v>
      </c>
      <c r="G40" s="38">
        <f>COUNTIF(Vertices[In-Degree],"&gt;= "&amp;F40)-COUNTIF(Vertices[In-Degree],"&gt;="&amp;F41)</f>
        <v>0</v>
      </c>
      <c r="H40" s="37">
        <f>H28+($H$57-$H$2)/BinDivisor</f>
        <v>1.4181818181818178</v>
      </c>
      <c r="I40" s="38">
        <f>COUNTIF(Vertices[Out-Degree],"&gt;= "&amp;H40)-COUNTIF(Vertices[Out-Degree],"&gt;="&amp;H41)</f>
        <v>0</v>
      </c>
      <c r="J40" s="37">
        <f>J28+($J$57-$J$2)/BinDivisor</f>
        <v>5.672727272727271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0.08662727272727273</v>
      </c>
      <c r="O40" s="38">
        <f>COUNTIF(Vertices[Eigenvector Centrality],"&gt;= "&amp;N40)-COUNTIF(Vertices[Eigenvector Centrality],"&gt;="&amp;N41)</f>
        <v>0</v>
      </c>
      <c r="P40" s="37">
        <f>P28+($P$57-$P$2)/BinDivisor</f>
        <v>1.0757663818181813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2122</v>
      </c>
      <c r="B41" s="34" t="s">
        <v>85</v>
      </c>
      <c r="D41" s="32">
        <f aca="true" t="shared" si="10" ref="D41:D56">D40+($D$57-$D$2)/BinDivisor</f>
        <v>0</v>
      </c>
      <c r="E41" s="3">
        <f>COUNTIF(Vertices[Degree],"&gt;= "&amp;D41)-COUNTIF(Vertices[Degree],"&gt;="&amp;D42)</f>
        <v>0</v>
      </c>
      <c r="F41" s="39">
        <f aca="true" t="shared" si="11" ref="F41:F56">F40+($F$57-$F$2)/BinDivisor</f>
        <v>1.4727272727272722</v>
      </c>
      <c r="G41" s="40">
        <f>COUNTIF(Vertices[In-Degree],"&gt;= "&amp;F41)-COUNTIF(Vertices[In-Degree],"&gt;="&amp;F42)</f>
        <v>0</v>
      </c>
      <c r="H41" s="39">
        <f aca="true" t="shared" si="12" ref="H41:H56">H40+($H$57-$H$2)/BinDivisor</f>
        <v>1.4727272727272722</v>
      </c>
      <c r="I41" s="40">
        <f>COUNTIF(Vertices[Out-Degree],"&gt;= "&amp;H41)-COUNTIF(Vertices[Out-Degree],"&gt;="&amp;H42)</f>
        <v>0</v>
      </c>
      <c r="J41" s="39">
        <f aca="true" t="shared" si="13" ref="J41:J56">J40+($J$57-$J$2)/BinDivisor</f>
        <v>5.890909090909089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0.08995909090909092</v>
      </c>
      <c r="O41" s="40">
        <f>COUNTIF(Vertices[Eigenvector Centrality],"&gt;= "&amp;N41)-COUNTIF(Vertices[Eigenvector Centrality],"&gt;="&amp;N42)</f>
        <v>0</v>
      </c>
      <c r="P41" s="39">
        <f aca="true" t="shared" si="16" ref="P41:P56">P40+($P$57-$P$2)/BinDivisor</f>
        <v>1.0980981272727268</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2123</v>
      </c>
      <c r="B42" s="34" t="s">
        <v>85</v>
      </c>
      <c r="D42" s="32">
        <f t="shared" si="10"/>
        <v>0</v>
      </c>
      <c r="E42" s="3">
        <f>COUNTIF(Vertices[Degree],"&gt;= "&amp;D42)-COUNTIF(Vertices[Degree],"&gt;="&amp;D43)</f>
        <v>0</v>
      </c>
      <c r="F42" s="37">
        <f t="shared" si="11"/>
        <v>1.5272727272727267</v>
      </c>
      <c r="G42" s="38">
        <f>COUNTIF(Vertices[In-Degree],"&gt;= "&amp;F42)-COUNTIF(Vertices[In-Degree],"&gt;="&amp;F43)</f>
        <v>0</v>
      </c>
      <c r="H42" s="37">
        <f t="shared" si="12"/>
        <v>1.5272727272727267</v>
      </c>
      <c r="I42" s="38">
        <f>COUNTIF(Vertices[Out-Degree],"&gt;= "&amp;H42)-COUNTIF(Vertices[Out-Degree],"&gt;="&amp;H43)</f>
        <v>0</v>
      </c>
      <c r="J42" s="37">
        <f t="shared" si="13"/>
        <v>6.109090909090907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0.0932909090909091</v>
      </c>
      <c r="O42" s="38">
        <f>COUNTIF(Vertices[Eigenvector Centrality],"&gt;= "&amp;N42)-COUNTIF(Vertices[Eigenvector Centrality],"&gt;="&amp;N43)</f>
        <v>0</v>
      </c>
      <c r="P42" s="37">
        <f t="shared" si="16"/>
        <v>1.1204298727272723</v>
      </c>
      <c r="Q42" s="38">
        <f>COUNTIF(Vertices[PageRank],"&gt;= "&amp;P42)-COUNTIF(Vertices[PageRank],"&gt;="&amp;P43)</f>
        <v>2</v>
      </c>
      <c r="R42" s="37">
        <f t="shared" si="17"/>
        <v>0.2545454545454546</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1.5818181818181811</v>
      </c>
      <c r="G43" s="40">
        <f>COUNTIF(Vertices[In-Degree],"&gt;= "&amp;F43)-COUNTIF(Vertices[In-Degree],"&gt;="&amp;F44)</f>
        <v>0</v>
      </c>
      <c r="H43" s="39">
        <f t="shared" si="12"/>
        <v>1.5818181818181811</v>
      </c>
      <c r="I43" s="40">
        <f>COUNTIF(Vertices[Out-Degree],"&gt;= "&amp;H43)-COUNTIF(Vertices[Out-Degree],"&gt;="&amp;H44)</f>
        <v>0</v>
      </c>
      <c r="J43" s="39">
        <f t="shared" si="13"/>
        <v>6.3272727272727245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0.09662272727272729</v>
      </c>
      <c r="O43" s="40">
        <f>COUNTIF(Vertices[Eigenvector Centrality],"&gt;= "&amp;N43)-COUNTIF(Vertices[Eigenvector Centrality],"&gt;="&amp;N44)</f>
        <v>0</v>
      </c>
      <c r="P43" s="39">
        <f t="shared" si="16"/>
        <v>1.1427616181818179</v>
      </c>
      <c r="Q43" s="40">
        <f>COUNTIF(Vertices[PageRank],"&gt;= "&amp;P43)-COUNTIF(Vertices[PageRank],"&gt;="&amp;P44)</f>
        <v>1</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1.6363636363636356</v>
      </c>
      <c r="G44" s="38">
        <f>COUNTIF(Vertices[In-Degree],"&gt;= "&amp;F44)-COUNTIF(Vertices[In-Degree],"&gt;="&amp;F45)</f>
        <v>0</v>
      </c>
      <c r="H44" s="37">
        <f t="shared" si="12"/>
        <v>1.6363636363636356</v>
      </c>
      <c r="I44" s="38">
        <f>COUNTIF(Vertices[Out-Degree],"&gt;= "&amp;H44)-COUNTIF(Vertices[Out-Degree],"&gt;="&amp;H45)</f>
        <v>0</v>
      </c>
      <c r="J44" s="37">
        <f t="shared" si="13"/>
        <v>6.545454545454542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0.09995454545454548</v>
      </c>
      <c r="O44" s="38">
        <f>COUNTIF(Vertices[Eigenvector Centrality],"&gt;= "&amp;N44)-COUNTIF(Vertices[Eigenvector Centrality],"&gt;="&amp;N45)</f>
        <v>0</v>
      </c>
      <c r="P44" s="37">
        <f t="shared" si="16"/>
        <v>1.1650933636363634</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1.69090909090909</v>
      </c>
      <c r="G45" s="40">
        <f>COUNTIF(Vertices[In-Degree],"&gt;= "&amp;F45)-COUNTIF(Vertices[In-Degree],"&gt;="&amp;F46)</f>
        <v>0</v>
      </c>
      <c r="H45" s="39">
        <f t="shared" si="12"/>
        <v>1.69090909090909</v>
      </c>
      <c r="I45" s="40">
        <f>COUNTIF(Vertices[Out-Degree],"&gt;= "&amp;H45)-COUNTIF(Vertices[Out-Degree],"&gt;="&amp;H46)</f>
        <v>0</v>
      </c>
      <c r="J45" s="39">
        <f t="shared" si="13"/>
        <v>6.76363636363636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0.10328636363636366</v>
      </c>
      <c r="O45" s="40">
        <f>COUNTIF(Vertices[Eigenvector Centrality],"&gt;= "&amp;N45)-COUNTIF(Vertices[Eigenvector Centrality],"&gt;="&amp;N46)</f>
        <v>0</v>
      </c>
      <c r="P45" s="39">
        <f t="shared" si="16"/>
        <v>1.187425109090909</v>
      </c>
      <c r="Q45" s="40">
        <f>COUNTIF(Vertices[PageRank],"&gt;= "&amp;P45)-COUNTIF(Vertices[PageRank],"&gt;="&amp;P46)</f>
        <v>1</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1.7454545454545445</v>
      </c>
      <c r="G46" s="38">
        <f>COUNTIF(Vertices[In-Degree],"&gt;= "&amp;F46)-COUNTIF(Vertices[In-Degree],"&gt;="&amp;F47)</f>
        <v>0</v>
      </c>
      <c r="H46" s="37">
        <f t="shared" si="12"/>
        <v>1.7454545454545445</v>
      </c>
      <c r="I46" s="38">
        <f>COUNTIF(Vertices[Out-Degree],"&gt;= "&amp;H46)-COUNTIF(Vertices[Out-Degree],"&gt;="&amp;H47)</f>
        <v>0</v>
      </c>
      <c r="J46" s="37">
        <f t="shared" si="13"/>
        <v>6.981818181818178</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0.10661818181818185</v>
      </c>
      <c r="O46" s="38">
        <f>COUNTIF(Vertices[Eigenvector Centrality],"&gt;= "&amp;N46)-COUNTIF(Vertices[Eigenvector Centrality],"&gt;="&amp;N47)</f>
        <v>0</v>
      </c>
      <c r="P46" s="37">
        <f t="shared" si="16"/>
        <v>1.2097568545454545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1.799999999999999</v>
      </c>
      <c r="G47" s="40">
        <f>COUNTIF(Vertices[In-Degree],"&gt;= "&amp;F47)-COUNTIF(Vertices[In-Degree],"&gt;="&amp;F48)</f>
        <v>0</v>
      </c>
      <c r="H47" s="39">
        <f t="shared" si="12"/>
        <v>1.799999999999999</v>
      </c>
      <c r="I47" s="40">
        <f>COUNTIF(Vertices[Out-Degree],"&gt;= "&amp;H47)-COUNTIF(Vertices[Out-Degree],"&gt;="&amp;H48)</f>
        <v>0</v>
      </c>
      <c r="J47" s="39">
        <f t="shared" si="13"/>
        <v>7.199999999999996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0.10995000000000003</v>
      </c>
      <c r="O47" s="40">
        <f>COUNTIF(Vertices[Eigenvector Centrality],"&gt;= "&amp;N47)-COUNTIF(Vertices[Eigenvector Centrality],"&gt;="&amp;N48)</f>
        <v>0</v>
      </c>
      <c r="P47" s="39">
        <f t="shared" si="16"/>
        <v>1.2320886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1.8545454545454534</v>
      </c>
      <c r="G48" s="38">
        <f>COUNTIF(Vertices[In-Degree],"&gt;= "&amp;F48)-COUNTIF(Vertices[In-Degree],"&gt;="&amp;F49)</f>
        <v>0</v>
      </c>
      <c r="H48" s="37">
        <f t="shared" si="12"/>
        <v>1.8545454545454534</v>
      </c>
      <c r="I48" s="38">
        <f>COUNTIF(Vertices[Out-Degree],"&gt;= "&amp;H48)-COUNTIF(Vertices[Out-Degree],"&gt;="&amp;H49)</f>
        <v>0</v>
      </c>
      <c r="J48" s="37">
        <f t="shared" si="13"/>
        <v>7.4181818181818135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0.11328181818181822</v>
      </c>
      <c r="O48" s="38">
        <f>COUNTIF(Vertices[Eigenvector Centrality],"&gt;= "&amp;N48)-COUNTIF(Vertices[Eigenvector Centrality],"&gt;="&amp;N49)</f>
        <v>0</v>
      </c>
      <c r="P48" s="37">
        <f t="shared" si="16"/>
        <v>1.2544203454545455</v>
      </c>
      <c r="Q48" s="38">
        <f>COUNTIF(Vertices[PageRank],"&gt;= "&amp;P48)-COUNTIF(Vertices[PageRank],"&gt;="&amp;P49)</f>
        <v>1</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1.9090909090909078</v>
      </c>
      <c r="G49" s="40">
        <f>COUNTIF(Vertices[In-Degree],"&gt;= "&amp;F49)-COUNTIF(Vertices[In-Degree],"&gt;="&amp;F50)</f>
        <v>0</v>
      </c>
      <c r="H49" s="39">
        <f t="shared" si="12"/>
        <v>1.9090909090909078</v>
      </c>
      <c r="I49" s="40">
        <f>COUNTIF(Vertices[Out-Degree],"&gt;= "&amp;H49)-COUNTIF(Vertices[Out-Degree],"&gt;="&amp;H50)</f>
        <v>0</v>
      </c>
      <c r="J49" s="39">
        <f t="shared" si="13"/>
        <v>7.636363636363631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0.1166136363636364</v>
      </c>
      <c r="O49" s="40">
        <f>COUNTIF(Vertices[Eigenvector Centrality],"&gt;= "&amp;N49)-COUNTIF(Vertices[Eigenvector Centrality],"&gt;="&amp;N50)</f>
        <v>0</v>
      </c>
      <c r="P49" s="39">
        <f t="shared" si="16"/>
        <v>1.276752090909091</v>
      </c>
      <c r="Q49" s="40">
        <f>COUNTIF(Vertices[PageRank],"&gt;= "&amp;P49)-COUNTIF(Vertices[PageRank],"&gt;="&amp;P50)</f>
        <v>8</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1.9636363636363623</v>
      </c>
      <c r="G50" s="38">
        <f>COUNTIF(Vertices[In-Degree],"&gt;= "&amp;F50)-COUNTIF(Vertices[In-Degree],"&gt;="&amp;F51)</f>
        <v>12</v>
      </c>
      <c r="H50" s="37">
        <f t="shared" si="12"/>
        <v>1.9636363636363623</v>
      </c>
      <c r="I50" s="38">
        <f>COUNTIF(Vertices[Out-Degree],"&gt;= "&amp;H50)-COUNTIF(Vertices[Out-Degree],"&gt;="&amp;H51)</f>
        <v>6</v>
      </c>
      <c r="J50" s="37">
        <f t="shared" si="13"/>
        <v>7.854545454545449</v>
      </c>
      <c r="K50" s="38">
        <f>COUNTIF(Vertices[Betweenness Centrality],"&gt;= "&amp;J50)-COUNTIF(Vertices[Betweenness Centrality],"&gt;="&amp;J51)</f>
        <v>1</v>
      </c>
      <c r="L50" s="37">
        <f t="shared" si="14"/>
        <v>0.6545454545454547</v>
      </c>
      <c r="M50" s="38">
        <f>COUNTIF(Vertices[Closeness Centrality],"&gt;= "&amp;L50)-COUNTIF(Vertices[Closeness Centrality],"&gt;="&amp;L51)</f>
        <v>0</v>
      </c>
      <c r="N50" s="37">
        <f t="shared" si="15"/>
        <v>0.11994545454545459</v>
      </c>
      <c r="O50" s="38">
        <f>COUNTIF(Vertices[Eigenvector Centrality],"&gt;= "&amp;N50)-COUNTIF(Vertices[Eigenvector Centrality],"&gt;="&amp;N51)</f>
        <v>0</v>
      </c>
      <c r="P50" s="37">
        <f t="shared" si="16"/>
        <v>1.2990838363636366</v>
      </c>
      <c r="Q50" s="38">
        <f>COUNTIF(Vertices[PageRank],"&gt;= "&amp;P50)-COUNTIF(Vertices[PageRank],"&gt;="&amp;P51)</f>
        <v>0</v>
      </c>
      <c r="R50" s="37">
        <f t="shared" si="17"/>
        <v>0.3272727272727273</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2.0181818181818167</v>
      </c>
      <c r="G51" s="40">
        <f>COUNTIF(Vertices[In-Degree],"&gt;= "&amp;F51)-COUNTIF(Vertices[In-Degree],"&gt;="&amp;F52)</f>
        <v>0</v>
      </c>
      <c r="H51" s="39">
        <f t="shared" si="12"/>
        <v>2.0181818181818167</v>
      </c>
      <c r="I51" s="40">
        <f>COUNTIF(Vertices[Out-Degree],"&gt;= "&amp;H51)-COUNTIF(Vertices[Out-Degree],"&gt;="&amp;H52)</f>
        <v>0</v>
      </c>
      <c r="J51" s="39">
        <f t="shared" si="13"/>
        <v>8.072727272727267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0.12327727272727278</v>
      </c>
      <c r="O51" s="40">
        <f>COUNTIF(Vertices[Eigenvector Centrality],"&gt;= "&amp;N51)-COUNTIF(Vertices[Eigenvector Centrality],"&gt;="&amp;N52)</f>
        <v>0</v>
      </c>
      <c r="P51" s="39">
        <f t="shared" si="16"/>
        <v>1.321415581818182</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2.0727272727272714</v>
      </c>
      <c r="G52" s="38">
        <f>COUNTIF(Vertices[In-Degree],"&gt;= "&amp;F52)-COUNTIF(Vertices[In-Degree],"&gt;="&amp;F53)</f>
        <v>0</v>
      </c>
      <c r="H52" s="37">
        <f t="shared" si="12"/>
        <v>2.0727272727272714</v>
      </c>
      <c r="I52" s="38">
        <f>COUNTIF(Vertices[Out-Degree],"&gt;= "&amp;H52)-COUNTIF(Vertices[Out-Degree],"&gt;="&amp;H53)</f>
        <v>0</v>
      </c>
      <c r="J52" s="37">
        <f t="shared" si="13"/>
        <v>8.290909090909086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0.12660909090909095</v>
      </c>
      <c r="O52" s="38">
        <f>COUNTIF(Vertices[Eigenvector Centrality],"&gt;= "&amp;N52)-COUNTIF(Vertices[Eigenvector Centrality],"&gt;="&amp;N53)</f>
        <v>0</v>
      </c>
      <c r="P52" s="37">
        <f t="shared" si="16"/>
        <v>1.3437473272727276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2.127272727272726</v>
      </c>
      <c r="G53" s="40">
        <f>COUNTIF(Vertices[In-Degree],"&gt;= "&amp;F53)-COUNTIF(Vertices[In-Degree],"&gt;="&amp;F54)</f>
        <v>0</v>
      </c>
      <c r="H53" s="39">
        <f t="shared" si="12"/>
        <v>2.127272727272726</v>
      </c>
      <c r="I53" s="40">
        <f>COUNTIF(Vertices[Out-Degree],"&gt;= "&amp;H53)-COUNTIF(Vertices[Out-Degree],"&gt;="&amp;H54)</f>
        <v>0</v>
      </c>
      <c r="J53" s="39">
        <f t="shared" si="13"/>
        <v>8.509090909090904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0.12994090909090913</v>
      </c>
      <c r="O53" s="40">
        <f>COUNTIF(Vertices[Eigenvector Centrality],"&gt;= "&amp;N53)-COUNTIF(Vertices[Eigenvector Centrality],"&gt;="&amp;N54)</f>
        <v>0</v>
      </c>
      <c r="P53" s="39">
        <f t="shared" si="16"/>
        <v>1.3660790727272731</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2.1818181818181808</v>
      </c>
      <c r="G54" s="38">
        <f>COUNTIF(Vertices[In-Degree],"&gt;= "&amp;F54)-COUNTIF(Vertices[In-Degree],"&gt;="&amp;F55)</f>
        <v>0</v>
      </c>
      <c r="H54" s="37">
        <f t="shared" si="12"/>
        <v>2.1818181818181808</v>
      </c>
      <c r="I54" s="38">
        <f>COUNTIF(Vertices[Out-Degree],"&gt;= "&amp;H54)-COUNTIF(Vertices[Out-Degree],"&gt;="&amp;H55)</f>
        <v>0</v>
      </c>
      <c r="J54" s="37">
        <f t="shared" si="13"/>
        <v>8.727272727272723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0.13327272727272732</v>
      </c>
      <c r="O54" s="38">
        <f>COUNTIF(Vertices[Eigenvector Centrality],"&gt;= "&amp;N54)-COUNTIF(Vertices[Eigenvector Centrality],"&gt;="&amp;N55)</f>
        <v>2</v>
      </c>
      <c r="P54" s="37">
        <f t="shared" si="16"/>
        <v>1.3884108181818187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2.2363636363636354</v>
      </c>
      <c r="G55" s="40">
        <f>COUNTIF(Vertices[In-Degree],"&gt;= "&amp;F55)-COUNTIF(Vertices[In-Degree],"&gt;="&amp;F56)</f>
        <v>0</v>
      </c>
      <c r="H55" s="39">
        <f t="shared" si="12"/>
        <v>2.2363636363636354</v>
      </c>
      <c r="I55" s="40">
        <f>COUNTIF(Vertices[Out-Degree],"&gt;= "&amp;H55)-COUNTIF(Vertices[Out-Degree],"&gt;="&amp;H56)</f>
        <v>0</v>
      </c>
      <c r="J55" s="39">
        <f t="shared" si="13"/>
        <v>8.945454545454542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0.1366045454545455</v>
      </c>
      <c r="O55" s="40">
        <f>COUNTIF(Vertices[Eigenvector Centrality],"&gt;= "&amp;N55)-COUNTIF(Vertices[Eigenvector Centrality],"&gt;="&amp;N56)</f>
        <v>0</v>
      </c>
      <c r="P55" s="39">
        <f t="shared" si="16"/>
        <v>1.4107425636363642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2.29090909090909</v>
      </c>
      <c r="G56" s="38">
        <f>COUNTIF(Vertices[In-Degree],"&gt;= "&amp;F56)-COUNTIF(Vertices[In-Degree],"&gt;="&amp;F57)</f>
        <v>0</v>
      </c>
      <c r="H56" s="37">
        <f t="shared" si="12"/>
        <v>2.29090909090909</v>
      </c>
      <c r="I56" s="38">
        <f>COUNTIF(Vertices[Out-Degree],"&gt;= "&amp;H56)-COUNTIF(Vertices[Out-Degree],"&gt;="&amp;H57)</f>
        <v>0</v>
      </c>
      <c r="J56" s="37">
        <f t="shared" si="13"/>
        <v>9.16363636363636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0.1399363636363637</v>
      </c>
      <c r="O56" s="38">
        <f>COUNTIF(Vertices[Eigenvector Centrality],"&gt;= "&amp;N56)-COUNTIF(Vertices[Eigenvector Centrality],"&gt;="&amp;N57)</f>
        <v>0</v>
      </c>
      <c r="P56" s="37">
        <f t="shared" si="16"/>
        <v>1.4330743090909097</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3</v>
      </c>
      <c r="G57" s="42">
        <f>COUNTIF(Vertices[In-Degree],"&gt;= "&amp;F57)-COUNTIF(Vertices[In-Degree],"&gt;="&amp;F58)</f>
        <v>2</v>
      </c>
      <c r="H57" s="41">
        <f>MAX(Vertices[Out-Degree])</f>
        <v>3</v>
      </c>
      <c r="I57" s="42">
        <f>COUNTIF(Vertices[Out-Degree],"&gt;= "&amp;H57)-COUNTIF(Vertices[Out-Degree],"&gt;="&amp;H58)</f>
        <v>2</v>
      </c>
      <c r="J57" s="41">
        <f>MAX(Vertices[Betweenness Centrality])</f>
        <v>12</v>
      </c>
      <c r="K57" s="42">
        <f>COUNTIF(Vertices[Betweenness Centrality],"&gt;= "&amp;J57)-COUNTIF(Vertices[Betweenness Centrality],"&gt;="&amp;J58)</f>
        <v>1</v>
      </c>
      <c r="L57" s="41">
        <f>MAX(Vertices[Closeness Centrality])</f>
        <v>1</v>
      </c>
      <c r="M57" s="42">
        <f>COUNTIF(Vertices[Closeness Centrality],"&gt;= "&amp;L57)-COUNTIF(Vertices[Closeness Centrality],"&gt;="&amp;L58)</f>
        <v>24</v>
      </c>
      <c r="N57" s="41">
        <f>MAX(Vertices[Eigenvector Centrality])</f>
        <v>0.18325</v>
      </c>
      <c r="O57" s="42">
        <f>COUNTIF(Vertices[Eigenvector Centrality],"&gt;= "&amp;N57)-COUNTIF(Vertices[Eigenvector Centrality],"&gt;="&amp;N58)</f>
        <v>3</v>
      </c>
      <c r="P57" s="41">
        <f>MAX(Vertices[PageRank])</f>
        <v>1.723387</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3</v>
      </c>
    </row>
    <row r="73" spans="1:2" ht="15">
      <c r="A73" s="33" t="s">
        <v>90</v>
      </c>
      <c r="B73" s="47">
        <f>_xlfn.IFERROR(AVERAGE(Vertices[In-Degree]),NoMetricMessage)</f>
        <v>1.0169491525423728</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3</v>
      </c>
    </row>
    <row r="87" spans="1:2" ht="15">
      <c r="A87" s="33" t="s">
        <v>96</v>
      </c>
      <c r="B87" s="47">
        <f>_xlfn.IFERROR(AVERAGE(Vertices[Out-Degree]),NoMetricMessage)</f>
        <v>1.0169491525423728</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12</v>
      </c>
    </row>
    <row r="101" spans="1:2" ht="15">
      <c r="A101" s="33" t="s">
        <v>102</v>
      </c>
      <c r="B101" s="47">
        <f>_xlfn.IFERROR(AVERAGE(Vertices[Betweenness Centrality]),NoMetricMessage)</f>
        <v>0.6101694915254238</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0.45363825423728815</v>
      </c>
    </row>
    <row r="116" spans="1:2" ht="15">
      <c r="A116" s="33" t="s">
        <v>109</v>
      </c>
      <c r="B116" s="47">
        <f>_xlfn.IFERROR(MEDIAN(Vertices[Closeness Centrality]),NoMetricMessage)</f>
        <v>0.166667</v>
      </c>
    </row>
    <row r="127" spans="1:2" ht="15">
      <c r="A127" s="33" t="s">
        <v>112</v>
      </c>
      <c r="B127" s="47">
        <f>IF(COUNT(Vertices[Eigenvector Centrality])&gt;0,N2,NoMetricMessage)</f>
        <v>0</v>
      </c>
    </row>
    <row r="128" spans="1:2" ht="15">
      <c r="A128" s="33" t="s">
        <v>113</v>
      </c>
      <c r="B128" s="47">
        <f>IF(COUNT(Vertices[Eigenvector Centrality])&gt;0,N57,NoMetricMessage)</f>
        <v>0.18325</v>
      </c>
    </row>
    <row r="129" spans="1:2" ht="15">
      <c r="A129" s="33" t="s">
        <v>114</v>
      </c>
      <c r="B129" s="47">
        <f>_xlfn.IFERROR(AVERAGE(Vertices[Eigenvector Centrality]),NoMetricMessage)</f>
        <v>0.01694916949152542</v>
      </c>
    </row>
    <row r="130" spans="1:2" ht="15">
      <c r="A130" s="33" t="s">
        <v>115</v>
      </c>
      <c r="B130" s="47">
        <f>_xlfn.IFERROR(MEDIAN(Vertices[Eigenvector Centrality]),NoMetricMessage)</f>
        <v>0</v>
      </c>
    </row>
    <row r="141" spans="1:2" ht="15">
      <c r="A141" s="33" t="s">
        <v>140</v>
      </c>
      <c r="B141" s="47">
        <f>IF(COUNT(Vertices[PageRank])&gt;0,P2,NoMetricMessage)</f>
        <v>0.495141</v>
      </c>
    </row>
    <row r="142" spans="1:2" ht="15">
      <c r="A142" s="33" t="s">
        <v>141</v>
      </c>
      <c r="B142" s="47">
        <f>IF(COUNT(Vertices[PageRank])&gt;0,P57,NoMetricMessage)</f>
        <v>1.723387</v>
      </c>
    </row>
    <row r="143" spans="1:2" ht="15">
      <c r="A143" s="33" t="s">
        <v>142</v>
      </c>
      <c r="B143" s="47">
        <f>_xlfn.IFERROR(AVERAGE(Vertices[PageRank]),NoMetricMessage)</f>
        <v>0.9999902711864405</v>
      </c>
    </row>
    <row r="144" spans="1:2" ht="15">
      <c r="A144" s="33" t="s">
        <v>143</v>
      </c>
      <c r="B144" s="47">
        <f>_xlfn.IFERROR(MEDIAN(Vertices[PageRank]),NoMetricMessage)</f>
        <v>0.99999</v>
      </c>
    </row>
    <row r="155" spans="1:2" ht="15">
      <c r="A155" s="33" t="s">
        <v>118</v>
      </c>
      <c r="B155" s="47">
        <f>IF(COUNT(Vertices[Clustering Coefficient])&gt;0,R2,NoMetricMessage)</f>
        <v>0</v>
      </c>
    </row>
    <row r="156" spans="1:2" ht="15">
      <c r="A156" s="33" t="s">
        <v>119</v>
      </c>
      <c r="B156" s="47">
        <f>IF(COUNT(Vertices[Clustering Coefficient])&gt;0,R57,NoMetricMessage)</f>
        <v>0.5</v>
      </c>
    </row>
    <row r="157" spans="1:2" ht="15">
      <c r="A157" s="33" t="s">
        <v>120</v>
      </c>
      <c r="B157" s="47">
        <f>_xlfn.IFERROR(AVERAGE(Vertices[Clustering Coefficient]),NoMetricMessage)</f>
        <v>0.0480225988700565</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1349</v>
      </c>
      <c r="K7" s="13" t="s">
        <v>1350</v>
      </c>
    </row>
    <row r="8" spans="1:11" ht="409.5">
      <c r="A8"/>
      <c r="B8">
        <v>2</v>
      </c>
      <c r="C8">
        <v>2</v>
      </c>
      <c r="D8" t="s">
        <v>61</v>
      </c>
      <c r="E8" t="s">
        <v>61</v>
      </c>
      <c r="H8" t="s">
        <v>73</v>
      </c>
      <c r="J8" t="s">
        <v>1351</v>
      </c>
      <c r="K8" s="13" t="s">
        <v>1352</v>
      </c>
    </row>
    <row r="9" spans="1:11" ht="409.5">
      <c r="A9"/>
      <c r="B9">
        <v>3</v>
      </c>
      <c r="C9">
        <v>4</v>
      </c>
      <c r="D9" t="s">
        <v>62</v>
      </c>
      <c r="E9" t="s">
        <v>62</v>
      </c>
      <c r="H9" t="s">
        <v>74</v>
      </c>
      <c r="J9" t="s">
        <v>1353</v>
      </c>
      <c r="K9" s="104" t="s">
        <v>1354</v>
      </c>
    </row>
    <row r="10" spans="1:11" ht="409.5">
      <c r="A10"/>
      <c r="B10">
        <v>4</v>
      </c>
      <c r="D10" t="s">
        <v>63</v>
      </c>
      <c r="E10" t="s">
        <v>63</v>
      </c>
      <c r="H10" t="s">
        <v>75</v>
      </c>
      <c r="J10" t="s">
        <v>1355</v>
      </c>
      <c r="K10" s="13" t="s">
        <v>1356</v>
      </c>
    </row>
    <row r="11" spans="1:11" ht="15">
      <c r="A11"/>
      <c r="B11">
        <v>5</v>
      </c>
      <c r="D11" t="s">
        <v>46</v>
      </c>
      <c r="E11">
        <v>1</v>
      </c>
      <c r="H11" t="s">
        <v>76</v>
      </c>
      <c r="J11" t="s">
        <v>1357</v>
      </c>
      <c r="K11" t="s">
        <v>1358</v>
      </c>
    </row>
    <row r="12" spans="1:11" ht="15">
      <c r="A12"/>
      <c r="B12"/>
      <c r="D12" t="s">
        <v>64</v>
      </c>
      <c r="E12">
        <v>2</v>
      </c>
      <c r="H12">
        <v>0</v>
      </c>
      <c r="J12" t="s">
        <v>1359</v>
      </c>
      <c r="K12" t="s">
        <v>1360</v>
      </c>
    </row>
    <row r="13" spans="1:11" ht="15">
      <c r="A13"/>
      <c r="B13"/>
      <c r="D13">
        <v>1</v>
      </c>
      <c r="E13">
        <v>3</v>
      </c>
      <c r="H13">
        <v>1</v>
      </c>
      <c r="J13" t="s">
        <v>1361</v>
      </c>
      <c r="K13" t="s">
        <v>1362</v>
      </c>
    </row>
    <row r="14" spans="4:11" ht="15">
      <c r="D14">
        <v>2</v>
      </c>
      <c r="E14">
        <v>4</v>
      </c>
      <c r="H14">
        <v>2</v>
      </c>
      <c r="J14" t="s">
        <v>1363</v>
      </c>
      <c r="K14" t="s">
        <v>1364</v>
      </c>
    </row>
    <row r="15" spans="4:11" ht="15">
      <c r="D15">
        <v>3</v>
      </c>
      <c r="E15">
        <v>5</v>
      </c>
      <c r="H15">
        <v>3</v>
      </c>
      <c r="J15" t="s">
        <v>1365</v>
      </c>
      <c r="K15" t="s">
        <v>1366</v>
      </c>
    </row>
    <row r="16" spans="4:11" ht="15">
      <c r="D16">
        <v>4</v>
      </c>
      <c r="E16">
        <v>6</v>
      </c>
      <c r="H16">
        <v>4</v>
      </c>
      <c r="J16" t="s">
        <v>1367</v>
      </c>
      <c r="K16" t="s">
        <v>1368</v>
      </c>
    </row>
    <row r="17" spans="4:11" ht="15">
      <c r="D17">
        <v>5</v>
      </c>
      <c r="E17">
        <v>7</v>
      </c>
      <c r="H17">
        <v>5</v>
      </c>
      <c r="J17" t="s">
        <v>1369</v>
      </c>
      <c r="K17" t="s">
        <v>1370</v>
      </c>
    </row>
    <row r="18" spans="4:11" ht="15">
      <c r="D18">
        <v>6</v>
      </c>
      <c r="E18">
        <v>8</v>
      </c>
      <c r="H18">
        <v>6</v>
      </c>
      <c r="J18" t="s">
        <v>1371</v>
      </c>
      <c r="K18" t="s">
        <v>1372</v>
      </c>
    </row>
    <row r="19" spans="4:11" ht="15">
      <c r="D19">
        <v>7</v>
      </c>
      <c r="E19">
        <v>9</v>
      </c>
      <c r="H19">
        <v>7</v>
      </c>
      <c r="J19" t="s">
        <v>1373</v>
      </c>
      <c r="K19" t="s">
        <v>1374</v>
      </c>
    </row>
    <row r="20" spans="4:11" ht="15">
      <c r="D20">
        <v>8</v>
      </c>
      <c r="H20">
        <v>8</v>
      </c>
      <c r="J20" t="s">
        <v>1375</v>
      </c>
      <c r="K20" t="s">
        <v>1376</v>
      </c>
    </row>
    <row r="21" spans="4:11" ht="409.5">
      <c r="D21">
        <v>9</v>
      </c>
      <c r="H21">
        <v>9</v>
      </c>
      <c r="J21" t="s">
        <v>1377</v>
      </c>
      <c r="K21" s="13" t="s">
        <v>1378</v>
      </c>
    </row>
    <row r="22" spans="4:11" ht="409.5">
      <c r="D22">
        <v>10</v>
      </c>
      <c r="J22" t="s">
        <v>1379</v>
      </c>
      <c r="K22" s="13" t="s">
        <v>1380</v>
      </c>
    </row>
    <row r="23" spans="4:11" ht="409.5">
      <c r="D23">
        <v>11</v>
      </c>
      <c r="J23" t="s">
        <v>1381</v>
      </c>
      <c r="K23" s="13" t="s">
        <v>1382</v>
      </c>
    </row>
    <row r="24" spans="10:11" ht="409.5">
      <c r="J24" t="s">
        <v>1383</v>
      </c>
      <c r="K24" s="13" t="s">
        <v>2162</v>
      </c>
    </row>
    <row r="25" spans="10:11" ht="15">
      <c r="J25" t="s">
        <v>1384</v>
      </c>
      <c r="K25" t="b">
        <v>0</v>
      </c>
    </row>
    <row r="26" spans="10:11" ht="15">
      <c r="J26" t="s">
        <v>2159</v>
      </c>
      <c r="K26" t="s">
        <v>2160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1418</v>
      </c>
      <c r="B1" s="13" t="s">
        <v>1419</v>
      </c>
      <c r="C1" s="13" t="s">
        <v>1420</v>
      </c>
      <c r="D1" s="13" t="s">
        <v>1422</v>
      </c>
      <c r="E1" s="13" t="s">
        <v>1421</v>
      </c>
      <c r="F1" s="13" t="s">
        <v>1424</v>
      </c>
      <c r="G1" s="13" t="s">
        <v>1423</v>
      </c>
      <c r="H1" s="13" t="s">
        <v>1426</v>
      </c>
      <c r="I1" s="13" t="s">
        <v>1425</v>
      </c>
      <c r="J1" s="13" t="s">
        <v>1428</v>
      </c>
      <c r="K1" s="13" t="s">
        <v>1427</v>
      </c>
      <c r="L1" s="13" t="s">
        <v>1430</v>
      </c>
      <c r="M1" s="78" t="s">
        <v>1429</v>
      </c>
      <c r="N1" s="78" t="s">
        <v>1432</v>
      </c>
      <c r="O1" s="13" t="s">
        <v>1431</v>
      </c>
      <c r="P1" s="13" t="s">
        <v>1434</v>
      </c>
      <c r="Q1" s="78" t="s">
        <v>1433</v>
      </c>
      <c r="R1" s="78" t="s">
        <v>1436</v>
      </c>
      <c r="S1" s="13" t="s">
        <v>1435</v>
      </c>
      <c r="T1" s="13" t="s">
        <v>1438</v>
      </c>
      <c r="U1" s="78" t="s">
        <v>1437</v>
      </c>
      <c r="V1" s="78" t="s">
        <v>1439</v>
      </c>
    </row>
    <row r="2" spans="1:22" ht="15">
      <c r="A2" s="82" t="s">
        <v>360</v>
      </c>
      <c r="B2" s="78">
        <v>3</v>
      </c>
      <c r="C2" s="82" t="s">
        <v>357</v>
      </c>
      <c r="D2" s="78">
        <v>1</v>
      </c>
      <c r="E2" s="82" t="s">
        <v>384</v>
      </c>
      <c r="F2" s="78">
        <v>1</v>
      </c>
      <c r="G2" s="82" t="s">
        <v>360</v>
      </c>
      <c r="H2" s="78">
        <v>3</v>
      </c>
      <c r="I2" s="82" t="s">
        <v>409</v>
      </c>
      <c r="J2" s="78">
        <v>1</v>
      </c>
      <c r="K2" s="82" t="s">
        <v>418</v>
      </c>
      <c r="L2" s="78">
        <v>1</v>
      </c>
      <c r="M2" s="78"/>
      <c r="N2" s="78"/>
      <c r="O2" s="82" t="s">
        <v>382</v>
      </c>
      <c r="P2" s="78">
        <v>1</v>
      </c>
      <c r="Q2" s="78"/>
      <c r="R2" s="78"/>
      <c r="S2" s="82" t="s">
        <v>381</v>
      </c>
      <c r="T2" s="78">
        <v>1</v>
      </c>
      <c r="U2" s="78"/>
      <c r="V2" s="78"/>
    </row>
    <row r="3" spans="1:22" ht="15">
      <c r="A3" s="82" t="s">
        <v>367</v>
      </c>
      <c r="B3" s="78">
        <v>2</v>
      </c>
      <c r="C3" s="82" t="s">
        <v>358</v>
      </c>
      <c r="D3" s="78">
        <v>1</v>
      </c>
      <c r="E3" s="82" t="s">
        <v>385</v>
      </c>
      <c r="F3" s="78">
        <v>1</v>
      </c>
      <c r="G3" s="82" t="s">
        <v>416</v>
      </c>
      <c r="H3" s="78">
        <v>1</v>
      </c>
      <c r="I3" s="82" t="s">
        <v>410</v>
      </c>
      <c r="J3" s="78">
        <v>1</v>
      </c>
      <c r="K3" s="82" t="s">
        <v>417</v>
      </c>
      <c r="L3" s="78">
        <v>1</v>
      </c>
      <c r="M3" s="78"/>
      <c r="N3" s="78"/>
      <c r="O3" s="82" t="s">
        <v>383</v>
      </c>
      <c r="P3" s="78">
        <v>1</v>
      </c>
      <c r="Q3" s="78"/>
      <c r="R3" s="78"/>
      <c r="S3" s="78"/>
      <c r="T3" s="78"/>
      <c r="U3" s="78"/>
      <c r="V3" s="78"/>
    </row>
    <row r="4" spans="1:22" ht="15">
      <c r="A4" s="82" t="s">
        <v>359</v>
      </c>
      <c r="B4" s="78">
        <v>2</v>
      </c>
      <c r="C4" s="82" t="s">
        <v>361</v>
      </c>
      <c r="D4" s="78">
        <v>1</v>
      </c>
      <c r="E4" s="82" t="s">
        <v>386</v>
      </c>
      <c r="F4" s="78">
        <v>1</v>
      </c>
      <c r="G4" s="78"/>
      <c r="H4" s="78"/>
      <c r="I4" s="82" t="s">
        <v>411</v>
      </c>
      <c r="J4" s="78">
        <v>1</v>
      </c>
      <c r="K4" s="78"/>
      <c r="L4" s="78"/>
      <c r="M4" s="78"/>
      <c r="N4" s="78"/>
      <c r="O4" s="78"/>
      <c r="P4" s="78"/>
      <c r="Q4" s="78"/>
      <c r="R4" s="78"/>
      <c r="S4" s="78"/>
      <c r="T4" s="78"/>
      <c r="U4" s="78"/>
      <c r="V4" s="78"/>
    </row>
    <row r="5" spans="1:22" ht="15">
      <c r="A5" s="82" t="s">
        <v>418</v>
      </c>
      <c r="B5" s="78">
        <v>1</v>
      </c>
      <c r="C5" s="82" t="s">
        <v>363</v>
      </c>
      <c r="D5" s="78">
        <v>1</v>
      </c>
      <c r="E5" s="82" t="s">
        <v>387</v>
      </c>
      <c r="F5" s="78">
        <v>1</v>
      </c>
      <c r="G5" s="78"/>
      <c r="H5" s="78"/>
      <c r="I5" s="82" t="s">
        <v>412</v>
      </c>
      <c r="J5" s="78">
        <v>1</v>
      </c>
      <c r="K5" s="78"/>
      <c r="L5" s="78"/>
      <c r="M5" s="78"/>
      <c r="N5" s="78"/>
      <c r="O5" s="78"/>
      <c r="P5" s="78"/>
      <c r="Q5" s="78"/>
      <c r="R5" s="78"/>
      <c r="S5" s="78"/>
      <c r="T5" s="78"/>
      <c r="U5" s="78"/>
      <c r="V5" s="78"/>
    </row>
    <row r="6" spans="1:22" ht="15">
      <c r="A6" s="82" t="s">
        <v>417</v>
      </c>
      <c r="B6" s="78">
        <v>1</v>
      </c>
      <c r="C6" s="82" t="s">
        <v>366</v>
      </c>
      <c r="D6" s="78">
        <v>1</v>
      </c>
      <c r="E6" s="82" t="s">
        <v>388</v>
      </c>
      <c r="F6" s="78">
        <v>1</v>
      </c>
      <c r="G6" s="78"/>
      <c r="H6" s="78"/>
      <c r="I6" s="78"/>
      <c r="J6" s="78"/>
      <c r="K6" s="78"/>
      <c r="L6" s="78"/>
      <c r="M6" s="78"/>
      <c r="N6" s="78"/>
      <c r="O6" s="78"/>
      <c r="P6" s="78"/>
      <c r="Q6" s="78"/>
      <c r="R6" s="78"/>
      <c r="S6" s="78"/>
      <c r="T6" s="78"/>
      <c r="U6" s="78"/>
      <c r="V6" s="78"/>
    </row>
    <row r="7" spans="1:22" ht="15">
      <c r="A7" s="82" t="s">
        <v>416</v>
      </c>
      <c r="B7" s="78">
        <v>1</v>
      </c>
      <c r="C7" s="82" t="s">
        <v>365</v>
      </c>
      <c r="D7" s="78">
        <v>1</v>
      </c>
      <c r="E7" s="82" t="s">
        <v>389</v>
      </c>
      <c r="F7" s="78">
        <v>1</v>
      </c>
      <c r="G7" s="78"/>
      <c r="H7" s="78"/>
      <c r="I7" s="78"/>
      <c r="J7" s="78"/>
      <c r="K7" s="78"/>
      <c r="L7" s="78"/>
      <c r="M7" s="78"/>
      <c r="N7" s="78"/>
      <c r="O7" s="78"/>
      <c r="P7" s="78"/>
      <c r="Q7" s="78"/>
      <c r="R7" s="78"/>
      <c r="S7" s="78"/>
      <c r="T7" s="78"/>
      <c r="U7" s="78"/>
      <c r="V7" s="78"/>
    </row>
    <row r="8" spans="1:22" ht="15">
      <c r="A8" s="82" t="s">
        <v>415</v>
      </c>
      <c r="B8" s="78">
        <v>1</v>
      </c>
      <c r="C8" s="82" t="s">
        <v>368</v>
      </c>
      <c r="D8" s="78">
        <v>1</v>
      </c>
      <c r="E8" s="82" t="s">
        <v>371</v>
      </c>
      <c r="F8" s="78">
        <v>1</v>
      </c>
      <c r="G8" s="78"/>
      <c r="H8" s="78"/>
      <c r="I8" s="78"/>
      <c r="J8" s="78"/>
      <c r="K8" s="78"/>
      <c r="L8" s="78"/>
      <c r="M8" s="78"/>
      <c r="N8" s="78"/>
      <c r="O8" s="78"/>
      <c r="P8" s="78"/>
      <c r="Q8" s="78"/>
      <c r="R8" s="78"/>
      <c r="S8" s="78"/>
      <c r="T8" s="78"/>
      <c r="U8" s="78"/>
      <c r="V8" s="78"/>
    </row>
    <row r="9" spans="1:22" ht="15">
      <c r="A9" s="82" t="s">
        <v>414</v>
      </c>
      <c r="B9" s="78">
        <v>1</v>
      </c>
      <c r="C9" s="82" t="s">
        <v>369</v>
      </c>
      <c r="D9" s="78">
        <v>1</v>
      </c>
      <c r="E9" s="78"/>
      <c r="F9" s="78"/>
      <c r="G9" s="78"/>
      <c r="H9" s="78"/>
      <c r="I9" s="78"/>
      <c r="J9" s="78"/>
      <c r="K9" s="78"/>
      <c r="L9" s="78"/>
      <c r="M9" s="78"/>
      <c r="N9" s="78"/>
      <c r="O9" s="78"/>
      <c r="P9" s="78"/>
      <c r="Q9" s="78"/>
      <c r="R9" s="78"/>
      <c r="S9" s="78"/>
      <c r="T9" s="78"/>
      <c r="U9" s="78"/>
      <c r="V9" s="78"/>
    </row>
    <row r="10" spans="1:22" ht="15">
      <c r="A10" s="82" t="s">
        <v>413</v>
      </c>
      <c r="B10" s="78">
        <v>1</v>
      </c>
      <c r="C10" s="82" t="s">
        <v>370</v>
      </c>
      <c r="D10" s="78">
        <v>1</v>
      </c>
      <c r="E10" s="78"/>
      <c r="F10" s="78"/>
      <c r="G10" s="78"/>
      <c r="H10" s="78"/>
      <c r="I10" s="78"/>
      <c r="J10" s="78"/>
      <c r="K10" s="78"/>
      <c r="L10" s="78"/>
      <c r="M10" s="78"/>
      <c r="N10" s="78"/>
      <c r="O10" s="78"/>
      <c r="P10" s="78"/>
      <c r="Q10" s="78"/>
      <c r="R10" s="78"/>
      <c r="S10" s="78"/>
      <c r="T10" s="78"/>
      <c r="U10" s="78"/>
      <c r="V10" s="78"/>
    </row>
    <row r="11" spans="1:22" ht="15">
      <c r="A11" s="82" t="s">
        <v>409</v>
      </c>
      <c r="B11" s="78">
        <v>1</v>
      </c>
      <c r="C11" s="82" t="s">
        <v>372</v>
      </c>
      <c r="D11" s="78">
        <v>1</v>
      </c>
      <c r="E11" s="78"/>
      <c r="F11" s="78"/>
      <c r="G11" s="78"/>
      <c r="H11" s="78"/>
      <c r="I11" s="78"/>
      <c r="J11" s="78"/>
      <c r="K11" s="78"/>
      <c r="L11" s="78"/>
      <c r="M11" s="78"/>
      <c r="N11" s="78"/>
      <c r="O11" s="78"/>
      <c r="P11" s="78"/>
      <c r="Q11" s="78"/>
      <c r="R11" s="78"/>
      <c r="S11" s="78"/>
      <c r="T11" s="78"/>
      <c r="U11" s="78"/>
      <c r="V11" s="78"/>
    </row>
    <row r="14" spans="1:22" ht="15" customHeight="1">
      <c r="A14" s="13" t="s">
        <v>1448</v>
      </c>
      <c r="B14" s="13" t="s">
        <v>1419</v>
      </c>
      <c r="C14" s="13" t="s">
        <v>1449</v>
      </c>
      <c r="D14" s="13" t="s">
        <v>1422</v>
      </c>
      <c r="E14" s="13" t="s">
        <v>1450</v>
      </c>
      <c r="F14" s="13" t="s">
        <v>1424</v>
      </c>
      <c r="G14" s="13" t="s">
        <v>1451</v>
      </c>
      <c r="H14" s="13" t="s">
        <v>1426</v>
      </c>
      <c r="I14" s="13" t="s">
        <v>1452</v>
      </c>
      <c r="J14" s="13" t="s">
        <v>1428</v>
      </c>
      <c r="K14" s="13" t="s">
        <v>1453</v>
      </c>
      <c r="L14" s="13" t="s">
        <v>1430</v>
      </c>
      <c r="M14" s="78" t="s">
        <v>1454</v>
      </c>
      <c r="N14" s="78" t="s">
        <v>1432</v>
      </c>
      <c r="O14" s="13" t="s">
        <v>1455</v>
      </c>
      <c r="P14" s="13" t="s">
        <v>1434</v>
      </c>
      <c r="Q14" s="78" t="s">
        <v>1456</v>
      </c>
      <c r="R14" s="78" t="s">
        <v>1436</v>
      </c>
      <c r="S14" s="13" t="s">
        <v>1457</v>
      </c>
      <c r="T14" s="13" t="s">
        <v>1438</v>
      </c>
      <c r="U14" s="78" t="s">
        <v>1458</v>
      </c>
      <c r="V14" s="78" t="s">
        <v>1439</v>
      </c>
    </row>
    <row r="15" spans="1:22" ht="15">
      <c r="A15" s="78" t="s">
        <v>420</v>
      </c>
      <c r="B15" s="78">
        <v>46</v>
      </c>
      <c r="C15" s="78" t="s">
        <v>420</v>
      </c>
      <c r="D15" s="78">
        <v>31</v>
      </c>
      <c r="E15" s="78" t="s">
        <v>420</v>
      </c>
      <c r="F15" s="78">
        <v>7</v>
      </c>
      <c r="G15" s="78" t="s">
        <v>422</v>
      </c>
      <c r="H15" s="78">
        <v>3</v>
      </c>
      <c r="I15" s="78" t="s">
        <v>420</v>
      </c>
      <c r="J15" s="78">
        <v>4</v>
      </c>
      <c r="K15" s="78" t="s">
        <v>420</v>
      </c>
      <c r="L15" s="78">
        <v>2</v>
      </c>
      <c r="M15" s="78"/>
      <c r="N15" s="78"/>
      <c r="O15" s="78" t="s">
        <v>419</v>
      </c>
      <c r="P15" s="78">
        <v>2</v>
      </c>
      <c r="Q15" s="78"/>
      <c r="R15" s="78"/>
      <c r="S15" s="78" t="s">
        <v>420</v>
      </c>
      <c r="T15" s="78">
        <v>1</v>
      </c>
      <c r="U15" s="78"/>
      <c r="V15" s="78"/>
    </row>
    <row r="16" spans="1:22" ht="15">
      <c r="A16" s="78" t="s">
        <v>421</v>
      </c>
      <c r="B16" s="78">
        <v>5</v>
      </c>
      <c r="C16" s="78" t="s">
        <v>429</v>
      </c>
      <c r="D16" s="78">
        <v>2</v>
      </c>
      <c r="E16" s="78"/>
      <c r="F16" s="78"/>
      <c r="G16" s="78" t="s">
        <v>430</v>
      </c>
      <c r="H16" s="78">
        <v>1</v>
      </c>
      <c r="I16" s="78"/>
      <c r="J16" s="78"/>
      <c r="K16" s="78"/>
      <c r="L16" s="78"/>
      <c r="M16" s="78"/>
      <c r="N16" s="78"/>
      <c r="O16" s="78"/>
      <c r="P16" s="78"/>
      <c r="Q16" s="78"/>
      <c r="R16" s="78"/>
      <c r="S16" s="78"/>
      <c r="T16" s="78"/>
      <c r="U16" s="78"/>
      <c r="V16" s="78"/>
    </row>
    <row r="17" spans="1:22" ht="15">
      <c r="A17" s="78" t="s">
        <v>423</v>
      </c>
      <c r="B17" s="78">
        <v>4</v>
      </c>
      <c r="C17" s="78" t="s">
        <v>424</v>
      </c>
      <c r="D17" s="78">
        <v>1</v>
      </c>
      <c r="E17" s="78"/>
      <c r="F17" s="78"/>
      <c r="G17" s="78"/>
      <c r="H17" s="78"/>
      <c r="I17" s="78"/>
      <c r="J17" s="78"/>
      <c r="K17" s="78"/>
      <c r="L17" s="78"/>
      <c r="M17" s="78"/>
      <c r="N17" s="78"/>
      <c r="O17" s="78"/>
      <c r="P17" s="78"/>
      <c r="Q17" s="78"/>
      <c r="R17" s="78"/>
      <c r="S17" s="78"/>
      <c r="T17" s="78"/>
      <c r="U17" s="78"/>
      <c r="V17" s="78"/>
    </row>
    <row r="18" spans="1:22" ht="15">
      <c r="A18" s="78" t="s">
        <v>419</v>
      </c>
      <c r="B18" s="78">
        <v>3</v>
      </c>
      <c r="C18" s="78" t="s">
        <v>425</v>
      </c>
      <c r="D18" s="78">
        <v>1</v>
      </c>
      <c r="E18" s="78"/>
      <c r="F18" s="78"/>
      <c r="G18" s="78"/>
      <c r="H18" s="78"/>
      <c r="I18" s="78"/>
      <c r="J18" s="78"/>
      <c r="K18" s="78"/>
      <c r="L18" s="78"/>
      <c r="M18" s="78"/>
      <c r="N18" s="78"/>
      <c r="O18" s="78"/>
      <c r="P18" s="78"/>
      <c r="Q18" s="78"/>
      <c r="R18" s="78"/>
      <c r="S18" s="78"/>
      <c r="T18" s="78"/>
      <c r="U18" s="78"/>
      <c r="V18" s="78"/>
    </row>
    <row r="19" spans="1:22" ht="15">
      <c r="A19" s="78" t="s">
        <v>422</v>
      </c>
      <c r="B19" s="78">
        <v>3</v>
      </c>
      <c r="C19" s="78" t="s">
        <v>426</v>
      </c>
      <c r="D19" s="78">
        <v>1</v>
      </c>
      <c r="E19" s="78"/>
      <c r="F19" s="78"/>
      <c r="G19" s="78"/>
      <c r="H19" s="78"/>
      <c r="I19" s="78"/>
      <c r="J19" s="78"/>
      <c r="K19" s="78"/>
      <c r="L19" s="78"/>
      <c r="M19" s="78"/>
      <c r="N19" s="78"/>
      <c r="O19" s="78"/>
      <c r="P19" s="78"/>
      <c r="Q19" s="78"/>
      <c r="R19" s="78"/>
      <c r="S19" s="78"/>
      <c r="T19" s="78"/>
      <c r="U19" s="78"/>
      <c r="V19" s="78"/>
    </row>
    <row r="20" spans="1:22" ht="15">
      <c r="A20" s="78" t="s">
        <v>429</v>
      </c>
      <c r="B20" s="78">
        <v>2</v>
      </c>
      <c r="C20" s="78" t="s">
        <v>427</v>
      </c>
      <c r="D20" s="78">
        <v>1</v>
      </c>
      <c r="E20" s="78"/>
      <c r="F20" s="78"/>
      <c r="G20" s="78"/>
      <c r="H20" s="78"/>
      <c r="I20" s="78"/>
      <c r="J20" s="78"/>
      <c r="K20" s="78"/>
      <c r="L20" s="78"/>
      <c r="M20" s="78"/>
      <c r="N20" s="78"/>
      <c r="O20" s="78"/>
      <c r="P20" s="78"/>
      <c r="Q20" s="78"/>
      <c r="R20" s="78"/>
      <c r="S20" s="78"/>
      <c r="T20" s="78"/>
      <c r="U20" s="78"/>
      <c r="V20" s="78"/>
    </row>
    <row r="21" spans="1:22" ht="15">
      <c r="A21" s="78" t="s">
        <v>430</v>
      </c>
      <c r="B21" s="78">
        <v>1</v>
      </c>
      <c r="C21" s="78" t="s">
        <v>421</v>
      </c>
      <c r="D21" s="78">
        <v>1</v>
      </c>
      <c r="E21" s="78"/>
      <c r="F21" s="78"/>
      <c r="G21" s="78"/>
      <c r="H21" s="78"/>
      <c r="I21" s="78"/>
      <c r="J21" s="78"/>
      <c r="K21" s="78"/>
      <c r="L21" s="78"/>
      <c r="M21" s="78"/>
      <c r="N21" s="78"/>
      <c r="O21" s="78"/>
      <c r="P21" s="78"/>
      <c r="Q21" s="78"/>
      <c r="R21" s="78"/>
      <c r="S21" s="78"/>
      <c r="T21" s="78"/>
      <c r="U21" s="78"/>
      <c r="V21" s="78"/>
    </row>
    <row r="22" spans="1:22" ht="15">
      <c r="A22" s="78" t="s">
        <v>427</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426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425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1462</v>
      </c>
      <c r="B27" s="13" t="s">
        <v>1419</v>
      </c>
      <c r="C27" s="13" t="s">
        <v>1473</v>
      </c>
      <c r="D27" s="13" t="s">
        <v>1422</v>
      </c>
      <c r="E27" s="13" t="s">
        <v>1474</v>
      </c>
      <c r="F27" s="13" t="s">
        <v>1424</v>
      </c>
      <c r="G27" s="13" t="s">
        <v>1480</v>
      </c>
      <c r="H27" s="13" t="s">
        <v>1426</v>
      </c>
      <c r="I27" s="13" t="s">
        <v>1490</v>
      </c>
      <c r="J27" s="13" t="s">
        <v>1428</v>
      </c>
      <c r="K27" s="13" t="s">
        <v>1494</v>
      </c>
      <c r="L27" s="13" t="s">
        <v>1430</v>
      </c>
      <c r="M27" s="13" t="s">
        <v>1500</v>
      </c>
      <c r="N27" s="13" t="s">
        <v>1432</v>
      </c>
      <c r="O27" s="13" t="s">
        <v>1507</v>
      </c>
      <c r="P27" s="13" t="s">
        <v>1434</v>
      </c>
      <c r="Q27" s="13" t="s">
        <v>1510</v>
      </c>
      <c r="R27" s="13" t="s">
        <v>1436</v>
      </c>
      <c r="S27" s="13" t="s">
        <v>1511</v>
      </c>
      <c r="T27" s="13" t="s">
        <v>1438</v>
      </c>
      <c r="U27" s="13" t="s">
        <v>1515</v>
      </c>
      <c r="V27" s="13" t="s">
        <v>1439</v>
      </c>
    </row>
    <row r="28" spans="1:22" ht="15">
      <c r="A28" s="78" t="s">
        <v>1463</v>
      </c>
      <c r="B28" s="78">
        <v>85</v>
      </c>
      <c r="C28" s="78" t="s">
        <v>1463</v>
      </c>
      <c r="D28" s="78">
        <v>40</v>
      </c>
      <c r="E28" s="78" t="s">
        <v>1463</v>
      </c>
      <c r="F28" s="78">
        <v>8</v>
      </c>
      <c r="G28" s="78" t="s">
        <v>1481</v>
      </c>
      <c r="H28" s="78">
        <v>4</v>
      </c>
      <c r="I28" s="78" t="s">
        <v>1464</v>
      </c>
      <c r="J28" s="78">
        <v>4</v>
      </c>
      <c r="K28" s="78" t="s">
        <v>1469</v>
      </c>
      <c r="L28" s="78">
        <v>6</v>
      </c>
      <c r="M28" s="78" t="s">
        <v>1501</v>
      </c>
      <c r="N28" s="78">
        <v>5</v>
      </c>
      <c r="O28" s="78" t="s">
        <v>1464</v>
      </c>
      <c r="P28" s="78">
        <v>5</v>
      </c>
      <c r="Q28" s="78" t="s">
        <v>1464</v>
      </c>
      <c r="R28" s="78">
        <v>2</v>
      </c>
      <c r="S28" s="78" t="s">
        <v>1512</v>
      </c>
      <c r="T28" s="78">
        <v>1</v>
      </c>
      <c r="U28" s="78" t="s">
        <v>1492</v>
      </c>
      <c r="V28" s="78">
        <v>2</v>
      </c>
    </row>
    <row r="29" spans="1:22" ht="15">
      <c r="A29" s="78" t="s">
        <v>1464</v>
      </c>
      <c r="B29" s="78">
        <v>58</v>
      </c>
      <c r="C29" s="78" t="s">
        <v>1468</v>
      </c>
      <c r="D29" s="78">
        <v>28</v>
      </c>
      <c r="E29" s="78" t="s">
        <v>1475</v>
      </c>
      <c r="F29" s="78">
        <v>7</v>
      </c>
      <c r="G29" s="78" t="s">
        <v>1482</v>
      </c>
      <c r="H29" s="78">
        <v>3</v>
      </c>
      <c r="I29" s="78" t="s">
        <v>1465</v>
      </c>
      <c r="J29" s="78">
        <v>4</v>
      </c>
      <c r="K29" s="78" t="s">
        <v>1464</v>
      </c>
      <c r="L29" s="78">
        <v>4</v>
      </c>
      <c r="M29" s="78" t="s">
        <v>253</v>
      </c>
      <c r="N29" s="78">
        <v>5</v>
      </c>
      <c r="O29" s="78" t="s">
        <v>1465</v>
      </c>
      <c r="P29" s="78">
        <v>5</v>
      </c>
      <c r="Q29" s="78" t="s">
        <v>1465</v>
      </c>
      <c r="R29" s="78">
        <v>2</v>
      </c>
      <c r="S29" s="78" t="s">
        <v>1513</v>
      </c>
      <c r="T29" s="78">
        <v>1</v>
      </c>
      <c r="U29" s="78" t="s">
        <v>1464</v>
      </c>
      <c r="V29" s="78">
        <v>2</v>
      </c>
    </row>
    <row r="30" spans="1:22" ht="15">
      <c r="A30" s="78" t="s">
        <v>1465</v>
      </c>
      <c r="B30" s="78">
        <v>48</v>
      </c>
      <c r="C30" s="78" t="s">
        <v>1464</v>
      </c>
      <c r="D30" s="78">
        <v>27</v>
      </c>
      <c r="E30" s="78" t="s">
        <v>1470</v>
      </c>
      <c r="F30" s="78">
        <v>7</v>
      </c>
      <c r="G30" s="78" t="s">
        <v>1483</v>
      </c>
      <c r="H30" s="78">
        <v>3</v>
      </c>
      <c r="I30" s="78" t="s">
        <v>1491</v>
      </c>
      <c r="J30" s="78">
        <v>4</v>
      </c>
      <c r="K30" s="78" t="s">
        <v>1463</v>
      </c>
      <c r="L30" s="78">
        <v>4</v>
      </c>
      <c r="M30" s="78" t="s">
        <v>1502</v>
      </c>
      <c r="N30" s="78">
        <v>5</v>
      </c>
      <c r="O30" s="78" t="s">
        <v>1469</v>
      </c>
      <c r="P30" s="78">
        <v>5</v>
      </c>
      <c r="Q30" s="78" t="s">
        <v>1491</v>
      </c>
      <c r="R30" s="78">
        <v>2</v>
      </c>
      <c r="S30" s="78" t="s">
        <v>1514</v>
      </c>
      <c r="T30" s="78">
        <v>1</v>
      </c>
      <c r="U30" s="78" t="s">
        <v>1466</v>
      </c>
      <c r="V30" s="78">
        <v>2</v>
      </c>
    </row>
    <row r="31" spans="1:22" ht="15">
      <c r="A31" s="78" t="s">
        <v>1466</v>
      </c>
      <c r="B31" s="78">
        <v>46</v>
      </c>
      <c r="C31" s="78" t="s">
        <v>1466</v>
      </c>
      <c r="D31" s="78">
        <v>27</v>
      </c>
      <c r="E31" s="78" t="s">
        <v>1476</v>
      </c>
      <c r="F31" s="78">
        <v>7</v>
      </c>
      <c r="G31" s="78" t="s">
        <v>1484</v>
      </c>
      <c r="H31" s="78">
        <v>3</v>
      </c>
      <c r="I31" s="78" t="s">
        <v>1471</v>
      </c>
      <c r="J31" s="78">
        <v>4</v>
      </c>
      <c r="K31" s="78" t="s">
        <v>1495</v>
      </c>
      <c r="L31" s="78">
        <v>4</v>
      </c>
      <c r="M31" s="78" t="s">
        <v>1464</v>
      </c>
      <c r="N31" s="78">
        <v>5</v>
      </c>
      <c r="O31" s="78" t="s">
        <v>1508</v>
      </c>
      <c r="P31" s="78">
        <v>5</v>
      </c>
      <c r="Q31" s="78" t="s">
        <v>1471</v>
      </c>
      <c r="R31" s="78">
        <v>2</v>
      </c>
      <c r="S31" s="78" t="s">
        <v>1463</v>
      </c>
      <c r="T31" s="78">
        <v>1</v>
      </c>
      <c r="U31" s="78" t="s">
        <v>1516</v>
      </c>
      <c r="V31" s="78">
        <v>2</v>
      </c>
    </row>
    <row r="32" spans="1:22" ht="15">
      <c r="A32" s="78" t="s">
        <v>1467</v>
      </c>
      <c r="B32" s="78">
        <v>46</v>
      </c>
      <c r="C32" s="78" t="s">
        <v>1465</v>
      </c>
      <c r="D32" s="78">
        <v>26</v>
      </c>
      <c r="E32" s="78" t="s">
        <v>1467</v>
      </c>
      <c r="F32" s="78">
        <v>7</v>
      </c>
      <c r="G32" s="78" t="s">
        <v>1485</v>
      </c>
      <c r="H32" s="78">
        <v>3</v>
      </c>
      <c r="I32" s="78" t="s">
        <v>1470</v>
      </c>
      <c r="J32" s="78">
        <v>4</v>
      </c>
      <c r="K32" s="78" t="s">
        <v>1496</v>
      </c>
      <c r="L32" s="78">
        <v>4</v>
      </c>
      <c r="M32" s="78" t="s">
        <v>1503</v>
      </c>
      <c r="N32" s="78">
        <v>5</v>
      </c>
      <c r="O32" s="78" t="s">
        <v>1466</v>
      </c>
      <c r="P32" s="78">
        <v>4</v>
      </c>
      <c r="Q32" s="78" t="s">
        <v>1470</v>
      </c>
      <c r="R32" s="78">
        <v>2</v>
      </c>
      <c r="S32" s="78"/>
      <c r="T32" s="78"/>
      <c r="U32" s="78" t="s">
        <v>1470</v>
      </c>
      <c r="V32" s="78">
        <v>2</v>
      </c>
    </row>
    <row r="33" spans="1:22" ht="15">
      <c r="A33" s="78" t="s">
        <v>1468</v>
      </c>
      <c r="B33" s="78">
        <v>46</v>
      </c>
      <c r="C33" s="78" t="s">
        <v>1467</v>
      </c>
      <c r="D33" s="78">
        <v>26</v>
      </c>
      <c r="E33" s="78" t="s">
        <v>1477</v>
      </c>
      <c r="F33" s="78">
        <v>7</v>
      </c>
      <c r="G33" s="78" t="s">
        <v>1486</v>
      </c>
      <c r="H33" s="78">
        <v>2</v>
      </c>
      <c r="I33" s="78" t="s">
        <v>1466</v>
      </c>
      <c r="J33" s="78">
        <v>4</v>
      </c>
      <c r="K33" s="78" t="s">
        <v>1465</v>
      </c>
      <c r="L33" s="78">
        <v>4</v>
      </c>
      <c r="M33" s="78" t="s">
        <v>1463</v>
      </c>
      <c r="N33" s="78">
        <v>5</v>
      </c>
      <c r="O33" s="78" t="s">
        <v>1468</v>
      </c>
      <c r="P33" s="78">
        <v>4</v>
      </c>
      <c r="Q33" s="78" t="s">
        <v>1466</v>
      </c>
      <c r="R33" s="78">
        <v>2</v>
      </c>
      <c r="S33" s="78"/>
      <c r="T33" s="78"/>
      <c r="U33" s="78" t="s">
        <v>1469</v>
      </c>
      <c r="V33" s="78">
        <v>2</v>
      </c>
    </row>
    <row r="34" spans="1:22" ht="15">
      <c r="A34" s="78" t="s">
        <v>1469</v>
      </c>
      <c r="B34" s="78">
        <v>43</v>
      </c>
      <c r="C34" s="78" t="s">
        <v>1469</v>
      </c>
      <c r="D34" s="78">
        <v>23</v>
      </c>
      <c r="E34" s="78" t="s">
        <v>1472</v>
      </c>
      <c r="F34" s="78">
        <v>6</v>
      </c>
      <c r="G34" s="78" t="s">
        <v>1463</v>
      </c>
      <c r="H34" s="78">
        <v>2</v>
      </c>
      <c r="I34" s="78" t="s">
        <v>1463</v>
      </c>
      <c r="J34" s="78">
        <v>4</v>
      </c>
      <c r="K34" s="78" t="s">
        <v>1471</v>
      </c>
      <c r="L34" s="78">
        <v>3</v>
      </c>
      <c r="M34" s="78" t="s">
        <v>1466</v>
      </c>
      <c r="N34" s="78">
        <v>3</v>
      </c>
      <c r="O34" s="78" t="s">
        <v>1471</v>
      </c>
      <c r="P34" s="78">
        <v>4</v>
      </c>
      <c r="Q34" s="78" t="s">
        <v>1463</v>
      </c>
      <c r="R34" s="78">
        <v>2</v>
      </c>
      <c r="S34" s="78"/>
      <c r="T34" s="78"/>
      <c r="U34" s="78" t="s">
        <v>1465</v>
      </c>
      <c r="V34" s="78">
        <v>2</v>
      </c>
    </row>
    <row r="35" spans="1:22" ht="15">
      <c r="A35" s="78" t="s">
        <v>1470</v>
      </c>
      <c r="B35" s="78">
        <v>39</v>
      </c>
      <c r="C35" s="78" t="s">
        <v>1472</v>
      </c>
      <c r="D35" s="78">
        <v>22</v>
      </c>
      <c r="E35" s="78" t="s">
        <v>1468</v>
      </c>
      <c r="F35" s="78">
        <v>6</v>
      </c>
      <c r="G35" s="78" t="s">
        <v>1487</v>
      </c>
      <c r="H35" s="78">
        <v>1</v>
      </c>
      <c r="I35" s="78" t="s">
        <v>1492</v>
      </c>
      <c r="J35" s="78">
        <v>4</v>
      </c>
      <c r="K35" s="78" t="s">
        <v>1497</v>
      </c>
      <c r="L35" s="78">
        <v>2</v>
      </c>
      <c r="M35" s="78" t="s">
        <v>1504</v>
      </c>
      <c r="N35" s="78">
        <v>2</v>
      </c>
      <c r="O35" s="78" t="s">
        <v>1509</v>
      </c>
      <c r="P35" s="78">
        <v>4</v>
      </c>
      <c r="Q35" s="78" t="s">
        <v>1492</v>
      </c>
      <c r="R35" s="78">
        <v>2</v>
      </c>
      <c r="S35" s="78"/>
      <c r="T35" s="78"/>
      <c r="U35" s="78" t="s">
        <v>1517</v>
      </c>
      <c r="V35" s="78">
        <v>2</v>
      </c>
    </row>
    <row r="36" spans="1:22" ht="15">
      <c r="A36" s="78" t="s">
        <v>1471</v>
      </c>
      <c r="B36" s="78">
        <v>37</v>
      </c>
      <c r="C36" s="78" t="s">
        <v>1470</v>
      </c>
      <c r="D36" s="78">
        <v>19</v>
      </c>
      <c r="E36" s="78" t="s">
        <v>1478</v>
      </c>
      <c r="F36" s="78">
        <v>6</v>
      </c>
      <c r="G36" s="78" t="s">
        <v>1488</v>
      </c>
      <c r="H36" s="78">
        <v>1</v>
      </c>
      <c r="I36" s="78" t="s">
        <v>1493</v>
      </c>
      <c r="J36" s="78">
        <v>4</v>
      </c>
      <c r="K36" s="78" t="s">
        <v>1498</v>
      </c>
      <c r="L36" s="78">
        <v>2</v>
      </c>
      <c r="M36" s="78" t="s">
        <v>1505</v>
      </c>
      <c r="N36" s="78">
        <v>2</v>
      </c>
      <c r="O36" s="78" t="s">
        <v>1491</v>
      </c>
      <c r="P36" s="78">
        <v>4</v>
      </c>
      <c r="Q36" s="78" t="s">
        <v>1493</v>
      </c>
      <c r="R36" s="78">
        <v>2</v>
      </c>
      <c r="S36" s="78"/>
      <c r="T36" s="78"/>
      <c r="U36" s="78" t="s">
        <v>1496</v>
      </c>
      <c r="V36" s="78">
        <v>2</v>
      </c>
    </row>
    <row r="37" spans="1:22" ht="15">
      <c r="A37" s="78" t="s">
        <v>1472</v>
      </c>
      <c r="B37" s="78">
        <v>35</v>
      </c>
      <c r="C37" s="78" t="s">
        <v>1471</v>
      </c>
      <c r="D37" s="78">
        <v>17</v>
      </c>
      <c r="E37" s="78" t="s">
        <v>1479</v>
      </c>
      <c r="F37" s="78">
        <v>6</v>
      </c>
      <c r="G37" s="78" t="s">
        <v>1489</v>
      </c>
      <c r="H37" s="78">
        <v>1</v>
      </c>
      <c r="I37" s="78" t="s">
        <v>1467</v>
      </c>
      <c r="J37" s="78">
        <v>4</v>
      </c>
      <c r="K37" s="78" t="s">
        <v>1499</v>
      </c>
      <c r="L37" s="78">
        <v>1</v>
      </c>
      <c r="M37" s="78" t="s">
        <v>1506</v>
      </c>
      <c r="N37" s="78">
        <v>2</v>
      </c>
      <c r="O37" s="78" t="s">
        <v>1470</v>
      </c>
      <c r="P37" s="78">
        <v>4</v>
      </c>
      <c r="Q37" s="78" t="s">
        <v>1467</v>
      </c>
      <c r="R37" s="78">
        <v>2</v>
      </c>
      <c r="S37" s="78"/>
      <c r="T37" s="78"/>
      <c r="U37" s="78" t="s">
        <v>1467</v>
      </c>
      <c r="V37" s="78">
        <v>2</v>
      </c>
    </row>
    <row r="40" spans="1:22" ht="15" customHeight="1">
      <c r="A40" s="13" t="s">
        <v>1529</v>
      </c>
      <c r="B40" s="13" t="s">
        <v>1419</v>
      </c>
      <c r="C40" s="13" t="s">
        <v>1540</v>
      </c>
      <c r="D40" s="13" t="s">
        <v>1422</v>
      </c>
      <c r="E40" s="13" t="s">
        <v>1546</v>
      </c>
      <c r="F40" s="13" t="s">
        <v>1424</v>
      </c>
      <c r="G40" s="13" t="s">
        <v>1552</v>
      </c>
      <c r="H40" s="13" t="s">
        <v>1426</v>
      </c>
      <c r="I40" s="13" t="s">
        <v>1561</v>
      </c>
      <c r="J40" s="13" t="s">
        <v>1428</v>
      </c>
      <c r="K40" s="13" t="s">
        <v>1566</v>
      </c>
      <c r="L40" s="13" t="s">
        <v>1430</v>
      </c>
      <c r="M40" s="13" t="s">
        <v>1570</v>
      </c>
      <c r="N40" s="13" t="s">
        <v>1432</v>
      </c>
      <c r="O40" s="13" t="s">
        <v>1577</v>
      </c>
      <c r="P40" s="13" t="s">
        <v>1434</v>
      </c>
      <c r="Q40" s="13" t="s">
        <v>1580</v>
      </c>
      <c r="R40" s="13" t="s">
        <v>1436</v>
      </c>
      <c r="S40" s="78" t="s">
        <v>1581</v>
      </c>
      <c r="T40" s="78" t="s">
        <v>1438</v>
      </c>
      <c r="U40" s="13" t="s">
        <v>1582</v>
      </c>
      <c r="V40" s="13" t="s">
        <v>1439</v>
      </c>
    </row>
    <row r="41" spans="1:22" ht="15">
      <c r="A41" s="86" t="s">
        <v>1530</v>
      </c>
      <c r="B41" s="86">
        <v>26</v>
      </c>
      <c r="C41" s="86" t="s">
        <v>1535</v>
      </c>
      <c r="D41" s="86">
        <v>41</v>
      </c>
      <c r="E41" s="86" t="s">
        <v>1535</v>
      </c>
      <c r="F41" s="86">
        <v>11</v>
      </c>
      <c r="G41" s="86" t="s">
        <v>1553</v>
      </c>
      <c r="H41" s="86">
        <v>4</v>
      </c>
      <c r="I41" s="86" t="s">
        <v>1536</v>
      </c>
      <c r="J41" s="86">
        <v>4</v>
      </c>
      <c r="K41" s="86" t="s">
        <v>1542</v>
      </c>
      <c r="L41" s="86">
        <v>6</v>
      </c>
      <c r="M41" s="86" t="s">
        <v>1571</v>
      </c>
      <c r="N41" s="86">
        <v>7</v>
      </c>
      <c r="O41" s="86" t="s">
        <v>1536</v>
      </c>
      <c r="P41" s="86">
        <v>5</v>
      </c>
      <c r="Q41" s="86" t="s">
        <v>1536</v>
      </c>
      <c r="R41" s="86">
        <v>2</v>
      </c>
      <c r="S41" s="86"/>
      <c r="T41" s="86"/>
      <c r="U41" s="86" t="s">
        <v>1564</v>
      </c>
      <c r="V41" s="86">
        <v>2</v>
      </c>
    </row>
    <row r="42" spans="1:22" ht="15">
      <c r="A42" s="86" t="s">
        <v>1531</v>
      </c>
      <c r="B42" s="86">
        <v>9</v>
      </c>
      <c r="C42" s="86" t="s">
        <v>1541</v>
      </c>
      <c r="D42" s="86">
        <v>28</v>
      </c>
      <c r="E42" s="86" t="s">
        <v>1547</v>
      </c>
      <c r="F42" s="86">
        <v>8</v>
      </c>
      <c r="G42" s="86" t="s">
        <v>1554</v>
      </c>
      <c r="H42" s="86">
        <v>4</v>
      </c>
      <c r="I42" s="86" t="s">
        <v>1537</v>
      </c>
      <c r="J42" s="86">
        <v>4</v>
      </c>
      <c r="K42" s="86" t="s">
        <v>1536</v>
      </c>
      <c r="L42" s="86">
        <v>4</v>
      </c>
      <c r="M42" s="86" t="s">
        <v>1572</v>
      </c>
      <c r="N42" s="86">
        <v>7</v>
      </c>
      <c r="O42" s="86" t="s">
        <v>1537</v>
      </c>
      <c r="P42" s="86">
        <v>5</v>
      </c>
      <c r="Q42" s="86" t="s">
        <v>1537</v>
      </c>
      <c r="R42" s="86">
        <v>2</v>
      </c>
      <c r="S42" s="86"/>
      <c r="T42" s="86"/>
      <c r="U42" s="86" t="s">
        <v>1536</v>
      </c>
      <c r="V42" s="86">
        <v>2</v>
      </c>
    </row>
    <row r="43" spans="1:22" ht="15">
      <c r="A43" s="86" t="s">
        <v>1532</v>
      </c>
      <c r="B43" s="86">
        <v>0</v>
      </c>
      <c r="C43" s="86" t="s">
        <v>1536</v>
      </c>
      <c r="D43" s="86">
        <v>27</v>
      </c>
      <c r="E43" s="86" t="s">
        <v>1544</v>
      </c>
      <c r="F43" s="86">
        <v>8</v>
      </c>
      <c r="G43" s="86" t="s">
        <v>1555</v>
      </c>
      <c r="H43" s="86">
        <v>4</v>
      </c>
      <c r="I43" s="86" t="s">
        <v>1562</v>
      </c>
      <c r="J43" s="86">
        <v>4</v>
      </c>
      <c r="K43" s="86" t="s">
        <v>1535</v>
      </c>
      <c r="L43" s="86">
        <v>4</v>
      </c>
      <c r="M43" s="86" t="s">
        <v>1573</v>
      </c>
      <c r="N43" s="86">
        <v>7</v>
      </c>
      <c r="O43" s="86" t="s">
        <v>1542</v>
      </c>
      <c r="P43" s="86">
        <v>5</v>
      </c>
      <c r="Q43" s="86" t="s">
        <v>1562</v>
      </c>
      <c r="R43" s="86">
        <v>2</v>
      </c>
      <c r="S43" s="86"/>
      <c r="T43" s="86"/>
      <c r="U43" s="86" t="s">
        <v>1539</v>
      </c>
      <c r="V43" s="86">
        <v>2</v>
      </c>
    </row>
    <row r="44" spans="1:22" ht="15">
      <c r="A44" s="86" t="s">
        <v>1533</v>
      </c>
      <c r="B44" s="86">
        <v>1782</v>
      </c>
      <c r="C44" s="86" t="s">
        <v>1539</v>
      </c>
      <c r="D44" s="86">
        <v>27</v>
      </c>
      <c r="E44" s="86" t="s">
        <v>1543</v>
      </c>
      <c r="F44" s="86">
        <v>7</v>
      </c>
      <c r="G44" s="86" t="s">
        <v>1535</v>
      </c>
      <c r="H44" s="86">
        <v>4</v>
      </c>
      <c r="I44" s="86" t="s">
        <v>1563</v>
      </c>
      <c r="J44" s="86">
        <v>4</v>
      </c>
      <c r="K44" s="86" t="s">
        <v>1567</v>
      </c>
      <c r="L44" s="86">
        <v>4</v>
      </c>
      <c r="M44" s="86" t="s">
        <v>1536</v>
      </c>
      <c r="N44" s="86">
        <v>7</v>
      </c>
      <c r="O44" s="86" t="s">
        <v>1578</v>
      </c>
      <c r="P44" s="86">
        <v>5</v>
      </c>
      <c r="Q44" s="86" t="s">
        <v>1563</v>
      </c>
      <c r="R44" s="86">
        <v>2</v>
      </c>
      <c r="S44" s="86"/>
      <c r="T44" s="86"/>
      <c r="U44" s="86" t="s">
        <v>1583</v>
      </c>
      <c r="V44" s="86">
        <v>2</v>
      </c>
    </row>
    <row r="45" spans="1:22" ht="15">
      <c r="A45" s="86" t="s">
        <v>1534</v>
      </c>
      <c r="B45" s="86">
        <v>1817</v>
      </c>
      <c r="C45" s="86" t="s">
        <v>1538</v>
      </c>
      <c r="D45" s="86">
        <v>27</v>
      </c>
      <c r="E45" s="86" t="s">
        <v>1548</v>
      </c>
      <c r="F45" s="86">
        <v>7</v>
      </c>
      <c r="G45" s="86" t="s">
        <v>1556</v>
      </c>
      <c r="H45" s="86">
        <v>3</v>
      </c>
      <c r="I45" s="86" t="s">
        <v>1544</v>
      </c>
      <c r="J45" s="86">
        <v>4</v>
      </c>
      <c r="K45" s="86" t="s">
        <v>1568</v>
      </c>
      <c r="L45" s="86">
        <v>4</v>
      </c>
      <c r="M45" s="86" t="s">
        <v>1545</v>
      </c>
      <c r="N45" s="86">
        <v>7</v>
      </c>
      <c r="O45" s="86" t="s">
        <v>1539</v>
      </c>
      <c r="P45" s="86">
        <v>5</v>
      </c>
      <c r="Q45" s="86" t="s">
        <v>1544</v>
      </c>
      <c r="R45" s="86">
        <v>2</v>
      </c>
      <c r="S45" s="86"/>
      <c r="T45" s="86"/>
      <c r="U45" s="86" t="s">
        <v>1544</v>
      </c>
      <c r="V45" s="86">
        <v>2</v>
      </c>
    </row>
    <row r="46" spans="1:22" ht="15">
      <c r="A46" s="86" t="s">
        <v>1535</v>
      </c>
      <c r="B46" s="86">
        <v>97</v>
      </c>
      <c r="C46" s="86" t="s">
        <v>1537</v>
      </c>
      <c r="D46" s="86">
        <v>26</v>
      </c>
      <c r="E46" s="86" t="s">
        <v>1538</v>
      </c>
      <c r="F46" s="86">
        <v>7</v>
      </c>
      <c r="G46" s="86" t="s">
        <v>1557</v>
      </c>
      <c r="H46" s="86">
        <v>3</v>
      </c>
      <c r="I46" s="86" t="s">
        <v>1539</v>
      </c>
      <c r="J46" s="86">
        <v>4</v>
      </c>
      <c r="K46" s="86" t="s">
        <v>1537</v>
      </c>
      <c r="L46" s="86">
        <v>4</v>
      </c>
      <c r="M46" s="86" t="s">
        <v>1535</v>
      </c>
      <c r="N46" s="86">
        <v>7</v>
      </c>
      <c r="O46" s="86" t="s">
        <v>1541</v>
      </c>
      <c r="P46" s="86">
        <v>5</v>
      </c>
      <c r="Q46" s="86" t="s">
        <v>1539</v>
      </c>
      <c r="R46" s="86">
        <v>2</v>
      </c>
      <c r="S46" s="86"/>
      <c r="T46" s="86"/>
      <c r="U46" s="86" t="s">
        <v>1542</v>
      </c>
      <c r="V46" s="86">
        <v>2</v>
      </c>
    </row>
    <row r="47" spans="1:22" ht="15">
      <c r="A47" s="86" t="s">
        <v>1536</v>
      </c>
      <c r="B47" s="86">
        <v>60</v>
      </c>
      <c r="C47" s="86" t="s">
        <v>1542</v>
      </c>
      <c r="D47" s="86">
        <v>23</v>
      </c>
      <c r="E47" s="86" t="s">
        <v>1549</v>
      </c>
      <c r="F47" s="86">
        <v>7</v>
      </c>
      <c r="G47" s="86" t="s">
        <v>1558</v>
      </c>
      <c r="H47" s="86">
        <v>3</v>
      </c>
      <c r="I47" s="86" t="s">
        <v>1535</v>
      </c>
      <c r="J47" s="86">
        <v>4</v>
      </c>
      <c r="K47" s="86" t="s">
        <v>1563</v>
      </c>
      <c r="L47" s="86">
        <v>3</v>
      </c>
      <c r="M47" s="86" t="s">
        <v>1574</v>
      </c>
      <c r="N47" s="86">
        <v>6</v>
      </c>
      <c r="O47" s="86" t="s">
        <v>1563</v>
      </c>
      <c r="P47" s="86">
        <v>5</v>
      </c>
      <c r="Q47" s="86" t="s">
        <v>1535</v>
      </c>
      <c r="R47" s="86">
        <v>2</v>
      </c>
      <c r="S47" s="86"/>
      <c r="T47" s="86"/>
      <c r="U47" s="86" t="s">
        <v>1537</v>
      </c>
      <c r="V47" s="86">
        <v>2</v>
      </c>
    </row>
    <row r="48" spans="1:22" ht="15">
      <c r="A48" s="86" t="s">
        <v>1537</v>
      </c>
      <c r="B48" s="86">
        <v>49</v>
      </c>
      <c r="C48" s="86" t="s">
        <v>1543</v>
      </c>
      <c r="D48" s="86">
        <v>23</v>
      </c>
      <c r="E48" s="86" t="s">
        <v>1550</v>
      </c>
      <c r="F48" s="86">
        <v>7</v>
      </c>
      <c r="G48" s="86" t="s">
        <v>1559</v>
      </c>
      <c r="H48" s="86">
        <v>3</v>
      </c>
      <c r="I48" s="86" t="s">
        <v>1564</v>
      </c>
      <c r="J48" s="86">
        <v>4</v>
      </c>
      <c r="K48" s="86" t="s">
        <v>1569</v>
      </c>
      <c r="L48" s="86">
        <v>2</v>
      </c>
      <c r="M48" s="86" t="s">
        <v>253</v>
      </c>
      <c r="N48" s="86">
        <v>6</v>
      </c>
      <c r="O48" s="86" t="s">
        <v>1579</v>
      </c>
      <c r="P48" s="86">
        <v>5</v>
      </c>
      <c r="Q48" s="86" t="s">
        <v>1564</v>
      </c>
      <c r="R48" s="86">
        <v>2</v>
      </c>
      <c r="S48" s="86"/>
      <c r="T48" s="86"/>
      <c r="U48" s="86" t="s">
        <v>1584</v>
      </c>
      <c r="V48" s="86">
        <v>2</v>
      </c>
    </row>
    <row r="49" spans="1:22" ht="15">
      <c r="A49" s="86" t="s">
        <v>1538</v>
      </c>
      <c r="B49" s="86">
        <v>49</v>
      </c>
      <c r="C49" s="86" t="s">
        <v>1544</v>
      </c>
      <c r="D49" s="86">
        <v>20</v>
      </c>
      <c r="E49" s="86" t="s">
        <v>1541</v>
      </c>
      <c r="F49" s="86">
        <v>6</v>
      </c>
      <c r="G49" s="86" t="s">
        <v>1560</v>
      </c>
      <c r="H49" s="86">
        <v>3</v>
      </c>
      <c r="I49" s="86" t="s">
        <v>1565</v>
      </c>
      <c r="J49" s="86">
        <v>4</v>
      </c>
      <c r="K49" s="86" t="s">
        <v>1492</v>
      </c>
      <c r="L49" s="86">
        <v>2</v>
      </c>
      <c r="M49" s="86" t="s">
        <v>1575</v>
      </c>
      <c r="N49" s="86">
        <v>6</v>
      </c>
      <c r="O49" s="86" t="s">
        <v>1562</v>
      </c>
      <c r="P49" s="86">
        <v>5</v>
      </c>
      <c r="Q49" s="86" t="s">
        <v>1565</v>
      </c>
      <c r="R49" s="86">
        <v>2</v>
      </c>
      <c r="S49" s="86"/>
      <c r="T49" s="86"/>
      <c r="U49" s="86" t="s">
        <v>1568</v>
      </c>
      <c r="V49" s="86">
        <v>2</v>
      </c>
    </row>
    <row r="50" spans="1:22" ht="15">
      <c r="A50" s="86" t="s">
        <v>1539</v>
      </c>
      <c r="B50" s="86">
        <v>48</v>
      </c>
      <c r="C50" s="86" t="s">
        <v>1545</v>
      </c>
      <c r="D50" s="86">
        <v>18</v>
      </c>
      <c r="E50" s="86" t="s">
        <v>1551</v>
      </c>
      <c r="F50" s="86">
        <v>6</v>
      </c>
      <c r="G50" s="86" t="s">
        <v>264</v>
      </c>
      <c r="H50" s="86">
        <v>3</v>
      </c>
      <c r="I50" s="86" t="s">
        <v>1538</v>
      </c>
      <c r="J50" s="86">
        <v>4</v>
      </c>
      <c r="K50" s="86" t="s">
        <v>263</v>
      </c>
      <c r="L50" s="86">
        <v>2</v>
      </c>
      <c r="M50" s="86" t="s">
        <v>1576</v>
      </c>
      <c r="N50" s="86">
        <v>4</v>
      </c>
      <c r="O50" s="86" t="s">
        <v>1544</v>
      </c>
      <c r="P50" s="86">
        <v>5</v>
      </c>
      <c r="Q50" s="86" t="s">
        <v>1538</v>
      </c>
      <c r="R50" s="86">
        <v>2</v>
      </c>
      <c r="S50" s="86"/>
      <c r="T50" s="86"/>
      <c r="U50" s="86" t="s">
        <v>1538</v>
      </c>
      <c r="V50" s="86">
        <v>2</v>
      </c>
    </row>
    <row r="53" spans="1:22" ht="15" customHeight="1">
      <c r="A53" s="13" t="s">
        <v>1599</v>
      </c>
      <c r="B53" s="13" t="s">
        <v>1419</v>
      </c>
      <c r="C53" s="13" t="s">
        <v>1610</v>
      </c>
      <c r="D53" s="13" t="s">
        <v>1422</v>
      </c>
      <c r="E53" s="13" t="s">
        <v>1613</v>
      </c>
      <c r="F53" s="13" t="s">
        <v>1424</v>
      </c>
      <c r="G53" s="13" t="s">
        <v>1623</v>
      </c>
      <c r="H53" s="13" t="s">
        <v>1426</v>
      </c>
      <c r="I53" s="13" t="s">
        <v>1634</v>
      </c>
      <c r="J53" s="13" t="s">
        <v>1428</v>
      </c>
      <c r="K53" s="13" t="s">
        <v>1644</v>
      </c>
      <c r="L53" s="13" t="s">
        <v>1430</v>
      </c>
      <c r="M53" s="13" t="s">
        <v>1654</v>
      </c>
      <c r="N53" s="13" t="s">
        <v>1432</v>
      </c>
      <c r="O53" s="13" t="s">
        <v>1665</v>
      </c>
      <c r="P53" s="13" t="s">
        <v>1434</v>
      </c>
      <c r="Q53" s="13" t="s">
        <v>1675</v>
      </c>
      <c r="R53" s="13" t="s">
        <v>1436</v>
      </c>
      <c r="S53" s="78" t="s">
        <v>1676</v>
      </c>
      <c r="T53" s="78" t="s">
        <v>1438</v>
      </c>
      <c r="U53" s="13" t="s">
        <v>1677</v>
      </c>
      <c r="V53" s="13" t="s">
        <v>1439</v>
      </c>
    </row>
    <row r="54" spans="1:22" ht="15">
      <c r="A54" s="86" t="s">
        <v>1600</v>
      </c>
      <c r="B54" s="86">
        <v>24</v>
      </c>
      <c r="C54" s="86" t="s">
        <v>1601</v>
      </c>
      <c r="D54" s="86">
        <v>20</v>
      </c>
      <c r="E54" s="86" t="s">
        <v>1614</v>
      </c>
      <c r="F54" s="86">
        <v>8</v>
      </c>
      <c r="G54" s="86" t="s">
        <v>1624</v>
      </c>
      <c r="H54" s="86">
        <v>4</v>
      </c>
      <c r="I54" s="86" t="s">
        <v>1604</v>
      </c>
      <c r="J54" s="86">
        <v>4</v>
      </c>
      <c r="K54" s="86" t="s">
        <v>1645</v>
      </c>
      <c r="L54" s="86">
        <v>4</v>
      </c>
      <c r="M54" s="86" t="s">
        <v>1655</v>
      </c>
      <c r="N54" s="86">
        <v>7</v>
      </c>
      <c r="O54" s="86" t="s">
        <v>1604</v>
      </c>
      <c r="P54" s="86">
        <v>5</v>
      </c>
      <c r="Q54" s="86" t="s">
        <v>1604</v>
      </c>
      <c r="R54" s="86">
        <v>2</v>
      </c>
      <c r="S54" s="86"/>
      <c r="T54" s="86"/>
      <c r="U54" s="86" t="s">
        <v>1678</v>
      </c>
      <c r="V54" s="86">
        <v>2</v>
      </c>
    </row>
    <row r="55" spans="1:22" ht="15">
      <c r="A55" s="86" t="s">
        <v>1601</v>
      </c>
      <c r="B55" s="86">
        <v>22</v>
      </c>
      <c r="C55" s="86" t="s">
        <v>1602</v>
      </c>
      <c r="D55" s="86">
        <v>20</v>
      </c>
      <c r="E55" s="86" t="s">
        <v>1603</v>
      </c>
      <c r="F55" s="86">
        <v>7</v>
      </c>
      <c r="G55" s="86" t="s">
        <v>1625</v>
      </c>
      <c r="H55" s="86">
        <v>3</v>
      </c>
      <c r="I55" s="86" t="s">
        <v>1635</v>
      </c>
      <c r="J55" s="86">
        <v>4</v>
      </c>
      <c r="K55" s="86" t="s">
        <v>1646</v>
      </c>
      <c r="L55" s="86">
        <v>4</v>
      </c>
      <c r="M55" s="86" t="s">
        <v>1656</v>
      </c>
      <c r="N55" s="86">
        <v>7</v>
      </c>
      <c r="O55" s="86" t="s">
        <v>1666</v>
      </c>
      <c r="P55" s="86">
        <v>5</v>
      </c>
      <c r="Q55" s="86" t="s">
        <v>1635</v>
      </c>
      <c r="R55" s="86">
        <v>2</v>
      </c>
      <c r="S55" s="86"/>
      <c r="T55" s="86"/>
      <c r="U55" s="86" t="s">
        <v>1601</v>
      </c>
      <c r="V55" s="86">
        <v>2</v>
      </c>
    </row>
    <row r="56" spans="1:22" ht="15">
      <c r="A56" s="86" t="s">
        <v>1602</v>
      </c>
      <c r="B56" s="86">
        <v>20</v>
      </c>
      <c r="C56" s="86" t="s">
        <v>1600</v>
      </c>
      <c r="D56" s="86">
        <v>20</v>
      </c>
      <c r="E56" s="86" t="s">
        <v>1615</v>
      </c>
      <c r="F56" s="86">
        <v>7</v>
      </c>
      <c r="G56" s="86" t="s">
        <v>1626</v>
      </c>
      <c r="H56" s="86">
        <v>3</v>
      </c>
      <c r="I56" s="86" t="s">
        <v>1636</v>
      </c>
      <c r="J56" s="86">
        <v>4</v>
      </c>
      <c r="K56" s="86" t="s">
        <v>1647</v>
      </c>
      <c r="L56" s="86">
        <v>4</v>
      </c>
      <c r="M56" s="86" t="s">
        <v>1657</v>
      </c>
      <c r="N56" s="86">
        <v>6</v>
      </c>
      <c r="O56" s="86" t="s">
        <v>1667</v>
      </c>
      <c r="P56" s="86">
        <v>5</v>
      </c>
      <c r="Q56" s="86" t="s">
        <v>1636</v>
      </c>
      <c r="R56" s="86">
        <v>2</v>
      </c>
      <c r="S56" s="86"/>
      <c r="T56" s="86"/>
      <c r="U56" s="86" t="s">
        <v>1679</v>
      </c>
      <c r="V56" s="86">
        <v>2</v>
      </c>
    </row>
    <row r="57" spans="1:22" ht="15">
      <c r="A57" s="86" t="s">
        <v>1603</v>
      </c>
      <c r="B57" s="86">
        <v>20</v>
      </c>
      <c r="C57" s="86" t="s">
        <v>1606</v>
      </c>
      <c r="D57" s="86">
        <v>13</v>
      </c>
      <c r="E57" s="86" t="s">
        <v>1616</v>
      </c>
      <c r="F57" s="86">
        <v>6</v>
      </c>
      <c r="G57" s="86" t="s">
        <v>1627</v>
      </c>
      <c r="H57" s="86">
        <v>3</v>
      </c>
      <c r="I57" s="86" t="s">
        <v>1637</v>
      </c>
      <c r="J57" s="86">
        <v>4</v>
      </c>
      <c r="K57" s="86" t="s">
        <v>1648</v>
      </c>
      <c r="L57" s="86">
        <v>4</v>
      </c>
      <c r="M57" s="86" t="s">
        <v>1658</v>
      </c>
      <c r="N57" s="86">
        <v>6</v>
      </c>
      <c r="O57" s="86" t="s">
        <v>1668</v>
      </c>
      <c r="P57" s="86">
        <v>5</v>
      </c>
      <c r="Q57" s="86" t="s">
        <v>1637</v>
      </c>
      <c r="R57" s="86">
        <v>2</v>
      </c>
      <c r="S57" s="86"/>
      <c r="T57" s="86"/>
      <c r="U57" s="86" t="s">
        <v>1680</v>
      </c>
      <c r="V57" s="86">
        <v>2</v>
      </c>
    </row>
    <row r="58" spans="1:22" ht="15">
      <c r="A58" s="86" t="s">
        <v>1604</v>
      </c>
      <c r="B58" s="86">
        <v>16</v>
      </c>
      <c r="C58" s="86" t="s">
        <v>1607</v>
      </c>
      <c r="D58" s="86">
        <v>13</v>
      </c>
      <c r="E58" s="86" t="s">
        <v>1617</v>
      </c>
      <c r="F58" s="86">
        <v>6</v>
      </c>
      <c r="G58" s="86" t="s">
        <v>1628</v>
      </c>
      <c r="H58" s="86">
        <v>3</v>
      </c>
      <c r="I58" s="86" t="s">
        <v>1638</v>
      </c>
      <c r="J58" s="86">
        <v>4</v>
      </c>
      <c r="K58" s="86" t="s">
        <v>1649</v>
      </c>
      <c r="L58" s="86">
        <v>4</v>
      </c>
      <c r="M58" s="86" t="s">
        <v>1659</v>
      </c>
      <c r="N58" s="86">
        <v>5</v>
      </c>
      <c r="O58" s="86" t="s">
        <v>1669</v>
      </c>
      <c r="P58" s="86">
        <v>5</v>
      </c>
      <c r="Q58" s="86" t="s">
        <v>1638</v>
      </c>
      <c r="R58" s="86">
        <v>2</v>
      </c>
      <c r="S58" s="86"/>
      <c r="T58" s="86"/>
      <c r="U58" s="86" t="s">
        <v>1681</v>
      </c>
      <c r="V58" s="86">
        <v>2</v>
      </c>
    </row>
    <row r="59" spans="1:22" ht="15">
      <c r="A59" s="86" t="s">
        <v>1605</v>
      </c>
      <c r="B59" s="86">
        <v>13</v>
      </c>
      <c r="C59" s="86" t="s">
        <v>1608</v>
      </c>
      <c r="D59" s="86">
        <v>13</v>
      </c>
      <c r="E59" s="86" t="s">
        <v>1618</v>
      </c>
      <c r="F59" s="86">
        <v>6</v>
      </c>
      <c r="G59" s="86" t="s">
        <v>1629</v>
      </c>
      <c r="H59" s="86">
        <v>3</v>
      </c>
      <c r="I59" s="86" t="s">
        <v>1639</v>
      </c>
      <c r="J59" s="86">
        <v>4</v>
      </c>
      <c r="K59" s="86" t="s">
        <v>1605</v>
      </c>
      <c r="L59" s="86">
        <v>3</v>
      </c>
      <c r="M59" s="86" t="s">
        <v>1660</v>
      </c>
      <c r="N59" s="86">
        <v>4</v>
      </c>
      <c r="O59" s="86" t="s">
        <v>1670</v>
      </c>
      <c r="P59" s="86">
        <v>5</v>
      </c>
      <c r="Q59" s="86" t="s">
        <v>1639</v>
      </c>
      <c r="R59" s="86">
        <v>2</v>
      </c>
      <c r="S59" s="86"/>
      <c r="T59" s="86"/>
      <c r="U59" s="86" t="s">
        <v>1682</v>
      </c>
      <c r="V59" s="86">
        <v>2</v>
      </c>
    </row>
    <row r="60" spans="1:22" ht="15">
      <c r="A60" s="86" t="s">
        <v>1606</v>
      </c>
      <c r="B60" s="86">
        <v>13</v>
      </c>
      <c r="C60" s="86" t="s">
        <v>1609</v>
      </c>
      <c r="D60" s="86">
        <v>13</v>
      </c>
      <c r="E60" s="86" t="s">
        <v>1619</v>
      </c>
      <c r="F60" s="86">
        <v>6</v>
      </c>
      <c r="G60" s="86" t="s">
        <v>1630</v>
      </c>
      <c r="H60" s="86">
        <v>3</v>
      </c>
      <c r="I60" s="86" t="s">
        <v>1640</v>
      </c>
      <c r="J60" s="86">
        <v>4</v>
      </c>
      <c r="K60" s="86" t="s">
        <v>1650</v>
      </c>
      <c r="L60" s="86">
        <v>2</v>
      </c>
      <c r="M60" s="86" t="s">
        <v>1661</v>
      </c>
      <c r="N60" s="86">
        <v>4</v>
      </c>
      <c r="O60" s="86" t="s">
        <v>1671</v>
      </c>
      <c r="P60" s="86">
        <v>5</v>
      </c>
      <c r="Q60" s="86" t="s">
        <v>1640</v>
      </c>
      <c r="R60" s="86">
        <v>2</v>
      </c>
      <c r="S60" s="86"/>
      <c r="T60" s="86"/>
      <c r="U60" s="86" t="s">
        <v>1683</v>
      </c>
      <c r="V60" s="86">
        <v>2</v>
      </c>
    </row>
    <row r="61" spans="1:22" ht="15">
      <c r="A61" s="86" t="s">
        <v>1607</v>
      </c>
      <c r="B61" s="86">
        <v>13</v>
      </c>
      <c r="C61" s="86" t="s">
        <v>1611</v>
      </c>
      <c r="D61" s="86">
        <v>12</v>
      </c>
      <c r="E61" s="86" t="s">
        <v>1620</v>
      </c>
      <c r="F61" s="86">
        <v>6</v>
      </c>
      <c r="G61" s="86" t="s">
        <v>1631</v>
      </c>
      <c r="H61" s="86">
        <v>3</v>
      </c>
      <c r="I61" s="86" t="s">
        <v>1641</v>
      </c>
      <c r="J61" s="86">
        <v>4</v>
      </c>
      <c r="K61" s="86" t="s">
        <v>1651</v>
      </c>
      <c r="L61" s="86">
        <v>2</v>
      </c>
      <c r="M61" s="86" t="s">
        <v>1662</v>
      </c>
      <c r="N61" s="86">
        <v>4</v>
      </c>
      <c r="O61" s="86" t="s">
        <v>1672</v>
      </c>
      <c r="P61" s="86">
        <v>5</v>
      </c>
      <c r="Q61" s="86" t="s">
        <v>1641</v>
      </c>
      <c r="R61" s="86">
        <v>2</v>
      </c>
      <c r="S61" s="86"/>
      <c r="T61" s="86"/>
      <c r="U61" s="86" t="s">
        <v>1684</v>
      </c>
      <c r="V61" s="86">
        <v>2</v>
      </c>
    </row>
    <row r="62" spans="1:22" ht="15">
      <c r="A62" s="86" t="s">
        <v>1608</v>
      </c>
      <c r="B62" s="86">
        <v>13</v>
      </c>
      <c r="C62" s="86" t="s">
        <v>1612</v>
      </c>
      <c r="D62" s="86">
        <v>11</v>
      </c>
      <c r="E62" s="86" t="s">
        <v>1621</v>
      </c>
      <c r="F62" s="86">
        <v>6</v>
      </c>
      <c r="G62" s="86" t="s">
        <v>1632</v>
      </c>
      <c r="H62" s="86">
        <v>3</v>
      </c>
      <c r="I62" s="86" t="s">
        <v>1642</v>
      </c>
      <c r="J62" s="86">
        <v>4</v>
      </c>
      <c r="K62" s="86" t="s">
        <v>1652</v>
      </c>
      <c r="L62" s="86">
        <v>2</v>
      </c>
      <c r="M62" s="86" t="s">
        <v>1663</v>
      </c>
      <c r="N62" s="86">
        <v>4</v>
      </c>
      <c r="O62" s="86" t="s">
        <v>1673</v>
      </c>
      <c r="P62" s="86">
        <v>5</v>
      </c>
      <c r="Q62" s="86" t="s">
        <v>1642</v>
      </c>
      <c r="R62" s="86">
        <v>2</v>
      </c>
      <c r="S62" s="86"/>
      <c r="T62" s="86"/>
      <c r="U62" s="86" t="s">
        <v>1685</v>
      </c>
      <c r="V62" s="86">
        <v>2</v>
      </c>
    </row>
    <row r="63" spans="1:22" ht="15">
      <c r="A63" s="86" t="s">
        <v>1609</v>
      </c>
      <c r="B63" s="86">
        <v>13</v>
      </c>
      <c r="C63" s="86" t="s">
        <v>1605</v>
      </c>
      <c r="D63" s="86">
        <v>10</v>
      </c>
      <c r="E63" s="86" t="s">
        <v>1622</v>
      </c>
      <c r="F63" s="86">
        <v>6</v>
      </c>
      <c r="G63" s="86" t="s">
        <v>1633</v>
      </c>
      <c r="H63" s="86">
        <v>3</v>
      </c>
      <c r="I63" s="86" t="s">
        <v>1643</v>
      </c>
      <c r="J63" s="86">
        <v>4</v>
      </c>
      <c r="K63" s="86" t="s">
        <v>1653</v>
      </c>
      <c r="L63" s="86">
        <v>2</v>
      </c>
      <c r="M63" s="86" t="s">
        <v>1664</v>
      </c>
      <c r="N63" s="86">
        <v>4</v>
      </c>
      <c r="O63" s="86" t="s">
        <v>1674</v>
      </c>
      <c r="P63" s="86">
        <v>5</v>
      </c>
      <c r="Q63" s="86" t="s">
        <v>1643</v>
      </c>
      <c r="R63" s="86">
        <v>2</v>
      </c>
      <c r="S63" s="86"/>
      <c r="T63" s="86"/>
      <c r="U63" s="86" t="s">
        <v>1616</v>
      </c>
      <c r="V63" s="86">
        <v>2</v>
      </c>
    </row>
    <row r="66" spans="1:22" ht="15" customHeight="1">
      <c r="A66" s="13" t="s">
        <v>1699</v>
      </c>
      <c r="B66" s="13" t="s">
        <v>1419</v>
      </c>
      <c r="C66" s="78" t="s">
        <v>1702</v>
      </c>
      <c r="D66" s="78" t="s">
        <v>1422</v>
      </c>
      <c r="E66" s="13" t="s">
        <v>1703</v>
      </c>
      <c r="F66" s="13" t="s">
        <v>1424</v>
      </c>
      <c r="G66" s="78" t="s">
        <v>1706</v>
      </c>
      <c r="H66" s="78" t="s">
        <v>1426</v>
      </c>
      <c r="I66" s="78" t="s">
        <v>1708</v>
      </c>
      <c r="J66" s="78" t="s">
        <v>1428</v>
      </c>
      <c r="K66" s="78" t="s">
        <v>1710</v>
      </c>
      <c r="L66" s="78" t="s">
        <v>1430</v>
      </c>
      <c r="M66" s="78" t="s">
        <v>1712</v>
      </c>
      <c r="N66" s="78" t="s">
        <v>1432</v>
      </c>
      <c r="O66" s="78" t="s">
        <v>1714</v>
      </c>
      <c r="P66" s="78" t="s">
        <v>1434</v>
      </c>
      <c r="Q66" s="78" t="s">
        <v>1716</v>
      </c>
      <c r="R66" s="78" t="s">
        <v>1436</v>
      </c>
      <c r="S66" s="78" t="s">
        <v>1718</v>
      </c>
      <c r="T66" s="78" t="s">
        <v>1438</v>
      </c>
      <c r="U66" s="78" t="s">
        <v>1720</v>
      </c>
      <c r="V66" s="78" t="s">
        <v>1439</v>
      </c>
    </row>
    <row r="67" spans="1:22" ht="15">
      <c r="A67" s="78" t="s">
        <v>269</v>
      </c>
      <c r="B67" s="78">
        <v>1</v>
      </c>
      <c r="C67" s="78"/>
      <c r="D67" s="78"/>
      <c r="E67" s="78" t="s">
        <v>269</v>
      </c>
      <c r="F67" s="78">
        <v>1</v>
      </c>
      <c r="G67" s="78"/>
      <c r="H67" s="78"/>
      <c r="I67" s="78"/>
      <c r="J67" s="78"/>
      <c r="K67" s="78"/>
      <c r="L67" s="78"/>
      <c r="M67" s="78"/>
      <c r="N67" s="78"/>
      <c r="O67" s="78"/>
      <c r="P67" s="78"/>
      <c r="Q67" s="78"/>
      <c r="R67" s="78"/>
      <c r="S67" s="78"/>
      <c r="T67" s="78"/>
      <c r="U67" s="78"/>
      <c r="V67" s="78"/>
    </row>
    <row r="70" spans="1:22" ht="15" customHeight="1">
      <c r="A70" s="13" t="s">
        <v>1700</v>
      </c>
      <c r="B70" s="13" t="s">
        <v>1419</v>
      </c>
      <c r="C70" s="13" t="s">
        <v>1704</v>
      </c>
      <c r="D70" s="13" t="s">
        <v>1422</v>
      </c>
      <c r="E70" s="13" t="s">
        <v>1705</v>
      </c>
      <c r="F70" s="13" t="s">
        <v>1424</v>
      </c>
      <c r="G70" s="13" t="s">
        <v>1707</v>
      </c>
      <c r="H70" s="13" t="s">
        <v>1426</v>
      </c>
      <c r="I70" s="13" t="s">
        <v>1709</v>
      </c>
      <c r="J70" s="13" t="s">
        <v>1428</v>
      </c>
      <c r="K70" s="13" t="s">
        <v>1711</v>
      </c>
      <c r="L70" s="13" t="s">
        <v>1430</v>
      </c>
      <c r="M70" s="13" t="s">
        <v>1713</v>
      </c>
      <c r="N70" s="13" t="s">
        <v>1432</v>
      </c>
      <c r="O70" s="13" t="s">
        <v>1715</v>
      </c>
      <c r="P70" s="13" t="s">
        <v>1434</v>
      </c>
      <c r="Q70" s="78" t="s">
        <v>1717</v>
      </c>
      <c r="R70" s="78" t="s">
        <v>1436</v>
      </c>
      <c r="S70" s="13" t="s">
        <v>1719</v>
      </c>
      <c r="T70" s="13" t="s">
        <v>1438</v>
      </c>
      <c r="U70" s="78" t="s">
        <v>1721</v>
      </c>
      <c r="V70" s="78" t="s">
        <v>1439</v>
      </c>
    </row>
    <row r="71" spans="1:22" ht="15">
      <c r="A71" s="78" t="s">
        <v>253</v>
      </c>
      <c r="B71" s="78">
        <v>6</v>
      </c>
      <c r="C71" s="78" t="s">
        <v>228</v>
      </c>
      <c r="D71" s="78">
        <v>2</v>
      </c>
      <c r="E71" s="78" t="s">
        <v>234</v>
      </c>
      <c r="F71" s="78">
        <v>3</v>
      </c>
      <c r="G71" s="78" t="s">
        <v>264</v>
      </c>
      <c r="H71" s="78">
        <v>3</v>
      </c>
      <c r="I71" s="78" t="s">
        <v>271</v>
      </c>
      <c r="J71" s="78">
        <v>1</v>
      </c>
      <c r="K71" s="78" t="s">
        <v>263</v>
      </c>
      <c r="L71" s="78">
        <v>2</v>
      </c>
      <c r="M71" s="78" t="s">
        <v>253</v>
      </c>
      <c r="N71" s="78">
        <v>6</v>
      </c>
      <c r="O71" s="78" t="s">
        <v>247</v>
      </c>
      <c r="P71" s="78">
        <v>2</v>
      </c>
      <c r="Q71" s="78"/>
      <c r="R71" s="78"/>
      <c r="S71" s="78" t="s">
        <v>268</v>
      </c>
      <c r="T71" s="78">
        <v>1</v>
      </c>
      <c r="U71" s="78"/>
      <c r="V71" s="78"/>
    </row>
    <row r="72" spans="1:22" ht="15">
      <c r="A72" s="78" t="s">
        <v>1575</v>
      </c>
      <c r="B72" s="78">
        <v>6</v>
      </c>
      <c r="C72" s="78"/>
      <c r="D72" s="78"/>
      <c r="E72" s="78" t="s">
        <v>267</v>
      </c>
      <c r="F72" s="78">
        <v>3</v>
      </c>
      <c r="G72" s="78" t="s">
        <v>272</v>
      </c>
      <c r="H72" s="78">
        <v>1</v>
      </c>
      <c r="I72" s="78" t="s">
        <v>270</v>
      </c>
      <c r="J72" s="78">
        <v>1</v>
      </c>
      <c r="K72" s="78" t="s">
        <v>1701</v>
      </c>
      <c r="L72" s="78">
        <v>2</v>
      </c>
      <c r="M72" s="78" t="s">
        <v>1575</v>
      </c>
      <c r="N72" s="78">
        <v>6</v>
      </c>
      <c r="O72" s="78"/>
      <c r="P72" s="78"/>
      <c r="Q72" s="78"/>
      <c r="R72" s="78"/>
      <c r="S72" s="78"/>
      <c r="T72" s="78"/>
      <c r="U72" s="78"/>
      <c r="V72" s="78"/>
    </row>
    <row r="73" spans="1:22" ht="15">
      <c r="A73" s="78" t="s">
        <v>234</v>
      </c>
      <c r="B73" s="78">
        <v>3</v>
      </c>
      <c r="C73" s="78"/>
      <c r="D73" s="78"/>
      <c r="E73" s="78"/>
      <c r="F73" s="78"/>
      <c r="G73" s="78"/>
      <c r="H73" s="78"/>
      <c r="I73" s="78"/>
      <c r="J73" s="78"/>
      <c r="K73" s="78"/>
      <c r="L73" s="78"/>
      <c r="M73" s="78"/>
      <c r="N73" s="78"/>
      <c r="O73" s="78"/>
      <c r="P73" s="78"/>
      <c r="Q73" s="78"/>
      <c r="R73" s="78"/>
      <c r="S73" s="78"/>
      <c r="T73" s="78"/>
      <c r="U73" s="78"/>
      <c r="V73" s="78"/>
    </row>
    <row r="74" spans="1:22" ht="15">
      <c r="A74" s="78" t="s">
        <v>267</v>
      </c>
      <c r="B74" s="78">
        <v>3</v>
      </c>
      <c r="C74" s="78"/>
      <c r="D74" s="78"/>
      <c r="E74" s="78"/>
      <c r="F74" s="78"/>
      <c r="G74" s="78"/>
      <c r="H74" s="78"/>
      <c r="I74" s="78"/>
      <c r="J74" s="78"/>
      <c r="K74" s="78"/>
      <c r="L74" s="78"/>
      <c r="M74" s="78"/>
      <c r="N74" s="78"/>
      <c r="O74" s="78"/>
      <c r="P74" s="78"/>
      <c r="Q74" s="78"/>
      <c r="R74" s="78"/>
      <c r="S74" s="78"/>
      <c r="T74" s="78"/>
      <c r="U74" s="78"/>
      <c r="V74" s="78"/>
    </row>
    <row r="75" spans="1:22" ht="15">
      <c r="A75" s="78" t="s">
        <v>264</v>
      </c>
      <c r="B75" s="78">
        <v>3</v>
      </c>
      <c r="C75" s="78"/>
      <c r="D75" s="78"/>
      <c r="E75" s="78"/>
      <c r="F75" s="78"/>
      <c r="G75" s="78"/>
      <c r="H75" s="78"/>
      <c r="I75" s="78"/>
      <c r="J75" s="78"/>
      <c r="K75" s="78"/>
      <c r="L75" s="78"/>
      <c r="M75" s="78"/>
      <c r="N75" s="78"/>
      <c r="O75" s="78"/>
      <c r="P75" s="78"/>
      <c r="Q75" s="78"/>
      <c r="R75" s="78"/>
      <c r="S75" s="78"/>
      <c r="T75" s="78"/>
      <c r="U75" s="78"/>
      <c r="V75" s="78"/>
    </row>
    <row r="76" spans="1:22" ht="15">
      <c r="A76" s="78" t="s">
        <v>263</v>
      </c>
      <c r="B76" s="78">
        <v>2</v>
      </c>
      <c r="C76" s="78"/>
      <c r="D76" s="78"/>
      <c r="E76" s="78"/>
      <c r="F76" s="78"/>
      <c r="G76" s="78"/>
      <c r="H76" s="78"/>
      <c r="I76" s="78"/>
      <c r="J76" s="78"/>
      <c r="K76" s="78"/>
      <c r="L76" s="78"/>
      <c r="M76" s="78"/>
      <c r="N76" s="78"/>
      <c r="O76" s="78"/>
      <c r="P76" s="78"/>
      <c r="Q76" s="78"/>
      <c r="R76" s="78"/>
      <c r="S76" s="78"/>
      <c r="T76" s="78"/>
      <c r="U76" s="78"/>
      <c r="V76" s="78"/>
    </row>
    <row r="77" spans="1:22" ht="15">
      <c r="A77" s="78" t="s">
        <v>1701</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247</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228</v>
      </c>
      <c r="B79" s="78">
        <v>2</v>
      </c>
      <c r="C79" s="78"/>
      <c r="D79" s="78"/>
      <c r="E79" s="78"/>
      <c r="F79" s="78"/>
      <c r="G79" s="78"/>
      <c r="H79" s="78"/>
      <c r="I79" s="78"/>
      <c r="J79" s="78"/>
      <c r="K79" s="78"/>
      <c r="L79" s="78"/>
      <c r="M79" s="78"/>
      <c r="N79" s="78"/>
      <c r="O79" s="78"/>
      <c r="P79" s="78"/>
      <c r="Q79" s="78"/>
      <c r="R79" s="78"/>
      <c r="S79" s="78"/>
      <c r="T79" s="78"/>
      <c r="U79" s="78"/>
      <c r="V79" s="78"/>
    </row>
    <row r="80" spans="1:22" ht="15">
      <c r="A80" s="78" t="s">
        <v>272</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1729</v>
      </c>
      <c r="B83" s="13" t="s">
        <v>1419</v>
      </c>
      <c r="C83" s="13" t="s">
        <v>1730</v>
      </c>
      <c r="D83" s="13" t="s">
        <v>1422</v>
      </c>
      <c r="E83" s="13" t="s">
        <v>1731</v>
      </c>
      <c r="F83" s="13" t="s">
        <v>1424</v>
      </c>
      <c r="G83" s="13" t="s">
        <v>1732</v>
      </c>
      <c r="H83" s="13" t="s">
        <v>1426</v>
      </c>
      <c r="I83" s="13" t="s">
        <v>1733</v>
      </c>
      <c r="J83" s="13" t="s">
        <v>1428</v>
      </c>
      <c r="K83" s="13" t="s">
        <v>1734</v>
      </c>
      <c r="L83" s="13" t="s">
        <v>1430</v>
      </c>
      <c r="M83" s="13" t="s">
        <v>1735</v>
      </c>
      <c r="N83" s="13" t="s">
        <v>1432</v>
      </c>
      <c r="O83" s="13" t="s">
        <v>1736</v>
      </c>
      <c r="P83" s="13" t="s">
        <v>1434</v>
      </c>
      <c r="Q83" s="13" t="s">
        <v>1737</v>
      </c>
      <c r="R83" s="13" t="s">
        <v>1436</v>
      </c>
      <c r="S83" s="13" t="s">
        <v>1738</v>
      </c>
      <c r="T83" s="13" t="s">
        <v>1438</v>
      </c>
      <c r="U83" s="13" t="s">
        <v>1739</v>
      </c>
      <c r="V83" s="13" t="s">
        <v>1439</v>
      </c>
    </row>
    <row r="84" spans="1:22" ht="15">
      <c r="A84" s="117" t="s">
        <v>217</v>
      </c>
      <c r="B84" s="78">
        <v>189174</v>
      </c>
      <c r="C84" s="117" t="s">
        <v>236</v>
      </c>
      <c r="D84" s="78">
        <v>19857</v>
      </c>
      <c r="E84" s="117" t="s">
        <v>235</v>
      </c>
      <c r="F84" s="78">
        <v>77582</v>
      </c>
      <c r="G84" s="117" t="s">
        <v>226</v>
      </c>
      <c r="H84" s="78">
        <v>110174</v>
      </c>
      <c r="I84" s="117" t="s">
        <v>259</v>
      </c>
      <c r="J84" s="78">
        <v>63981</v>
      </c>
      <c r="K84" s="117" t="s">
        <v>263</v>
      </c>
      <c r="L84" s="78">
        <v>52078</v>
      </c>
      <c r="M84" s="117" t="s">
        <v>253</v>
      </c>
      <c r="N84" s="78">
        <v>3186</v>
      </c>
      <c r="O84" s="117" t="s">
        <v>247</v>
      </c>
      <c r="P84" s="78">
        <v>1656</v>
      </c>
      <c r="Q84" s="117" t="s">
        <v>246</v>
      </c>
      <c r="R84" s="78">
        <v>55370</v>
      </c>
      <c r="S84" s="117" t="s">
        <v>244</v>
      </c>
      <c r="T84" s="78">
        <v>42754</v>
      </c>
      <c r="U84" s="117" t="s">
        <v>242</v>
      </c>
      <c r="V84" s="78">
        <v>6448</v>
      </c>
    </row>
    <row r="85" spans="1:22" ht="15">
      <c r="A85" s="117" t="s">
        <v>226</v>
      </c>
      <c r="B85" s="78">
        <v>110174</v>
      </c>
      <c r="C85" s="117" t="s">
        <v>238</v>
      </c>
      <c r="D85" s="78">
        <v>16211</v>
      </c>
      <c r="E85" s="117" t="s">
        <v>233</v>
      </c>
      <c r="F85" s="78">
        <v>54656</v>
      </c>
      <c r="G85" s="117" t="s">
        <v>221</v>
      </c>
      <c r="H85" s="78">
        <v>66868</v>
      </c>
      <c r="I85" s="117" t="s">
        <v>270</v>
      </c>
      <c r="J85" s="78">
        <v>13161</v>
      </c>
      <c r="K85" s="117" t="s">
        <v>262</v>
      </c>
      <c r="L85" s="78">
        <v>10057</v>
      </c>
      <c r="M85" s="117" t="s">
        <v>254</v>
      </c>
      <c r="N85" s="78">
        <v>2690</v>
      </c>
      <c r="O85" s="117" t="s">
        <v>248</v>
      </c>
      <c r="P85" s="78">
        <v>79</v>
      </c>
      <c r="Q85" s="117" t="s">
        <v>245</v>
      </c>
      <c r="R85" s="78">
        <v>19906</v>
      </c>
      <c r="S85" s="117" t="s">
        <v>268</v>
      </c>
      <c r="T85" s="78">
        <v>1460</v>
      </c>
      <c r="U85" s="117" t="s">
        <v>241</v>
      </c>
      <c r="V85" s="78">
        <v>719</v>
      </c>
    </row>
    <row r="86" spans="1:22" ht="15">
      <c r="A86" s="117" t="s">
        <v>235</v>
      </c>
      <c r="B86" s="78">
        <v>77582</v>
      </c>
      <c r="C86" s="117" t="s">
        <v>255</v>
      </c>
      <c r="D86" s="78">
        <v>13634</v>
      </c>
      <c r="E86" s="117" t="s">
        <v>269</v>
      </c>
      <c r="F86" s="78">
        <v>14029</v>
      </c>
      <c r="G86" s="117" t="s">
        <v>264</v>
      </c>
      <c r="H86" s="78">
        <v>48082</v>
      </c>
      <c r="I86" s="117" t="s">
        <v>271</v>
      </c>
      <c r="J86" s="78">
        <v>906</v>
      </c>
      <c r="K86" s="117"/>
      <c r="L86" s="78"/>
      <c r="M86" s="117"/>
      <c r="N86" s="78"/>
      <c r="O86" s="117"/>
      <c r="P86" s="78"/>
      <c r="Q86" s="117"/>
      <c r="R86" s="78"/>
      <c r="S86" s="117"/>
      <c r="T86" s="78"/>
      <c r="U86" s="117"/>
      <c r="V86" s="78"/>
    </row>
    <row r="87" spans="1:22" ht="15">
      <c r="A87" s="117" t="s">
        <v>229</v>
      </c>
      <c r="B87" s="78">
        <v>67697</v>
      </c>
      <c r="C87" s="117" t="s">
        <v>222</v>
      </c>
      <c r="D87" s="78">
        <v>10902</v>
      </c>
      <c r="E87" s="117" t="s">
        <v>234</v>
      </c>
      <c r="F87" s="78">
        <v>6026</v>
      </c>
      <c r="G87" s="117" t="s">
        <v>272</v>
      </c>
      <c r="H87" s="78">
        <v>30968</v>
      </c>
      <c r="I87" s="117"/>
      <c r="J87" s="78"/>
      <c r="K87" s="117"/>
      <c r="L87" s="78"/>
      <c r="M87" s="117"/>
      <c r="N87" s="78"/>
      <c r="O87" s="117"/>
      <c r="P87" s="78"/>
      <c r="Q87" s="117"/>
      <c r="R87" s="78"/>
      <c r="S87" s="117"/>
      <c r="T87" s="78"/>
      <c r="U87" s="117"/>
      <c r="V87" s="78"/>
    </row>
    <row r="88" spans="1:22" ht="15">
      <c r="A88" s="117" t="s">
        <v>221</v>
      </c>
      <c r="B88" s="78">
        <v>66868</v>
      </c>
      <c r="C88" s="117" t="s">
        <v>257</v>
      </c>
      <c r="D88" s="78">
        <v>9616</v>
      </c>
      <c r="E88" s="117" t="s">
        <v>267</v>
      </c>
      <c r="F88" s="78">
        <v>3914</v>
      </c>
      <c r="G88" s="117" t="s">
        <v>261</v>
      </c>
      <c r="H88" s="78">
        <v>15257</v>
      </c>
      <c r="I88" s="117"/>
      <c r="J88" s="78"/>
      <c r="K88" s="117"/>
      <c r="L88" s="78"/>
      <c r="M88" s="117"/>
      <c r="N88" s="78"/>
      <c r="O88" s="117"/>
      <c r="P88" s="78"/>
      <c r="Q88" s="117"/>
      <c r="R88" s="78"/>
      <c r="S88" s="117"/>
      <c r="T88" s="78"/>
      <c r="U88" s="117"/>
      <c r="V88" s="78"/>
    </row>
    <row r="89" spans="1:22" ht="15">
      <c r="A89" s="117" t="s">
        <v>259</v>
      </c>
      <c r="B89" s="78">
        <v>63981</v>
      </c>
      <c r="C89" s="117" t="s">
        <v>260</v>
      </c>
      <c r="D89" s="78">
        <v>8344</v>
      </c>
      <c r="E89" s="117" t="s">
        <v>249</v>
      </c>
      <c r="F89" s="78">
        <v>1939</v>
      </c>
      <c r="G89" s="117"/>
      <c r="H89" s="78"/>
      <c r="I89" s="117"/>
      <c r="J89" s="78"/>
      <c r="K89" s="117"/>
      <c r="L89" s="78"/>
      <c r="M89" s="117"/>
      <c r="N89" s="78"/>
      <c r="O89" s="117"/>
      <c r="P89" s="78"/>
      <c r="Q89" s="117"/>
      <c r="R89" s="78"/>
      <c r="S89" s="117"/>
      <c r="T89" s="78"/>
      <c r="U89" s="117"/>
      <c r="V89" s="78"/>
    </row>
    <row r="90" spans="1:22" ht="15">
      <c r="A90" s="117" t="s">
        <v>246</v>
      </c>
      <c r="B90" s="78">
        <v>55370</v>
      </c>
      <c r="C90" s="117" t="s">
        <v>237</v>
      </c>
      <c r="D90" s="78">
        <v>6769</v>
      </c>
      <c r="E90" s="117"/>
      <c r="F90" s="78"/>
      <c r="G90" s="117"/>
      <c r="H90" s="78"/>
      <c r="I90" s="117"/>
      <c r="J90" s="78"/>
      <c r="K90" s="117"/>
      <c r="L90" s="78"/>
      <c r="M90" s="117"/>
      <c r="N90" s="78"/>
      <c r="O90" s="117"/>
      <c r="P90" s="78"/>
      <c r="Q90" s="117"/>
      <c r="R90" s="78"/>
      <c r="S90" s="117"/>
      <c r="T90" s="78"/>
      <c r="U90" s="117"/>
      <c r="V90" s="78"/>
    </row>
    <row r="91" spans="1:22" ht="15">
      <c r="A91" s="117" t="s">
        <v>233</v>
      </c>
      <c r="B91" s="78">
        <v>54656</v>
      </c>
      <c r="C91" s="117" t="s">
        <v>218</v>
      </c>
      <c r="D91" s="78">
        <v>5855</v>
      </c>
      <c r="E91" s="117"/>
      <c r="F91" s="78"/>
      <c r="G91" s="117"/>
      <c r="H91" s="78"/>
      <c r="I91" s="117"/>
      <c r="J91" s="78"/>
      <c r="K91" s="117"/>
      <c r="L91" s="78"/>
      <c r="M91" s="117"/>
      <c r="N91" s="78"/>
      <c r="O91" s="117"/>
      <c r="P91" s="78"/>
      <c r="Q91" s="117"/>
      <c r="R91" s="78"/>
      <c r="S91" s="117"/>
      <c r="T91" s="78"/>
      <c r="U91" s="117"/>
      <c r="V91" s="78"/>
    </row>
    <row r="92" spans="1:22" ht="15">
      <c r="A92" s="117" t="s">
        <v>263</v>
      </c>
      <c r="B92" s="78">
        <v>52078</v>
      </c>
      <c r="C92" s="117" t="s">
        <v>232</v>
      </c>
      <c r="D92" s="78">
        <v>5374</v>
      </c>
      <c r="E92" s="117"/>
      <c r="F92" s="78"/>
      <c r="G92" s="117"/>
      <c r="H92" s="78"/>
      <c r="I92" s="117"/>
      <c r="J92" s="78"/>
      <c r="K92" s="117"/>
      <c r="L92" s="78"/>
      <c r="M92" s="117"/>
      <c r="N92" s="78"/>
      <c r="O92" s="117"/>
      <c r="P92" s="78"/>
      <c r="Q92" s="117"/>
      <c r="R92" s="78"/>
      <c r="S92" s="117"/>
      <c r="T92" s="78"/>
      <c r="U92" s="117"/>
      <c r="V92" s="78"/>
    </row>
    <row r="93" spans="1:22" ht="15">
      <c r="A93" s="117" t="s">
        <v>264</v>
      </c>
      <c r="B93" s="78">
        <v>48082</v>
      </c>
      <c r="C93" s="117" t="s">
        <v>258</v>
      </c>
      <c r="D93" s="78">
        <v>4297</v>
      </c>
      <c r="E93" s="117"/>
      <c r="F93" s="78"/>
      <c r="G93" s="117"/>
      <c r="H93" s="78"/>
      <c r="I93" s="117"/>
      <c r="J93" s="78"/>
      <c r="K93" s="117"/>
      <c r="L93" s="78"/>
      <c r="M93" s="117"/>
      <c r="N93" s="78"/>
      <c r="O93" s="117"/>
      <c r="P93" s="78"/>
      <c r="Q93" s="117"/>
      <c r="R93" s="78"/>
      <c r="S93" s="117"/>
      <c r="T93" s="78"/>
      <c r="U93" s="117"/>
      <c r="V93" s="78"/>
    </row>
  </sheetData>
  <hyperlinks>
    <hyperlink ref="A2" r:id="rId1" display="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hyperlink ref="A3" r:id="rId2" display="https://hiphopstyleny.blogspot.com/2019/11/new-york-street-style-casual-classic.html?m=1"/>
    <hyperlink ref="A4" r:id="rId3" display="https://twitter.com/amyfranks_itns/status/1193194040134709248"/>
    <hyperlink ref="A5" r:id="rId4" display="https://www.instagram.com/p/B5Kxp5tlsJV/?igshid=txg29ok7wdpz"/>
    <hyperlink ref="A6" r:id="rId5" display="https://www.instagram.com/p/B5IKLPbFGrH/?igshid=aw4ha1f1a4bd"/>
    <hyperlink ref="A7" r:id="rId6" display="https://rover.ebay.com/rover/1/711-127632-2357-0/16?itm=323871000173&amp;user_name=iso-bolo&amp;spid=6115&amp;mpre=https%3A%2F%2Fwww.ebay.com%2Fitm%2F323871000173&amp;swd=3&amp;mplxParams=user_name%2Citm%2Cswd%2Cmpre%2C&amp;sojTags=du%3Dmpre%2Citm%3Ditm%2Cuser_name%3Duser_name%2Csuri%3Dsuri%2Cspid%3Dspid%2Cswd%3Dswd%2C"/>
    <hyperlink ref="A8" r:id="rId7" display="https://www.instagram.com/p/B5Iv6wHoygB/?igshid=1pfhi84p90uqo"/>
    <hyperlink ref="A9" r:id="rId8" display="https://www.instagram.com/p/B5IsMWFIMtA/?igshid=zog2lvo5t6wd"/>
    <hyperlink ref="A10" r:id="rId9" display="https://www.instagram.com/p/B5EAw4jIdMR/?igshid=1knjyct62iy95"/>
    <hyperlink ref="A11" r:id="rId10" display="https://www.instagram.com/p/B46bopBlUwS/?igshid=rdj8u69lnovz"/>
    <hyperlink ref="C2" r:id="rId11" display="https://www.instagram.com/p/B403t_MAnSd/?igshid=p0fxhjo5zyur"/>
    <hyperlink ref="C3" r:id="rId12" display="https://www.instagram.com/p/B41AnExnV2U/?igshid=mw26l7ulmqly"/>
    <hyperlink ref="C4" r:id="rId13" display="https://www.instagram.com/p/B42Jmhynhdw/?igshid=9v6b7gcwgxfr"/>
    <hyperlink ref="C5" r:id="rId14" display="https://www.instagram.com/p/B424FuDAw8o/?igshid=1tfws0lgv0ir3"/>
    <hyperlink ref="C6" r:id="rId15" display="https://www.instagram.com/p/B43Wj-Tp1OT/?igshid=zqjj99qujiqo"/>
    <hyperlink ref="C7" r:id="rId16" display="https://www.instagram.com/p/B40SHVAJBtp/?igshid=1d0mx7wpjjyfl"/>
    <hyperlink ref="C8" r:id="rId17" display="https://www.redbubble.com/people/daochifen/works/41638295-descendants-of-dragon?asc=u&amp;body_color=white&amp;p=classic-tee&amp;print_location=front&amp;size=medium"/>
    <hyperlink ref="C9" r:id="rId18" display="http://smartboytees.bigcartel.com/"/>
    <hyperlink ref="C10" r:id="rId19" display="https://music.apple.com/us/album/lets-talk-about-it-single/1484035802"/>
    <hyperlink ref="C11" r:id="rId20" display="http://ereignmusic.com/"/>
    <hyperlink ref="E2" r:id="rId21" display="https://www.instagram.com/p/ByGmrieA6ji/?igshid=1tbi3b6x0ejzu"/>
    <hyperlink ref="E3" r:id="rId22" display="https://www.instagram.com/p/BvA4XFygJL1/?igshid=1hb1tjb0du79t"/>
    <hyperlink ref="E4" r:id="rId23" display="https://www.instagram.com/p/ByGmrieA6ji/?igshid=m05f6rr4lve3"/>
    <hyperlink ref="E5" r:id="rId24" display="https://www.instagram.com/p/ByHJbQSgyBm/?igshid=1a8orvkl5h5ct"/>
    <hyperlink ref="E6" r:id="rId25" display="https://www.instagram.com/p/ByGmrieA6ji/?igshid=uer5qtbw9w2n"/>
    <hyperlink ref="E7" r:id="rId26" display="https://www.instagram.com/p/B4vyASyg4lt/?igshid=1nbg7qnqeftzx"/>
    <hyperlink ref="E8" r:id="rId27" display="https://www.instagram.com/p/B47lV3JFWS-/?igshid=1kdae3vsvj4dw"/>
    <hyperlink ref="G2" r:id="rId28" display="https://poshmark.com/listing/5dc6fe16689ebc07bb5c8630?utm_campaign=referral_code%3DISOBOLO&amp;utm_source=tw_sh&amp;utm_content=feature%3Dsh_li__and%26rfuid%3D5ba64a2172769b47e81e8215%26campaign%3Dshare_content_user_post.default.013%26post_roll%3D%26ext_trk%3Dbranch&amp;br_t=true&amp;_branch_match_id=link-723411768780932986"/>
    <hyperlink ref="G3" r:id="rId29" display="https://rover.ebay.com/rover/1/711-127632-2357-0/16?itm=323871000173&amp;user_name=iso-bolo&amp;spid=6115&amp;mpre=https%3A%2F%2Fwww.ebay.com%2Fitm%2F323871000173&amp;swd=3&amp;mplxParams=user_name%2Citm%2Cswd%2Cmpre%2C&amp;sojTags=du%3Dmpre%2Citm%3Ditm%2Cuser_name%3Duser_name%2Csuri%3Dsuri%2Cspid%3Dspid%2Cswd%3Dswd%2C"/>
    <hyperlink ref="I2" r:id="rId30" display="https://www.instagram.com/p/B46bopBlUwS/?igshid=rdj8u69lnovz"/>
    <hyperlink ref="I3" r:id="rId31" display="https://www.instagram.com/p/B46bwslFY61/?igshid=xkt4qi09wci2"/>
    <hyperlink ref="I4" r:id="rId32" display="https://www.instagram.com/p/B46gSWWFK2Y/?igshid=qg1i5gfxlxas"/>
    <hyperlink ref="I5" r:id="rId33" display="https://www.instagram.com/p/B5It97llgWO/?igshid=13ci5thvrcs08"/>
    <hyperlink ref="K2" r:id="rId34" display="https://www.instagram.com/p/B5Kxp5tlsJV/?igshid=txg29ok7wdpz"/>
    <hyperlink ref="K3" r:id="rId35" display="https://www.instagram.com/p/B5IKLPbFGrH/?igshid=aw4ha1f1a4bd"/>
    <hyperlink ref="O2" r:id="rId36" display="https://www.youtube.com/channel/UCk-U_BEMf53BidKtCtP96gA"/>
    <hyperlink ref="O3" r:id="rId37" display="https://www.youtube.com/watch?v=VR0nr-du6V8&amp;feature=youtu.be"/>
    <hyperlink ref="S2" r:id="rId38" display="https://www.instagram.com/p/B5BEmT5pQ48/?igshid=58yep1zede75"/>
  </hyperlinks>
  <printOptions/>
  <pageMargins left="0.7" right="0.7" top="0.75" bottom="0.75" header="0.3" footer="0.3"/>
  <pageSetup orientation="portrait" paperSize="9"/>
  <tableParts>
    <tablePart r:id="rId39"/>
    <tablePart r:id="rId45"/>
    <tablePart r:id="rId41"/>
    <tablePart r:id="rId42"/>
    <tablePart r:id="rId46"/>
    <tablePart r:id="rId44"/>
    <tablePart r:id="rId40"/>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1917</v>
      </c>
      <c r="B1" s="13" t="s">
        <v>2079</v>
      </c>
      <c r="C1" s="13" t="s">
        <v>2080</v>
      </c>
      <c r="D1" s="13" t="s">
        <v>144</v>
      </c>
      <c r="E1" s="13" t="s">
        <v>2082</v>
      </c>
      <c r="F1" s="13" t="s">
        <v>2083</v>
      </c>
      <c r="G1" s="13" t="s">
        <v>2084</v>
      </c>
    </row>
    <row r="2" spans="1:7" ht="15">
      <c r="A2" s="78" t="s">
        <v>1530</v>
      </c>
      <c r="B2" s="78">
        <v>26</v>
      </c>
      <c r="C2" s="120">
        <v>0.014309301045679693</v>
      </c>
      <c r="D2" s="78" t="s">
        <v>2081</v>
      </c>
      <c r="E2" s="78"/>
      <c r="F2" s="78"/>
      <c r="G2" s="78"/>
    </row>
    <row r="3" spans="1:7" ht="15">
      <c r="A3" s="78" t="s">
        <v>1531</v>
      </c>
      <c r="B3" s="78">
        <v>9</v>
      </c>
      <c r="C3" s="120">
        <v>0.0049532195927352776</v>
      </c>
      <c r="D3" s="78" t="s">
        <v>2081</v>
      </c>
      <c r="E3" s="78"/>
      <c r="F3" s="78"/>
      <c r="G3" s="78"/>
    </row>
    <row r="4" spans="1:7" ht="15">
      <c r="A4" s="78" t="s">
        <v>1532</v>
      </c>
      <c r="B4" s="78">
        <v>0</v>
      </c>
      <c r="C4" s="120">
        <v>0</v>
      </c>
      <c r="D4" s="78" t="s">
        <v>2081</v>
      </c>
      <c r="E4" s="78"/>
      <c r="F4" s="78"/>
      <c r="G4" s="78"/>
    </row>
    <row r="5" spans="1:7" ht="15">
      <c r="A5" s="78" t="s">
        <v>1533</v>
      </c>
      <c r="B5" s="78">
        <v>1782</v>
      </c>
      <c r="C5" s="120">
        <v>0.980737479361585</v>
      </c>
      <c r="D5" s="78" t="s">
        <v>2081</v>
      </c>
      <c r="E5" s="78"/>
      <c r="F5" s="78"/>
      <c r="G5" s="78"/>
    </row>
    <row r="6" spans="1:7" ht="15">
      <c r="A6" s="78" t="s">
        <v>1534</v>
      </c>
      <c r="B6" s="78">
        <v>1817</v>
      </c>
      <c r="C6" s="120">
        <v>1</v>
      </c>
      <c r="D6" s="78" t="s">
        <v>2081</v>
      </c>
      <c r="E6" s="78"/>
      <c r="F6" s="78"/>
      <c r="G6" s="78"/>
    </row>
    <row r="7" spans="1:7" ht="15">
      <c r="A7" s="86" t="s">
        <v>1535</v>
      </c>
      <c r="B7" s="86">
        <v>97</v>
      </c>
      <c r="C7" s="121">
        <v>0</v>
      </c>
      <c r="D7" s="86" t="s">
        <v>2081</v>
      </c>
      <c r="E7" s="86" t="b">
        <v>0</v>
      </c>
      <c r="F7" s="86" t="b">
        <v>0</v>
      </c>
      <c r="G7" s="86" t="b">
        <v>0</v>
      </c>
    </row>
    <row r="8" spans="1:7" ht="15">
      <c r="A8" s="86" t="s">
        <v>1536</v>
      </c>
      <c r="B8" s="86">
        <v>60</v>
      </c>
      <c r="C8" s="121">
        <v>0.007545044625048869</v>
      </c>
      <c r="D8" s="86" t="s">
        <v>2081</v>
      </c>
      <c r="E8" s="86" t="b">
        <v>0</v>
      </c>
      <c r="F8" s="86" t="b">
        <v>0</v>
      </c>
      <c r="G8" s="86" t="b">
        <v>0</v>
      </c>
    </row>
    <row r="9" spans="1:7" ht="15">
      <c r="A9" s="86" t="s">
        <v>1537</v>
      </c>
      <c r="B9" s="86">
        <v>49</v>
      </c>
      <c r="C9" s="121">
        <v>0.008759618479595437</v>
      </c>
      <c r="D9" s="86" t="s">
        <v>2081</v>
      </c>
      <c r="E9" s="86" t="b">
        <v>0</v>
      </c>
      <c r="F9" s="86" t="b">
        <v>0</v>
      </c>
      <c r="G9" s="86" t="b">
        <v>0</v>
      </c>
    </row>
    <row r="10" spans="1:7" ht="15">
      <c r="A10" s="86" t="s">
        <v>1538</v>
      </c>
      <c r="B10" s="86">
        <v>49</v>
      </c>
      <c r="C10" s="121">
        <v>0.008759618479595437</v>
      </c>
      <c r="D10" s="86" t="s">
        <v>2081</v>
      </c>
      <c r="E10" s="86" t="b">
        <v>0</v>
      </c>
      <c r="F10" s="86" t="b">
        <v>0</v>
      </c>
      <c r="G10" s="86" t="b">
        <v>0</v>
      </c>
    </row>
    <row r="11" spans="1:7" ht="15">
      <c r="A11" s="86" t="s">
        <v>1539</v>
      </c>
      <c r="B11" s="86">
        <v>48</v>
      </c>
      <c r="C11" s="121">
        <v>0.008839942043852663</v>
      </c>
      <c r="D11" s="86" t="s">
        <v>2081</v>
      </c>
      <c r="E11" s="86" t="b">
        <v>0</v>
      </c>
      <c r="F11" s="86" t="b">
        <v>0</v>
      </c>
      <c r="G11" s="86" t="b">
        <v>0</v>
      </c>
    </row>
    <row r="12" spans="1:7" ht="15">
      <c r="A12" s="86" t="s">
        <v>1541</v>
      </c>
      <c r="B12" s="86">
        <v>48</v>
      </c>
      <c r="C12" s="121">
        <v>0.008839942043852663</v>
      </c>
      <c r="D12" s="86" t="s">
        <v>2081</v>
      </c>
      <c r="E12" s="86" t="b">
        <v>0</v>
      </c>
      <c r="F12" s="86" t="b">
        <v>0</v>
      </c>
      <c r="G12" s="86" t="b">
        <v>0</v>
      </c>
    </row>
    <row r="13" spans="1:7" ht="15">
      <c r="A13" s="86" t="s">
        <v>1542</v>
      </c>
      <c r="B13" s="86">
        <v>44</v>
      </c>
      <c r="C13" s="121">
        <v>0.00964134269451908</v>
      </c>
      <c r="D13" s="86" t="s">
        <v>2081</v>
      </c>
      <c r="E13" s="86" t="b">
        <v>0</v>
      </c>
      <c r="F13" s="86" t="b">
        <v>0</v>
      </c>
      <c r="G13" s="86" t="b">
        <v>0</v>
      </c>
    </row>
    <row r="14" spans="1:7" ht="15">
      <c r="A14" s="86" t="s">
        <v>1544</v>
      </c>
      <c r="B14" s="86">
        <v>43</v>
      </c>
      <c r="C14" s="121">
        <v>0.009157348392722309</v>
      </c>
      <c r="D14" s="86" t="s">
        <v>2081</v>
      </c>
      <c r="E14" s="86" t="b">
        <v>0</v>
      </c>
      <c r="F14" s="86" t="b">
        <v>0</v>
      </c>
      <c r="G14" s="86" t="b">
        <v>0</v>
      </c>
    </row>
    <row r="15" spans="1:7" ht="15">
      <c r="A15" s="86" t="s">
        <v>1543</v>
      </c>
      <c r="B15" s="86">
        <v>41</v>
      </c>
      <c r="C15" s="121">
        <v>0.009242617829660568</v>
      </c>
      <c r="D15" s="86" t="s">
        <v>2081</v>
      </c>
      <c r="E15" s="86" t="b">
        <v>0</v>
      </c>
      <c r="F15" s="86" t="b">
        <v>0</v>
      </c>
      <c r="G15" s="86" t="b">
        <v>0</v>
      </c>
    </row>
    <row r="16" spans="1:7" ht="15">
      <c r="A16" s="86" t="s">
        <v>1563</v>
      </c>
      <c r="B16" s="86">
        <v>39</v>
      </c>
      <c r="C16" s="121">
        <v>0.00930233753004827</v>
      </c>
      <c r="D16" s="86" t="s">
        <v>2081</v>
      </c>
      <c r="E16" s="86" t="b">
        <v>0</v>
      </c>
      <c r="F16" s="86" t="b">
        <v>0</v>
      </c>
      <c r="G16" s="86" t="b">
        <v>0</v>
      </c>
    </row>
    <row r="17" spans="1:7" ht="15">
      <c r="A17" s="86" t="s">
        <v>1545</v>
      </c>
      <c r="B17" s="86">
        <v>34</v>
      </c>
      <c r="C17" s="121">
        <v>0.009330895591088397</v>
      </c>
      <c r="D17" s="86" t="s">
        <v>2081</v>
      </c>
      <c r="E17" s="86" t="b">
        <v>0</v>
      </c>
      <c r="F17" s="86" t="b">
        <v>0</v>
      </c>
      <c r="G17" s="86" t="b">
        <v>0</v>
      </c>
    </row>
    <row r="18" spans="1:7" ht="15">
      <c r="A18" s="86" t="s">
        <v>1562</v>
      </c>
      <c r="B18" s="86">
        <v>32</v>
      </c>
      <c r="C18" s="121">
        <v>0.009289871121327814</v>
      </c>
      <c r="D18" s="86" t="s">
        <v>2081</v>
      </c>
      <c r="E18" s="86" t="b">
        <v>0</v>
      </c>
      <c r="F18" s="86" t="b">
        <v>0</v>
      </c>
      <c r="G18" s="86" t="b">
        <v>0</v>
      </c>
    </row>
    <row r="19" spans="1:7" ht="15">
      <c r="A19" s="86" t="s">
        <v>1918</v>
      </c>
      <c r="B19" s="86">
        <v>31</v>
      </c>
      <c r="C19" s="121">
        <v>0.009257209917655898</v>
      </c>
      <c r="D19" s="86" t="s">
        <v>2081</v>
      </c>
      <c r="E19" s="86" t="b">
        <v>0</v>
      </c>
      <c r="F19" s="86" t="b">
        <v>0</v>
      </c>
      <c r="G19" s="86" t="b">
        <v>0</v>
      </c>
    </row>
    <row r="20" spans="1:7" ht="15">
      <c r="A20" s="86" t="s">
        <v>1547</v>
      </c>
      <c r="B20" s="86">
        <v>24</v>
      </c>
      <c r="C20" s="121">
        <v>0.008774835335329315</v>
      </c>
      <c r="D20" s="86" t="s">
        <v>2081</v>
      </c>
      <c r="E20" s="86" t="b">
        <v>0</v>
      </c>
      <c r="F20" s="86" t="b">
        <v>0</v>
      </c>
      <c r="G20" s="86" t="b">
        <v>0</v>
      </c>
    </row>
    <row r="21" spans="1:7" ht="15">
      <c r="A21" s="86" t="s">
        <v>1583</v>
      </c>
      <c r="B21" s="86">
        <v>17</v>
      </c>
      <c r="C21" s="121">
        <v>0.007750143350871313</v>
      </c>
      <c r="D21" s="86" t="s">
        <v>2081</v>
      </c>
      <c r="E21" s="86" t="b">
        <v>0</v>
      </c>
      <c r="F21" s="86" t="b">
        <v>0</v>
      </c>
      <c r="G21" s="86" t="b">
        <v>0</v>
      </c>
    </row>
    <row r="22" spans="1:7" ht="15">
      <c r="A22" s="86" t="s">
        <v>1564</v>
      </c>
      <c r="B22" s="86">
        <v>14</v>
      </c>
      <c r="C22" s="121">
        <v>0.007094039650531702</v>
      </c>
      <c r="D22" s="86" t="s">
        <v>2081</v>
      </c>
      <c r="E22" s="86" t="b">
        <v>0</v>
      </c>
      <c r="F22" s="86" t="b">
        <v>0</v>
      </c>
      <c r="G22" s="86" t="b">
        <v>0</v>
      </c>
    </row>
    <row r="23" spans="1:7" ht="15">
      <c r="A23" s="86" t="s">
        <v>1565</v>
      </c>
      <c r="B23" s="86">
        <v>13</v>
      </c>
      <c r="C23" s="121">
        <v>0.0068395231859387</v>
      </c>
      <c r="D23" s="86" t="s">
        <v>2081</v>
      </c>
      <c r="E23" s="86" t="b">
        <v>0</v>
      </c>
      <c r="F23" s="86" t="b">
        <v>0</v>
      </c>
      <c r="G23" s="86" t="b">
        <v>0</v>
      </c>
    </row>
    <row r="24" spans="1:7" ht="15">
      <c r="A24" s="86" t="s">
        <v>1579</v>
      </c>
      <c r="B24" s="86">
        <v>13</v>
      </c>
      <c r="C24" s="121">
        <v>0.0068395231859387</v>
      </c>
      <c r="D24" s="86" t="s">
        <v>2081</v>
      </c>
      <c r="E24" s="86" t="b">
        <v>0</v>
      </c>
      <c r="F24" s="86" t="b">
        <v>0</v>
      </c>
      <c r="G24" s="86" t="b">
        <v>0</v>
      </c>
    </row>
    <row r="25" spans="1:7" ht="15">
      <c r="A25" s="86" t="s">
        <v>1919</v>
      </c>
      <c r="B25" s="86">
        <v>13</v>
      </c>
      <c r="C25" s="121">
        <v>0.0068395231859387</v>
      </c>
      <c r="D25" s="86" t="s">
        <v>2081</v>
      </c>
      <c r="E25" s="86" t="b">
        <v>0</v>
      </c>
      <c r="F25" s="86" t="b">
        <v>0</v>
      </c>
      <c r="G25" s="86" t="b">
        <v>0</v>
      </c>
    </row>
    <row r="26" spans="1:7" ht="15">
      <c r="A26" s="86" t="s">
        <v>1920</v>
      </c>
      <c r="B26" s="86">
        <v>12</v>
      </c>
      <c r="C26" s="121">
        <v>0.0065648498243661485</v>
      </c>
      <c r="D26" s="86" t="s">
        <v>2081</v>
      </c>
      <c r="E26" s="86" t="b">
        <v>0</v>
      </c>
      <c r="F26" s="86" t="b">
        <v>0</v>
      </c>
      <c r="G26" s="86" t="b">
        <v>0</v>
      </c>
    </row>
    <row r="27" spans="1:7" ht="15">
      <c r="A27" s="86" t="s">
        <v>1921</v>
      </c>
      <c r="B27" s="86">
        <v>11</v>
      </c>
      <c r="C27" s="121">
        <v>0.0062683360700350925</v>
      </c>
      <c r="D27" s="86" t="s">
        <v>2081</v>
      </c>
      <c r="E27" s="86" t="b">
        <v>0</v>
      </c>
      <c r="F27" s="86" t="b">
        <v>0</v>
      </c>
      <c r="G27" s="86" t="b">
        <v>0</v>
      </c>
    </row>
    <row r="28" spans="1:7" ht="15">
      <c r="A28" s="86" t="s">
        <v>1922</v>
      </c>
      <c r="B28" s="86">
        <v>11</v>
      </c>
      <c r="C28" s="121">
        <v>0.0062683360700350925</v>
      </c>
      <c r="D28" s="86" t="s">
        <v>2081</v>
      </c>
      <c r="E28" s="86" t="b">
        <v>0</v>
      </c>
      <c r="F28" s="86" t="b">
        <v>0</v>
      </c>
      <c r="G28" s="86" t="b">
        <v>0</v>
      </c>
    </row>
    <row r="29" spans="1:7" ht="15">
      <c r="A29" s="86" t="s">
        <v>1923</v>
      </c>
      <c r="B29" s="86">
        <v>11</v>
      </c>
      <c r="C29" s="121">
        <v>0.0062683360700350925</v>
      </c>
      <c r="D29" s="86" t="s">
        <v>2081</v>
      </c>
      <c r="E29" s="86" t="b">
        <v>0</v>
      </c>
      <c r="F29" s="86" t="b">
        <v>0</v>
      </c>
      <c r="G29" s="86" t="b">
        <v>0</v>
      </c>
    </row>
    <row r="30" spans="1:7" ht="15">
      <c r="A30" s="86" t="s">
        <v>1924</v>
      </c>
      <c r="B30" s="86">
        <v>11</v>
      </c>
      <c r="C30" s="121">
        <v>0.0062683360700350925</v>
      </c>
      <c r="D30" s="86" t="s">
        <v>2081</v>
      </c>
      <c r="E30" s="86" t="b">
        <v>0</v>
      </c>
      <c r="F30" s="86" t="b">
        <v>0</v>
      </c>
      <c r="G30" s="86" t="b">
        <v>0</v>
      </c>
    </row>
    <row r="31" spans="1:7" ht="15">
      <c r="A31" s="86" t="s">
        <v>1925</v>
      </c>
      <c r="B31" s="86">
        <v>11</v>
      </c>
      <c r="C31" s="121">
        <v>0.0062683360700350925</v>
      </c>
      <c r="D31" s="86" t="s">
        <v>2081</v>
      </c>
      <c r="E31" s="86" t="b">
        <v>0</v>
      </c>
      <c r="F31" s="86" t="b">
        <v>0</v>
      </c>
      <c r="G31" s="86" t="b">
        <v>0</v>
      </c>
    </row>
    <row r="32" spans="1:7" ht="15">
      <c r="A32" s="86" t="s">
        <v>1578</v>
      </c>
      <c r="B32" s="86">
        <v>10</v>
      </c>
      <c r="C32" s="121">
        <v>0.005947991164956268</v>
      </c>
      <c r="D32" s="86" t="s">
        <v>2081</v>
      </c>
      <c r="E32" s="86" t="b">
        <v>0</v>
      </c>
      <c r="F32" s="86" t="b">
        <v>0</v>
      </c>
      <c r="G32" s="86" t="b">
        <v>0</v>
      </c>
    </row>
    <row r="33" spans="1:7" ht="15">
      <c r="A33" s="86" t="s">
        <v>1560</v>
      </c>
      <c r="B33" s="86">
        <v>10</v>
      </c>
      <c r="C33" s="121">
        <v>0.005947991164956268</v>
      </c>
      <c r="D33" s="86" t="s">
        <v>2081</v>
      </c>
      <c r="E33" s="86" t="b">
        <v>0</v>
      </c>
      <c r="F33" s="86" t="b">
        <v>0</v>
      </c>
      <c r="G33" s="86" t="b">
        <v>0</v>
      </c>
    </row>
    <row r="34" spans="1:7" ht="15">
      <c r="A34" s="86" t="s">
        <v>1926</v>
      </c>
      <c r="B34" s="86">
        <v>9</v>
      </c>
      <c r="C34" s="121">
        <v>0.005601424366149656</v>
      </c>
      <c r="D34" s="86" t="s">
        <v>2081</v>
      </c>
      <c r="E34" s="86" t="b">
        <v>0</v>
      </c>
      <c r="F34" s="86" t="b">
        <v>0</v>
      </c>
      <c r="G34" s="86" t="b">
        <v>0</v>
      </c>
    </row>
    <row r="35" spans="1:7" ht="15">
      <c r="A35" s="86" t="s">
        <v>1927</v>
      </c>
      <c r="B35" s="86">
        <v>9</v>
      </c>
      <c r="C35" s="121">
        <v>0.005601424366149656</v>
      </c>
      <c r="D35" s="86" t="s">
        <v>2081</v>
      </c>
      <c r="E35" s="86" t="b">
        <v>0</v>
      </c>
      <c r="F35" s="86" t="b">
        <v>0</v>
      </c>
      <c r="G35" s="86" t="b">
        <v>0</v>
      </c>
    </row>
    <row r="36" spans="1:7" ht="15">
      <c r="A36" s="86" t="s">
        <v>1569</v>
      </c>
      <c r="B36" s="86">
        <v>8</v>
      </c>
      <c r="C36" s="121">
        <v>0.0052257106559339414</v>
      </c>
      <c r="D36" s="86" t="s">
        <v>2081</v>
      </c>
      <c r="E36" s="86" t="b">
        <v>0</v>
      </c>
      <c r="F36" s="86" t="b">
        <v>0</v>
      </c>
      <c r="G36" s="86" t="b">
        <v>0</v>
      </c>
    </row>
    <row r="37" spans="1:7" ht="15">
      <c r="A37" s="86" t="s">
        <v>1928</v>
      </c>
      <c r="B37" s="86">
        <v>8</v>
      </c>
      <c r="C37" s="121">
        <v>0.005505358380961968</v>
      </c>
      <c r="D37" s="86" t="s">
        <v>2081</v>
      </c>
      <c r="E37" s="86" t="b">
        <v>0</v>
      </c>
      <c r="F37" s="86" t="b">
        <v>0</v>
      </c>
      <c r="G37" s="86" t="b">
        <v>0</v>
      </c>
    </row>
    <row r="38" spans="1:7" ht="15">
      <c r="A38" s="86" t="s">
        <v>1568</v>
      </c>
      <c r="B38" s="86">
        <v>7</v>
      </c>
      <c r="C38" s="121">
        <v>0.004817188583341721</v>
      </c>
      <c r="D38" s="86" t="s">
        <v>2081</v>
      </c>
      <c r="E38" s="86" t="b">
        <v>0</v>
      </c>
      <c r="F38" s="86" t="b">
        <v>0</v>
      </c>
      <c r="G38" s="86" t="b">
        <v>0</v>
      </c>
    </row>
    <row r="39" spans="1:7" ht="15">
      <c r="A39" s="86" t="s">
        <v>1929</v>
      </c>
      <c r="B39" s="86">
        <v>7</v>
      </c>
      <c r="C39" s="121">
        <v>0.004817188583341721</v>
      </c>
      <c r="D39" s="86" t="s">
        <v>2081</v>
      </c>
      <c r="E39" s="86" t="b">
        <v>0</v>
      </c>
      <c r="F39" s="86" t="b">
        <v>0</v>
      </c>
      <c r="G39" s="86" t="b">
        <v>0</v>
      </c>
    </row>
    <row r="40" spans="1:7" ht="15">
      <c r="A40" s="86" t="s">
        <v>1930</v>
      </c>
      <c r="B40" s="86">
        <v>7</v>
      </c>
      <c r="C40" s="121">
        <v>0.004817188583341721</v>
      </c>
      <c r="D40" s="86" t="s">
        <v>2081</v>
      </c>
      <c r="E40" s="86" t="b">
        <v>0</v>
      </c>
      <c r="F40" s="86" t="b">
        <v>0</v>
      </c>
      <c r="G40" s="86" t="b">
        <v>0</v>
      </c>
    </row>
    <row r="41" spans="1:7" ht="15">
      <c r="A41" s="86" t="s">
        <v>1571</v>
      </c>
      <c r="B41" s="86">
        <v>7</v>
      </c>
      <c r="C41" s="121">
        <v>0.004817188583341721</v>
      </c>
      <c r="D41" s="86" t="s">
        <v>2081</v>
      </c>
      <c r="E41" s="86" t="b">
        <v>0</v>
      </c>
      <c r="F41" s="86" t="b">
        <v>0</v>
      </c>
      <c r="G41" s="86" t="b">
        <v>0</v>
      </c>
    </row>
    <row r="42" spans="1:7" ht="15">
      <c r="A42" s="86" t="s">
        <v>1572</v>
      </c>
      <c r="B42" s="86">
        <v>7</v>
      </c>
      <c r="C42" s="121">
        <v>0.004817188583341721</v>
      </c>
      <c r="D42" s="86" t="s">
        <v>2081</v>
      </c>
      <c r="E42" s="86" t="b">
        <v>0</v>
      </c>
      <c r="F42" s="86" t="b">
        <v>0</v>
      </c>
      <c r="G42" s="86" t="b">
        <v>0</v>
      </c>
    </row>
    <row r="43" spans="1:7" ht="15">
      <c r="A43" s="86" t="s">
        <v>1573</v>
      </c>
      <c r="B43" s="86">
        <v>7</v>
      </c>
      <c r="C43" s="121">
        <v>0.004817188583341721</v>
      </c>
      <c r="D43" s="86" t="s">
        <v>2081</v>
      </c>
      <c r="E43" s="86" t="b">
        <v>0</v>
      </c>
      <c r="F43" s="86" t="b">
        <v>0</v>
      </c>
      <c r="G43" s="86" t="b">
        <v>0</v>
      </c>
    </row>
    <row r="44" spans="1:7" ht="15">
      <c r="A44" s="86" t="s">
        <v>1584</v>
      </c>
      <c r="B44" s="86">
        <v>7</v>
      </c>
      <c r="C44" s="121">
        <v>0.004817188583341721</v>
      </c>
      <c r="D44" s="86" t="s">
        <v>2081</v>
      </c>
      <c r="E44" s="86" t="b">
        <v>0</v>
      </c>
      <c r="F44" s="86" t="b">
        <v>0</v>
      </c>
      <c r="G44" s="86" t="b">
        <v>0</v>
      </c>
    </row>
    <row r="45" spans="1:7" ht="15">
      <c r="A45" s="86" t="s">
        <v>1548</v>
      </c>
      <c r="B45" s="86">
        <v>7</v>
      </c>
      <c r="C45" s="121">
        <v>0.004817188583341721</v>
      </c>
      <c r="D45" s="86" t="s">
        <v>2081</v>
      </c>
      <c r="E45" s="86" t="b">
        <v>0</v>
      </c>
      <c r="F45" s="86" t="b">
        <v>0</v>
      </c>
      <c r="G45" s="86" t="b">
        <v>0</v>
      </c>
    </row>
    <row r="46" spans="1:7" ht="15">
      <c r="A46" s="86" t="s">
        <v>1549</v>
      </c>
      <c r="B46" s="86">
        <v>7</v>
      </c>
      <c r="C46" s="121">
        <v>0.004817188583341721</v>
      </c>
      <c r="D46" s="86" t="s">
        <v>2081</v>
      </c>
      <c r="E46" s="86" t="b">
        <v>0</v>
      </c>
      <c r="F46" s="86" t="b">
        <v>0</v>
      </c>
      <c r="G46" s="86" t="b">
        <v>0</v>
      </c>
    </row>
    <row r="47" spans="1:7" ht="15">
      <c r="A47" s="86" t="s">
        <v>1550</v>
      </c>
      <c r="B47" s="86">
        <v>7</v>
      </c>
      <c r="C47" s="121">
        <v>0.004817188583341721</v>
      </c>
      <c r="D47" s="86" t="s">
        <v>2081</v>
      </c>
      <c r="E47" s="86" t="b">
        <v>0</v>
      </c>
      <c r="F47" s="86" t="b">
        <v>0</v>
      </c>
      <c r="G47" s="86" t="b">
        <v>0</v>
      </c>
    </row>
    <row r="48" spans="1:7" ht="15">
      <c r="A48" s="86" t="s">
        <v>1574</v>
      </c>
      <c r="B48" s="86">
        <v>6</v>
      </c>
      <c r="C48" s="121">
        <v>0.004371140990533821</v>
      </c>
      <c r="D48" s="86" t="s">
        <v>2081</v>
      </c>
      <c r="E48" s="86" t="b">
        <v>0</v>
      </c>
      <c r="F48" s="86" t="b">
        <v>0</v>
      </c>
      <c r="G48" s="86" t="b">
        <v>0</v>
      </c>
    </row>
    <row r="49" spans="1:7" ht="15">
      <c r="A49" s="86" t="s">
        <v>253</v>
      </c>
      <c r="B49" s="86">
        <v>6</v>
      </c>
      <c r="C49" s="121">
        <v>0.004371140990533821</v>
      </c>
      <c r="D49" s="86" t="s">
        <v>2081</v>
      </c>
      <c r="E49" s="86" t="b">
        <v>0</v>
      </c>
      <c r="F49" s="86" t="b">
        <v>0</v>
      </c>
      <c r="G49" s="86" t="b">
        <v>0</v>
      </c>
    </row>
    <row r="50" spans="1:7" ht="15">
      <c r="A50" s="86" t="s">
        <v>1575</v>
      </c>
      <c r="B50" s="86">
        <v>6</v>
      </c>
      <c r="C50" s="121">
        <v>0.004371140990533821</v>
      </c>
      <c r="D50" s="86" t="s">
        <v>2081</v>
      </c>
      <c r="E50" s="86" t="b">
        <v>0</v>
      </c>
      <c r="F50" s="86" t="b">
        <v>0</v>
      </c>
      <c r="G50" s="86" t="b">
        <v>0</v>
      </c>
    </row>
    <row r="51" spans="1:7" ht="15">
      <c r="A51" s="86" t="s">
        <v>1551</v>
      </c>
      <c r="B51" s="86">
        <v>6</v>
      </c>
      <c r="C51" s="121">
        <v>0.004371140990533821</v>
      </c>
      <c r="D51" s="86" t="s">
        <v>2081</v>
      </c>
      <c r="E51" s="86" t="b">
        <v>0</v>
      </c>
      <c r="F51" s="86" t="b">
        <v>0</v>
      </c>
      <c r="G51" s="86" t="b">
        <v>0</v>
      </c>
    </row>
    <row r="52" spans="1:7" ht="15">
      <c r="A52" s="86" t="s">
        <v>1931</v>
      </c>
      <c r="B52" s="86">
        <v>6</v>
      </c>
      <c r="C52" s="121">
        <v>0.004371140990533821</v>
      </c>
      <c r="D52" s="86" t="s">
        <v>2081</v>
      </c>
      <c r="E52" s="86" t="b">
        <v>0</v>
      </c>
      <c r="F52" s="86" t="b">
        <v>0</v>
      </c>
      <c r="G52" s="86" t="b">
        <v>0</v>
      </c>
    </row>
    <row r="53" spans="1:7" ht="15">
      <c r="A53" s="86" t="s">
        <v>1555</v>
      </c>
      <c r="B53" s="86">
        <v>5</v>
      </c>
      <c r="C53" s="121">
        <v>0.0038812589811037554</v>
      </c>
      <c r="D53" s="86" t="s">
        <v>2081</v>
      </c>
      <c r="E53" s="86" t="b">
        <v>0</v>
      </c>
      <c r="F53" s="86" t="b">
        <v>0</v>
      </c>
      <c r="G53" s="86" t="b">
        <v>0</v>
      </c>
    </row>
    <row r="54" spans="1:7" ht="15">
      <c r="A54" s="86" t="s">
        <v>1932</v>
      </c>
      <c r="B54" s="86">
        <v>5</v>
      </c>
      <c r="C54" s="121">
        <v>0.0038812589811037554</v>
      </c>
      <c r="D54" s="86" t="s">
        <v>2081</v>
      </c>
      <c r="E54" s="86" t="b">
        <v>0</v>
      </c>
      <c r="F54" s="86" t="b">
        <v>0</v>
      </c>
      <c r="G54" s="86" t="b">
        <v>0</v>
      </c>
    </row>
    <row r="55" spans="1:7" ht="15">
      <c r="A55" s="86" t="s">
        <v>1933</v>
      </c>
      <c r="B55" s="86">
        <v>5</v>
      </c>
      <c r="C55" s="121">
        <v>0.004549880890737138</v>
      </c>
      <c r="D55" s="86" t="s">
        <v>2081</v>
      </c>
      <c r="E55" s="86" t="b">
        <v>0</v>
      </c>
      <c r="F55" s="86" t="b">
        <v>0</v>
      </c>
      <c r="G55" s="86" t="b">
        <v>0</v>
      </c>
    </row>
    <row r="56" spans="1:7" ht="15">
      <c r="A56" s="86" t="s">
        <v>1934</v>
      </c>
      <c r="B56" s="86">
        <v>5</v>
      </c>
      <c r="C56" s="121">
        <v>0.0038812589811037554</v>
      </c>
      <c r="D56" s="86" t="s">
        <v>2081</v>
      </c>
      <c r="E56" s="86" t="b">
        <v>0</v>
      </c>
      <c r="F56" s="86" t="b">
        <v>0</v>
      </c>
      <c r="G56" s="86" t="b">
        <v>0</v>
      </c>
    </row>
    <row r="57" spans="1:7" ht="15">
      <c r="A57" s="86" t="s">
        <v>1935</v>
      </c>
      <c r="B57" s="86">
        <v>5</v>
      </c>
      <c r="C57" s="121">
        <v>0.0038812589811037554</v>
      </c>
      <c r="D57" s="86" t="s">
        <v>2081</v>
      </c>
      <c r="E57" s="86" t="b">
        <v>0</v>
      </c>
      <c r="F57" s="86" t="b">
        <v>0</v>
      </c>
      <c r="G57" s="86" t="b">
        <v>0</v>
      </c>
    </row>
    <row r="58" spans="1:7" ht="15">
      <c r="A58" s="86" t="s">
        <v>1936</v>
      </c>
      <c r="B58" s="86">
        <v>5</v>
      </c>
      <c r="C58" s="121">
        <v>0.0038812589811037554</v>
      </c>
      <c r="D58" s="86" t="s">
        <v>2081</v>
      </c>
      <c r="E58" s="86" t="b">
        <v>0</v>
      </c>
      <c r="F58" s="86" t="b">
        <v>0</v>
      </c>
      <c r="G58" s="86" t="b">
        <v>0</v>
      </c>
    </row>
    <row r="59" spans="1:7" ht="15">
      <c r="A59" s="86" t="s">
        <v>1505</v>
      </c>
      <c r="B59" s="86">
        <v>5</v>
      </c>
      <c r="C59" s="121">
        <v>0.0038812589811037554</v>
      </c>
      <c r="D59" s="86" t="s">
        <v>2081</v>
      </c>
      <c r="E59" s="86" t="b">
        <v>0</v>
      </c>
      <c r="F59" s="86" t="b">
        <v>0</v>
      </c>
      <c r="G59" s="86" t="b">
        <v>0</v>
      </c>
    </row>
    <row r="60" spans="1:7" ht="15">
      <c r="A60" s="86" t="s">
        <v>1567</v>
      </c>
      <c r="B60" s="86">
        <v>4</v>
      </c>
      <c r="C60" s="121">
        <v>0.0033386660468674684</v>
      </c>
      <c r="D60" s="86" t="s">
        <v>2081</v>
      </c>
      <c r="E60" s="86" t="b">
        <v>0</v>
      </c>
      <c r="F60" s="86" t="b">
        <v>0</v>
      </c>
      <c r="G60" s="86" t="b">
        <v>0</v>
      </c>
    </row>
    <row r="61" spans="1:7" ht="15">
      <c r="A61" s="86" t="s">
        <v>1553</v>
      </c>
      <c r="B61" s="86">
        <v>4</v>
      </c>
      <c r="C61" s="121">
        <v>0.0033386660468674684</v>
      </c>
      <c r="D61" s="86" t="s">
        <v>2081</v>
      </c>
      <c r="E61" s="86" t="b">
        <v>0</v>
      </c>
      <c r="F61" s="86" t="b">
        <v>0</v>
      </c>
      <c r="G61" s="86" t="b">
        <v>0</v>
      </c>
    </row>
    <row r="62" spans="1:7" ht="15">
      <c r="A62" s="86" t="s">
        <v>1554</v>
      </c>
      <c r="B62" s="86">
        <v>4</v>
      </c>
      <c r="C62" s="121">
        <v>0.0033386660468674684</v>
      </c>
      <c r="D62" s="86" t="s">
        <v>2081</v>
      </c>
      <c r="E62" s="86" t="b">
        <v>0</v>
      </c>
      <c r="F62" s="86" t="b">
        <v>0</v>
      </c>
      <c r="G62" s="86" t="b">
        <v>0</v>
      </c>
    </row>
    <row r="63" spans="1:7" ht="15">
      <c r="A63" s="86" t="s">
        <v>1937</v>
      </c>
      <c r="B63" s="86">
        <v>4</v>
      </c>
      <c r="C63" s="121">
        <v>0.0033386660468674684</v>
      </c>
      <c r="D63" s="86" t="s">
        <v>2081</v>
      </c>
      <c r="E63" s="86" t="b">
        <v>0</v>
      </c>
      <c r="F63" s="86" t="b">
        <v>0</v>
      </c>
      <c r="G63" s="86" t="b">
        <v>0</v>
      </c>
    </row>
    <row r="64" spans="1:7" ht="15">
      <c r="A64" s="86" t="s">
        <v>1938</v>
      </c>
      <c r="B64" s="86">
        <v>4</v>
      </c>
      <c r="C64" s="121">
        <v>0.0033386660468674684</v>
      </c>
      <c r="D64" s="86" t="s">
        <v>2081</v>
      </c>
      <c r="E64" s="86" t="b">
        <v>0</v>
      </c>
      <c r="F64" s="86" t="b">
        <v>0</v>
      </c>
      <c r="G64" s="86" t="b">
        <v>0</v>
      </c>
    </row>
    <row r="65" spans="1:7" ht="15">
      <c r="A65" s="86" t="s">
        <v>1939</v>
      </c>
      <c r="B65" s="86">
        <v>4</v>
      </c>
      <c r="C65" s="121">
        <v>0.0033386660468674684</v>
      </c>
      <c r="D65" s="86" t="s">
        <v>2081</v>
      </c>
      <c r="E65" s="86" t="b">
        <v>0</v>
      </c>
      <c r="F65" s="86" t="b">
        <v>0</v>
      </c>
      <c r="G65" s="86" t="b">
        <v>0</v>
      </c>
    </row>
    <row r="66" spans="1:7" ht="15">
      <c r="A66" s="86" t="s">
        <v>1940</v>
      </c>
      <c r="B66" s="86">
        <v>4</v>
      </c>
      <c r="C66" s="121">
        <v>0.0033386660468674684</v>
      </c>
      <c r="D66" s="86" t="s">
        <v>2081</v>
      </c>
      <c r="E66" s="86" t="b">
        <v>0</v>
      </c>
      <c r="F66" s="86" t="b">
        <v>0</v>
      </c>
      <c r="G66" s="86" t="b">
        <v>0</v>
      </c>
    </row>
    <row r="67" spans="1:7" ht="15">
      <c r="A67" s="86" t="s">
        <v>1576</v>
      </c>
      <c r="B67" s="86">
        <v>4</v>
      </c>
      <c r="C67" s="121">
        <v>0.0033386660468674684</v>
      </c>
      <c r="D67" s="86" t="s">
        <v>2081</v>
      </c>
      <c r="E67" s="86" t="b">
        <v>0</v>
      </c>
      <c r="F67" s="86" t="b">
        <v>0</v>
      </c>
      <c r="G67" s="86" t="b">
        <v>0</v>
      </c>
    </row>
    <row r="68" spans="1:7" ht="15">
      <c r="A68" s="86" t="s">
        <v>1941</v>
      </c>
      <c r="B68" s="86">
        <v>4</v>
      </c>
      <c r="C68" s="121">
        <v>0.0033386660468674684</v>
      </c>
      <c r="D68" s="86" t="s">
        <v>2081</v>
      </c>
      <c r="E68" s="86" t="b">
        <v>0</v>
      </c>
      <c r="F68" s="86" t="b">
        <v>0</v>
      </c>
      <c r="G68" s="86" t="b">
        <v>0</v>
      </c>
    </row>
    <row r="69" spans="1:7" ht="15">
      <c r="A69" s="86" t="s">
        <v>1942</v>
      </c>
      <c r="B69" s="86">
        <v>4</v>
      </c>
      <c r="C69" s="121">
        <v>0.0033386660468674684</v>
      </c>
      <c r="D69" s="86" t="s">
        <v>2081</v>
      </c>
      <c r="E69" s="86" t="b">
        <v>0</v>
      </c>
      <c r="F69" s="86" t="b">
        <v>0</v>
      </c>
      <c r="G69" s="86" t="b">
        <v>0</v>
      </c>
    </row>
    <row r="70" spans="1:7" ht="15">
      <c r="A70" s="86" t="s">
        <v>1943</v>
      </c>
      <c r="B70" s="86">
        <v>4</v>
      </c>
      <c r="C70" s="121">
        <v>0.0033386660468674684</v>
      </c>
      <c r="D70" s="86" t="s">
        <v>2081</v>
      </c>
      <c r="E70" s="86" t="b">
        <v>0</v>
      </c>
      <c r="F70" s="86" t="b">
        <v>0</v>
      </c>
      <c r="G70" s="86" t="b">
        <v>0</v>
      </c>
    </row>
    <row r="71" spans="1:7" ht="15">
      <c r="A71" s="86" t="s">
        <v>1944</v>
      </c>
      <c r="B71" s="86">
        <v>4</v>
      </c>
      <c r="C71" s="121">
        <v>0.0033386660468674684</v>
      </c>
      <c r="D71" s="86" t="s">
        <v>2081</v>
      </c>
      <c r="E71" s="86" t="b">
        <v>0</v>
      </c>
      <c r="F71" s="86" t="b">
        <v>0</v>
      </c>
      <c r="G71" s="86" t="b">
        <v>0</v>
      </c>
    </row>
    <row r="72" spans="1:7" ht="15">
      <c r="A72" s="86" t="s">
        <v>1945</v>
      </c>
      <c r="B72" s="86">
        <v>4</v>
      </c>
      <c r="C72" s="121">
        <v>0.0033386660468674684</v>
      </c>
      <c r="D72" s="86" t="s">
        <v>2081</v>
      </c>
      <c r="E72" s="86" t="b">
        <v>0</v>
      </c>
      <c r="F72" s="86" t="b">
        <v>0</v>
      </c>
      <c r="G72" s="86" t="b">
        <v>0</v>
      </c>
    </row>
    <row r="73" spans="1:7" ht="15">
      <c r="A73" s="86" t="s">
        <v>1946</v>
      </c>
      <c r="B73" s="86">
        <v>4</v>
      </c>
      <c r="C73" s="121">
        <v>0.0033386660468674684</v>
      </c>
      <c r="D73" s="86" t="s">
        <v>2081</v>
      </c>
      <c r="E73" s="86" t="b">
        <v>0</v>
      </c>
      <c r="F73" s="86" t="b">
        <v>0</v>
      </c>
      <c r="G73" s="86" t="b">
        <v>0</v>
      </c>
    </row>
    <row r="74" spans="1:7" ht="15">
      <c r="A74" s="86" t="s">
        <v>1947</v>
      </c>
      <c r="B74" s="86">
        <v>4</v>
      </c>
      <c r="C74" s="121">
        <v>0.0033386660468674684</v>
      </c>
      <c r="D74" s="86" t="s">
        <v>2081</v>
      </c>
      <c r="E74" s="86" t="b">
        <v>0</v>
      </c>
      <c r="F74" s="86" t="b">
        <v>0</v>
      </c>
      <c r="G74" s="86" t="b">
        <v>0</v>
      </c>
    </row>
    <row r="75" spans="1:7" ht="15">
      <c r="A75" s="86" t="s">
        <v>1948</v>
      </c>
      <c r="B75" s="86">
        <v>4</v>
      </c>
      <c r="C75" s="121">
        <v>0.0033386660468674684</v>
      </c>
      <c r="D75" s="86" t="s">
        <v>2081</v>
      </c>
      <c r="E75" s="86" t="b">
        <v>0</v>
      </c>
      <c r="F75" s="86" t="b">
        <v>0</v>
      </c>
      <c r="G75" s="86" t="b">
        <v>0</v>
      </c>
    </row>
    <row r="76" spans="1:7" ht="15">
      <c r="A76" s="86" t="s">
        <v>1949</v>
      </c>
      <c r="B76" s="86">
        <v>4</v>
      </c>
      <c r="C76" s="121">
        <v>0.0033386660468674684</v>
      </c>
      <c r="D76" s="86" t="s">
        <v>2081</v>
      </c>
      <c r="E76" s="86" t="b">
        <v>1</v>
      </c>
      <c r="F76" s="86" t="b">
        <v>0</v>
      </c>
      <c r="G76" s="86" t="b">
        <v>0</v>
      </c>
    </row>
    <row r="77" spans="1:7" ht="15">
      <c r="A77" s="86" t="s">
        <v>1950</v>
      </c>
      <c r="B77" s="86">
        <v>4</v>
      </c>
      <c r="C77" s="121">
        <v>0.0033386660468674684</v>
      </c>
      <c r="D77" s="86" t="s">
        <v>2081</v>
      </c>
      <c r="E77" s="86" t="b">
        <v>0</v>
      </c>
      <c r="F77" s="86" t="b">
        <v>0</v>
      </c>
      <c r="G77" s="86" t="b">
        <v>0</v>
      </c>
    </row>
    <row r="78" spans="1:7" ht="15">
      <c r="A78" s="86" t="s">
        <v>1951</v>
      </c>
      <c r="B78" s="86">
        <v>4</v>
      </c>
      <c r="C78" s="121">
        <v>0.0033386660468674684</v>
      </c>
      <c r="D78" s="86" t="s">
        <v>2081</v>
      </c>
      <c r="E78" s="86" t="b">
        <v>0</v>
      </c>
      <c r="F78" s="86" t="b">
        <v>0</v>
      </c>
      <c r="G78" s="86" t="b">
        <v>0</v>
      </c>
    </row>
    <row r="79" spans="1:7" ht="15">
      <c r="A79" s="86" t="s">
        <v>1952</v>
      </c>
      <c r="B79" s="86">
        <v>4</v>
      </c>
      <c r="C79" s="121">
        <v>0.0040644767657679656</v>
      </c>
      <c r="D79" s="86" t="s">
        <v>2081</v>
      </c>
      <c r="E79" s="86" t="b">
        <v>0</v>
      </c>
      <c r="F79" s="86" t="b">
        <v>0</v>
      </c>
      <c r="G79" s="86" t="b">
        <v>0</v>
      </c>
    </row>
    <row r="80" spans="1:7" ht="15">
      <c r="A80" s="86" t="s">
        <v>1953</v>
      </c>
      <c r="B80" s="86">
        <v>4</v>
      </c>
      <c r="C80" s="121">
        <v>0.0033386660468674684</v>
      </c>
      <c r="D80" s="86" t="s">
        <v>2081</v>
      </c>
      <c r="E80" s="86" t="b">
        <v>0</v>
      </c>
      <c r="F80" s="86" t="b">
        <v>0</v>
      </c>
      <c r="G80" s="86" t="b">
        <v>0</v>
      </c>
    </row>
    <row r="81" spans="1:7" ht="15">
      <c r="A81" s="86" t="s">
        <v>1954</v>
      </c>
      <c r="B81" s="86">
        <v>4</v>
      </c>
      <c r="C81" s="121">
        <v>0.0033386660468674684</v>
      </c>
      <c r="D81" s="86" t="s">
        <v>2081</v>
      </c>
      <c r="E81" s="86" t="b">
        <v>0</v>
      </c>
      <c r="F81" s="86" t="b">
        <v>0</v>
      </c>
      <c r="G81" s="86" t="b">
        <v>0</v>
      </c>
    </row>
    <row r="82" spans="1:7" ht="15">
      <c r="A82" s="86" t="s">
        <v>1955</v>
      </c>
      <c r="B82" s="86">
        <v>4</v>
      </c>
      <c r="C82" s="121">
        <v>0.0033386660468674684</v>
      </c>
      <c r="D82" s="86" t="s">
        <v>2081</v>
      </c>
      <c r="E82" s="86" t="b">
        <v>0</v>
      </c>
      <c r="F82" s="86" t="b">
        <v>0</v>
      </c>
      <c r="G82" s="86" t="b">
        <v>0</v>
      </c>
    </row>
    <row r="83" spans="1:7" ht="15">
      <c r="A83" s="86" t="s">
        <v>1956</v>
      </c>
      <c r="B83" s="86">
        <v>4</v>
      </c>
      <c r="C83" s="121">
        <v>0.0033386660468674684</v>
      </c>
      <c r="D83" s="86" t="s">
        <v>2081</v>
      </c>
      <c r="E83" s="86" t="b">
        <v>0</v>
      </c>
      <c r="F83" s="86" t="b">
        <v>0</v>
      </c>
      <c r="G83" s="86" t="b">
        <v>0</v>
      </c>
    </row>
    <row r="84" spans="1:7" ht="15">
      <c r="A84" s="86" t="s">
        <v>1957</v>
      </c>
      <c r="B84" s="86">
        <v>4</v>
      </c>
      <c r="C84" s="121">
        <v>0.0033386660468674684</v>
      </c>
      <c r="D84" s="86" t="s">
        <v>2081</v>
      </c>
      <c r="E84" s="86" t="b">
        <v>0</v>
      </c>
      <c r="F84" s="86" t="b">
        <v>0</v>
      </c>
      <c r="G84" s="86" t="b">
        <v>0</v>
      </c>
    </row>
    <row r="85" spans="1:7" ht="15">
      <c r="A85" s="86" t="s">
        <v>1958</v>
      </c>
      <c r="B85" s="86">
        <v>4</v>
      </c>
      <c r="C85" s="121">
        <v>0.0033386660468674684</v>
      </c>
      <c r="D85" s="86" t="s">
        <v>2081</v>
      </c>
      <c r="E85" s="86" t="b">
        <v>0</v>
      </c>
      <c r="F85" s="86" t="b">
        <v>0</v>
      </c>
      <c r="G85" s="86" t="b">
        <v>0</v>
      </c>
    </row>
    <row r="86" spans="1:7" ht="15">
      <c r="A86" s="86" t="s">
        <v>1959</v>
      </c>
      <c r="B86" s="86">
        <v>3</v>
      </c>
      <c r="C86" s="121">
        <v>0.0027299285344422825</v>
      </c>
      <c r="D86" s="86" t="s">
        <v>2081</v>
      </c>
      <c r="E86" s="86" t="b">
        <v>0</v>
      </c>
      <c r="F86" s="86" t="b">
        <v>0</v>
      </c>
      <c r="G86" s="86" t="b">
        <v>0</v>
      </c>
    </row>
    <row r="87" spans="1:7" ht="15">
      <c r="A87" s="86" t="s">
        <v>1960</v>
      </c>
      <c r="B87" s="86">
        <v>3</v>
      </c>
      <c r="C87" s="121">
        <v>0.0027299285344422825</v>
      </c>
      <c r="D87" s="86" t="s">
        <v>2081</v>
      </c>
      <c r="E87" s="86" t="b">
        <v>0</v>
      </c>
      <c r="F87" s="86" t="b">
        <v>0</v>
      </c>
      <c r="G87" s="86" t="b">
        <v>0</v>
      </c>
    </row>
    <row r="88" spans="1:7" ht="15">
      <c r="A88" s="86" t="s">
        <v>1961</v>
      </c>
      <c r="B88" s="86">
        <v>3</v>
      </c>
      <c r="C88" s="121">
        <v>0.0027299285344422825</v>
      </c>
      <c r="D88" s="86" t="s">
        <v>2081</v>
      </c>
      <c r="E88" s="86" t="b">
        <v>0</v>
      </c>
      <c r="F88" s="86" t="b">
        <v>0</v>
      </c>
      <c r="G88" s="86" t="b">
        <v>0</v>
      </c>
    </row>
    <row r="89" spans="1:7" ht="15">
      <c r="A89" s="86" t="s">
        <v>1962</v>
      </c>
      <c r="B89" s="86">
        <v>3</v>
      </c>
      <c r="C89" s="121">
        <v>0.0027299285344422825</v>
      </c>
      <c r="D89" s="86" t="s">
        <v>2081</v>
      </c>
      <c r="E89" s="86" t="b">
        <v>0</v>
      </c>
      <c r="F89" s="86" t="b">
        <v>0</v>
      </c>
      <c r="G89" s="86" t="b">
        <v>0</v>
      </c>
    </row>
    <row r="90" spans="1:7" ht="15">
      <c r="A90" s="86" t="s">
        <v>1963</v>
      </c>
      <c r="B90" s="86">
        <v>3</v>
      </c>
      <c r="C90" s="121">
        <v>0.0027299285344422825</v>
      </c>
      <c r="D90" s="86" t="s">
        <v>2081</v>
      </c>
      <c r="E90" s="86" t="b">
        <v>0</v>
      </c>
      <c r="F90" s="86" t="b">
        <v>0</v>
      </c>
      <c r="G90" s="86" t="b">
        <v>0</v>
      </c>
    </row>
    <row r="91" spans="1:7" ht="15">
      <c r="A91" s="86" t="s">
        <v>1964</v>
      </c>
      <c r="B91" s="86">
        <v>3</v>
      </c>
      <c r="C91" s="121">
        <v>0.0027299285344422825</v>
      </c>
      <c r="D91" s="86" t="s">
        <v>2081</v>
      </c>
      <c r="E91" s="86" t="b">
        <v>0</v>
      </c>
      <c r="F91" s="86" t="b">
        <v>0</v>
      </c>
      <c r="G91" s="86" t="b">
        <v>0</v>
      </c>
    </row>
    <row r="92" spans="1:7" ht="15">
      <c r="A92" s="86" t="s">
        <v>1965</v>
      </c>
      <c r="B92" s="86">
        <v>3</v>
      </c>
      <c r="C92" s="121">
        <v>0.0027299285344422825</v>
      </c>
      <c r="D92" s="86" t="s">
        <v>2081</v>
      </c>
      <c r="E92" s="86" t="b">
        <v>0</v>
      </c>
      <c r="F92" s="86" t="b">
        <v>0</v>
      </c>
      <c r="G92" s="86" t="b">
        <v>0</v>
      </c>
    </row>
    <row r="93" spans="1:7" ht="15">
      <c r="A93" s="86" t="s">
        <v>1966</v>
      </c>
      <c r="B93" s="86">
        <v>3</v>
      </c>
      <c r="C93" s="121">
        <v>0.0027299285344422825</v>
      </c>
      <c r="D93" s="86" t="s">
        <v>2081</v>
      </c>
      <c r="E93" s="86" t="b">
        <v>0</v>
      </c>
      <c r="F93" s="86" t="b">
        <v>0</v>
      </c>
      <c r="G93" s="86" t="b">
        <v>0</v>
      </c>
    </row>
    <row r="94" spans="1:7" ht="15">
      <c r="A94" s="86" t="s">
        <v>1967</v>
      </c>
      <c r="B94" s="86">
        <v>3</v>
      </c>
      <c r="C94" s="121">
        <v>0.0027299285344422825</v>
      </c>
      <c r="D94" s="86" t="s">
        <v>2081</v>
      </c>
      <c r="E94" s="86" t="b">
        <v>0</v>
      </c>
      <c r="F94" s="86" t="b">
        <v>0</v>
      </c>
      <c r="G94" s="86" t="b">
        <v>0</v>
      </c>
    </row>
    <row r="95" spans="1:7" ht="15">
      <c r="A95" s="86" t="s">
        <v>1968</v>
      </c>
      <c r="B95" s="86">
        <v>3</v>
      </c>
      <c r="C95" s="121">
        <v>0.0027299285344422825</v>
      </c>
      <c r="D95" s="86" t="s">
        <v>2081</v>
      </c>
      <c r="E95" s="86" t="b">
        <v>0</v>
      </c>
      <c r="F95" s="86" t="b">
        <v>0</v>
      </c>
      <c r="G95" s="86" t="b">
        <v>0</v>
      </c>
    </row>
    <row r="96" spans="1:7" ht="15">
      <c r="A96" s="86" t="s">
        <v>1969</v>
      </c>
      <c r="B96" s="86">
        <v>3</v>
      </c>
      <c r="C96" s="121">
        <v>0.0027299285344422825</v>
      </c>
      <c r="D96" s="86" t="s">
        <v>2081</v>
      </c>
      <c r="E96" s="86" t="b">
        <v>0</v>
      </c>
      <c r="F96" s="86" t="b">
        <v>0</v>
      </c>
      <c r="G96" s="86" t="b">
        <v>0</v>
      </c>
    </row>
    <row r="97" spans="1:7" ht="15">
      <c r="A97" s="86" t="s">
        <v>1970</v>
      </c>
      <c r="B97" s="86">
        <v>3</v>
      </c>
      <c r="C97" s="121">
        <v>0.0027299285344422825</v>
      </c>
      <c r="D97" s="86" t="s">
        <v>2081</v>
      </c>
      <c r="E97" s="86" t="b">
        <v>0</v>
      </c>
      <c r="F97" s="86" t="b">
        <v>0</v>
      </c>
      <c r="G97" s="86" t="b">
        <v>0</v>
      </c>
    </row>
    <row r="98" spans="1:7" ht="15">
      <c r="A98" s="86" t="s">
        <v>1971</v>
      </c>
      <c r="B98" s="86">
        <v>3</v>
      </c>
      <c r="C98" s="121">
        <v>0.0027299285344422825</v>
      </c>
      <c r="D98" s="86" t="s">
        <v>2081</v>
      </c>
      <c r="E98" s="86" t="b">
        <v>0</v>
      </c>
      <c r="F98" s="86" t="b">
        <v>0</v>
      </c>
      <c r="G98" s="86" t="b">
        <v>0</v>
      </c>
    </row>
    <row r="99" spans="1:7" ht="15">
      <c r="A99" s="86" t="s">
        <v>1972</v>
      </c>
      <c r="B99" s="86">
        <v>3</v>
      </c>
      <c r="C99" s="121">
        <v>0.003048357574325974</v>
      </c>
      <c r="D99" s="86" t="s">
        <v>2081</v>
      </c>
      <c r="E99" s="86" t="b">
        <v>0</v>
      </c>
      <c r="F99" s="86" t="b">
        <v>0</v>
      </c>
      <c r="G99" s="86" t="b">
        <v>0</v>
      </c>
    </row>
    <row r="100" spans="1:7" ht="15">
      <c r="A100" s="86" t="s">
        <v>1973</v>
      </c>
      <c r="B100" s="86">
        <v>3</v>
      </c>
      <c r="C100" s="121">
        <v>0.0027299285344422825</v>
      </c>
      <c r="D100" s="86" t="s">
        <v>2081</v>
      </c>
      <c r="E100" s="86" t="b">
        <v>0</v>
      </c>
      <c r="F100" s="86" t="b">
        <v>0</v>
      </c>
      <c r="G100" s="86" t="b">
        <v>0</v>
      </c>
    </row>
    <row r="101" spans="1:7" ht="15">
      <c r="A101" s="86" t="s">
        <v>1974</v>
      </c>
      <c r="B101" s="86">
        <v>3</v>
      </c>
      <c r="C101" s="121">
        <v>0.0027299285344422825</v>
      </c>
      <c r="D101" s="86" t="s">
        <v>2081</v>
      </c>
      <c r="E101" s="86" t="b">
        <v>0</v>
      </c>
      <c r="F101" s="86" t="b">
        <v>0</v>
      </c>
      <c r="G101" s="86" t="b">
        <v>0</v>
      </c>
    </row>
    <row r="102" spans="1:7" ht="15">
      <c r="A102" s="86" t="s">
        <v>1975</v>
      </c>
      <c r="B102" s="86">
        <v>3</v>
      </c>
      <c r="C102" s="121">
        <v>0.0027299285344422825</v>
      </c>
      <c r="D102" s="86" t="s">
        <v>2081</v>
      </c>
      <c r="E102" s="86" t="b">
        <v>0</v>
      </c>
      <c r="F102" s="86" t="b">
        <v>0</v>
      </c>
      <c r="G102" s="86" t="b">
        <v>0</v>
      </c>
    </row>
    <row r="103" spans="1:7" ht="15">
      <c r="A103" s="86" t="s">
        <v>1976</v>
      </c>
      <c r="B103" s="86">
        <v>3</v>
      </c>
      <c r="C103" s="121">
        <v>0.0027299285344422825</v>
      </c>
      <c r="D103" s="86" t="s">
        <v>2081</v>
      </c>
      <c r="E103" s="86" t="b">
        <v>0</v>
      </c>
      <c r="F103" s="86" t="b">
        <v>0</v>
      </c>
      <c r="G103" s="86" t="b">
        <v>0</v>
      </c>
    </row>
    <row r="104" spans="1:7" ht="15">
      <c r="A104" s="86" t="s">
        <v>1977</v>
      </c>
      <c r="B104" s="86">
        <v>3</v>
      </c>
      <c r="C104" s="121">
        <v>0.0027299285344422825</v>
      </c>
      <c r="D104" s="86" t="s">
        <v>2081</v>
      </c>
      <c r="E104" s="86" t="b">
        <v>0</v>
      </c>
      <c r="F104" s="86" t="b">
        <v>0</v>
      </c>
      <c r="G104" s="86" t="b">
        <v>0</v>
      </c>
    </row>
    <row r="105" spans="1:7" ht="15">
      <c r="A105" s="86" t="s">
        <v>1978</v>
      </c>
      <c r="B105" s="86">
        <v>3</v>
      </c>
      <c r="C105" s="121">
        <v>0.0027299285344422825</v>
      </c>
      <c r="D105" s="86" t="s">
        <v>2081</v>
      </c>
      <c r="E105" s="86" t="b">
        <v>0</v>
      </c>
      <c r="F105" s="86" t="b">
        <v>0</v>
      </c>
      <c r="G105" s="86" t="b">
        <v>0</v>
      </c>
    </row>
    <row r="106" spans="1:7" ht="15">
      <c r="A106" s="86" t="s">
        <v>1979</v>
      </c>
      <c r="B106" s="86">
        <v>3</v>
      </c>
      <c r="C106" s="121">
        <v>0.0027299285344422825</v>
      </c>
      <c r="D106" s="86" t="s">
        <v>2081</v>
      </c>
      <c r="E106" s="86" t="b">
        <v>0</v>
      </c>
      <c r="F106" s="86" t="b">
        <v>0</v>
      </c>
      <c r="G106" s="86" t="b">
        <v>0</v>
      </c>
    </row>
    <row r="107" spans="1:7" ht="15">
      <c r="A107" s="86" t="s">
        <v>1980</v>
      </c>
      <c r="B107" s="86">
        <v>3</v>
      </c>
      <c r="C107" s="121">
        <v>0.0027299285344422825</v>
      </c>
      <c r="D107" s="86" t="s">
        <v>2081</v>
      </c>
      <c r="E107" s="86" t="b">
        <v>0</v>
      </c>
      <c r="F107" s="86" t="b">
        <v>0</v>
      </c>
      <c r="G107" s="86" t="b">
        <v>0</v>
      </c>
    </row>
    <row r="108" spans="1:7" ht="15">
      <c r="A108" s="86" t="s">
        <v>1981</v>
      </c>
      <c r="B108" s="86">
        <v>3</v>
      </c>
      <c r="C108" s="121">
        <v>0.0027299285344422825</v>
      </c>
      <c r="D108" s="86" t="s">
        <v>2081</v>
      </c>
      <c r="E108" s="86" t="b">
        <v>0</v>
      </c>
      <c r="F108" s="86" t="b">
        <v>0</v>
      </c>
      <c r="G108" s="86" t="b">
        <v>0</v>
      </c>
    </row>
    <row r="109" spans="1:7" ht="15">
      <c r="A109" s="86" t="s">
        <v>1982</v>
      </c>
      <c r="B109" s="86">
        <v>3</v>
      </c>
      <c r="C109" s="121">
        <v>0.0027299285344422825</v>
      </c>
      <c r="D109" s="86" t="s">
        <v>2081</v>
      </c>
      <c r="E109" s="86" t="b">
        <v>0</v>
      </c>
      <c r="F109" s="86" t="b">
        <v>0</v>
      </c>
      <c r="G109" s="86" t="b">
        <v>0</v>
      </c>
    </row>
    <row r="110" spans="1:7" ht="15">
      <c r="A110" s="86" t="s">
        <v>234</v>
      </c>
      <c r="B110" s="86">
        <v>3</v>
      </c>
      <c r="C110" s="121">
        <v>0.0027299285344422825</v>
      </c>
      <c r="D110" s="86" t="s">
        <v>2081</v>
      </c>
      <c r="E110" s="86" t="b">
        <v>0</v>
      </c>
      <c r="F110" s="86" t="b">
        <v>0</v>
      </c>
      <c r="G110" s="86" t="b">
        <v>0</v>
      </c>
    </row>
    <row r="111" spans="1:7" ht="15">
      <c r="A111" s="86" t="s">
        <v>1983</v>
      </c>
      <c r="B111" s="86">
        <v>3</v>
      </c>
      <c r="C111" s="121">
        <v>0.0027299285344422825</v>
      </c>
      <c r="D111" s="86" t="s">
        <v>2081</v>
      </c>
      <c r="E111" s="86" t="b">
        <v>0</v>
      </c>
      <c r="F111" s="86" t="b">
        <v>0</v>
      </c>
      <c r="G111" s="86" t="b">
        <v>0</v>
      </c>
    </row>
    <row r="112" spans="1:7" ht="15">
      <c r="A112" s="86" t="s">
        <v>1984</v>
      </c>
      <c r="B112" s="86">
        <v>3</v>
      </c>
      <c r="C112" s="121">
        <v>0.0027299285344422825</v>
      </c>
      <c r="D112" s="86" t="s">
        <v>2081</v>
      </c>
      <c r="E112" s="86" t="b">
        <v>0</v>
      </c>
      <c r="F112" s="86" t="b">
        <v>0</v>
      </c>
      <c r="G112" s="86" t="b">
        <v>0</v>
      </c>
    </row>
    <row r="113" spans="1:7" ht="15">
      <c r="A113" s="86" t="s">
        <v>1985</v>
      </c>
      <c r="B113" s="86">
        <v>3</v>
      </c>
      <c r="C113" s="121">
        <v>0.0027299285344422825</v>
      </c>
      <c r="D113" s="86" t="s">
        <v>2081</v>
      </c>
      <c r="E113" s="86" t="b">
        <v>0</v>
      </c>
      <c r="F113" s="86" t="b">
        <v>0</v>
      </c>
      <c r="G113" s="86" t="b">
        <v>0</v>
      </c>
    </row>
    <row r="114" spans="1:7" ht="15">
      <c r="A114" s="86" t="s">
        <v>1986</v>
      </c>
      <c r="B114" s="86">
        <v>3</v>
      </c>
      <c r="C114" s="121">
        <v>0.0027299285344422825</v>
      </c>
      <c r="D114" s="86" t="s">
        <v>2081</v>
      </c>
      <c r="E114" s="86" t="b">
        <v>0</v>
      </c>
      <c r="F114" s="86" t="b">
        <v>0</v>
      </c>
      <c r="G114" s="86" t="b">
        <v>0</v>
      </c>
    </row>
    <row r="115" spans="1:7" ht="15">
      <c r="A115" s="86" t="s">
        <v>267</v>
      </c>
      <c r="B115" s="86">
        <v>3</v>
      </c>
      <c r="C115" s="121">
        <v>0.0027299285344422825</v>
      </c>
      <c r="D115" s="86" t="s">
        <v>2081</v>
      </c>
      <c r="E115" s="86" t="b">
        <v>0</v>
      </c>
      <c r="F115" s="86" t="b">
        <v>0</v>
      </c>
      <c r="G115" s="86" t="b">
        <v>0</v>
      </c>
    </row>
    <row r="116" spans="1:7" ht="15">
      <c r="A116" s="86" t="s">
        <v>1987</v>
      </c>
      <c r="B116" s="86">
        <v>3</v>
      </c>
      <c r="C116" s="121">
        <v>0.0027299285344422825</v>
      </c>
      <c r="D116" s="86" t="s">
        <v>2081</v>
      </c>
      <c r="E116" s="86" t="b">
        <v>0</v>
      </c>
      <c r="F116" s="86" t="b">
        <v>0</v>
      </c>
      <c r="G116" s="86" t="b">
        <v>0</v>
      </c>
    </row>
    <row r="117" spans="1:7" ht="15">
      <c r="A117" s="86" t="s">
        <v>1988</v>
      </c>
      <c r="B117" s="86">
        <v>3</v>
      </c>
      <c r="C117" s="121">
        <v>0.0027299285344422825</v>
      </c>
      <c r="D117" s="86" t="s">
        <v>2081</v>
      </c>
      <c r="E117" s="86" t="b">
        <v>0</v>
      </c>
      <c r="F117" s="86" t="b">
        <v>0</v>
      </c>
      <c r="G117" s="86" t="b">
        <v>0</v>
      </c>
    </row>
    <row r="118" spans="1:7" ht="15">
      <c r="A118" s="86" t="s">
        <v>1989</v>
      </c>
      <c r="B118" s="86">
        <v>3</v>
      </c>
      <c r="C118" s="121">
        <v>0.0027299285344422825</v>
      </c>
      <c r="D118" s="86" t="s">
        <v>2081</v>
      </c>
      <c r="E118" s="86" t="b">
        <v>0</v>
      </c>
      <c r="F118" s="86" t="b">
        <v>0</v>
      </c>
      <c r="G118" s="86" t="b">
        <v>0</v>
      </c>
    </row>
    <row r="119" spans="1:7" ht="15">
      <c r="A119" s="86" t="s">
        <v>1990</v>
      </c>
      <c r="B119" s="86">
        <v>3</v>
      </c>
      <c r="C119" s="121">
        <v>0.0027299285344422825</v>
      </c>
      <c r="D119" s="86" t="s">
        <v>2081</v>
      </c>
      <c r="E119" s="86" t="b">
        <v>0</v>
      </c>
      <c r="F119" s="86" t="b">
        <v>0</v>
      </c>
      <c r="G119" s="86" t="b">
        <v>0</v>
      </c>
    </row>
    <row r="120" spans="1:7" ht="15">
      <c r="A120" s="86" t="s">
        <v>1991</v>
      </c>
      <c r="B120" s="86">
        <v>3</v>
      </c>
      <c r="C120" s="121">
        <v>0.0027299285344422825</v>
      </c>
      <c r="D120" s="86" t="s">
        <v>2081</v>
      </c>
      <c r="E120" s="86" t="b">
        <v>0</v>
      </c>
      <c r="F120" s="86" t="b">
        <v>0</v>
      </c>
      <c r="G120" s="86" t="b">
        <v>0</v>
      </c>
    </row>
    <row r="121" spans="1:7" ht="15">
      <c r="A121" s="86" t="s">
        <v>1992</v>
      </c>
      <c r="B121" s="86">
        <v>3</v>
      </c>
      <c r="C121" s="121">
        <v>0.0027299285344422825</v>
      </c>
      <c r="D121" s="86" t="s">
        <v>2081</v>
      </c>
      <c r="E121" s="86" t="b">
        <v>0</v>
      </c>
      <c r="F121" s="86" t="b">
        <v>0</v>
      </c>
      <c r="G121" s="86" t="b">
        <v>0</v>
      </c>
    </row>
    <row r="122" spans="1:7" ht="15">
      <c r="A122" s="86" t="s">
        <v>1993</v>
      </c>
      <c r="B122" s="86">
        <v>3</v>
      </c>
      <c r="C122" s="121">
        <v>0.0027299285344422825</v>
      </c>
      <c r="D122" s="86" t="s">
        <v>2081</v>
      </c>
      <c r="E122" s="86" t="b">
        <v>0</v>
      </c>
      <c r="F122" s="86" t="b">
        <v>0</v>
      </c>
      <c r="G122" s="86" t="b">
        <v>0</v>
      </c>
    </row>
    <row r="123" spans="1:7" ht="15">
      <c r="A123" s="86" t="s">
        <v>1556</v>
      </c>
      <c r="B123" s="86">
        <v>3</v>
      </c>
      <c r="C123" s="121">
        <v>0.0027299285344422825</v>
      </c>
      <c r="D123" s="86" t="s">
        <v>2081</v>
      </c>
      <c r="E123" s="86" t="b">
        <v>0</v>
      </c>
      <c r="F123" s="86" t="b">
        <v>0</v>
      </c>
      <c r="G123" s="86" t="b">
        <v>0</v>
      </c>
    </row>
    <row r="124" spans="1:7" ht="15">
      <c r="A124" s="86" t="s">
        <v>1557</v>
      </c>
      <c r="B124" s="86">
        <v>3</v>
      </c>
      <c r="C124" s="121">
        <v>0.0027299285344422825</v>
      </c>
      <c r="D124" s="86" t="s">
        <v>2081</v>
      </c>
      <c r="E124" s="86" t="b">
        <v>0</v>
      </c>
      <c r="F124" s="86" t="b">
        <v>0</v>
      </c>
      <c r="G124" s="86" t="b">
        <v>0</v>
      </c>
    </row>
    <row r="125" spans="1:7" ht="15">
      <c r="A125" s="86" t="s">
        <v>1558</v>
      </c>
      <c r="B125" s="86">
        <v>3</v>
      </c>
      <c r="C125" s="121">
        <v>0.0027299285344422825</v>
      </c>
      <c r="D125" s="86" t="s">
        <v>2081</v>
      </c>
      <c r="E125" s="86" t="b">
        <v>0</v>
      </c>
      <c r="F125" s="86" t="b">
        <v>0</v>
      </c>
      <c r="G125" s="86" t="b">
        <v>0</v>
      </c>
    </row>
    <row r="126" spans="1:7" ht="15">
      <c r="A126" s="86" t="s">
        <v>1559</v>
      </c>
      <c r="B126" s="86">
        <v>3</v>
      </c>
      <c r="C126" s="121">
        <v>0.0027299285344422825</v>
      </c>
      <c r="D126" s="86" t="s">
        <v>2081</v>
      </c>
      <c r="E126" s="86" t="b">
        <v>0</v>
      </c>
      <c r="F126" s="86" t="b">
        <v>0</v>
      </c>
      <c r="G126" s="86" t="b">
        <v>0</v>
      </c>
    </row>
    <row r="127" spans="1:7" ht="15">
      <c r="A127" s="86" t="s">
        <v>264</v>
      </c>
      <c r="B127" s="86">
        <v>3</v>
      </c>
      <c r="C127" s="121">
        <v>0.0027299285344422825</v>
      </c>
      <c r="D127" s="86" t="s">
        <v>2081</v>
      </c>
      <c r="E127" s="86" t="b">
        <v>0</v>
      </c>
      <c r="F127" s="86" t="b">
        <v>0</v>
      </c>
      <c r="G127" s="86" t="b">
        <v>0</v>
      </c>
    </row>
    <row r="128" spans="1:7" ht="15">
      <c r="A128" s="86" t="s">
        <v>1994</v>
      </c>
      <c r="B128" s="86">
        <v>3</v>
      </c>
      <c r="C128" s="121">
        <v>0.0027299285344422825</v>
      </c>
      <c r="D128" s="86" t="s">
        <v>2081</v>
      </c>
      <c r="E128" s="86" t="b">
        <v>0</v>
      </c>
      <c r="F128" s="86" t="b">
        <v>0</v>
      </c>
      <c r="G128" s="86" t="b">
        <v>0</v>
      </c>
    </row>
    <row r="129" spans="1:7" ht="15">
      <c r="A129" s="86" t="s">
        <v>1995</v>
      </c>
      <c r="B129" s="86">
        <v>3</v>
      </c>
      <c r="C129" s="121">
        <v>0.0027299285344422825</v>
      </c>
      <c r="D129" s="86" t="s">
        <v>2081</v>
      </c>
      <c r="E129" s="86" t="b">
        <v>0</v>
      </c>
      <c r="F129" s="86" t="b">
        <v>0</v>
      </c>
      <c r="G129" s="86" t="b">
        <v>0</v>
      </c>
    </row>
    <row r="130" spans="1:7" ht="15">
      <c r="A130" s="86" t="s">
        <v>1996</v>
      </c>
      <c r="B130" s="86">
        <v>3</v>
      </c>
      <c r="C130" s="121">
        <v>0.0027299285344422825</v>
      </c>
      <c r="D130" s="86" t="s">
        <v>2081</v>
      </c>
      <c r="E130" s="86" t="b">
        <v>0</v>
      </c>
      <c r="F130" s="86" t="b">
        <v>0</v>
      </c>
      <c r="G130" s="86" t="b">
        <v>0</v>
      </c>
    </row>
    <row r="131" spans="1:7" ht="15">
      <c r="A131" s="86" t="s">
        <v>1492</v>
      </c>
      <c r="B131" s="86">
        <v>2</v>
      </c>
      <c r="C131" s="121">
        <v>0.0020322383828839828</v>
      </c>
      <c r="D131" s="86" t="s">
        <v>2081</v>
      </c>
      <c r="E131" s="86" t="b">
        <v>0</v>
      </c>
      <c r="F131" s="86" t="b">
        <v>0</v>
      </c>
      <c r="G131" s="86" t="b">
        <v>0</v>
      </c>
    </row>
    <row r="132" spans="1:7" ht="15">
      <c r="A132" s="86" t="s">
        <v>263</v>
      </c>
      <c r="B132" s="86">
        <v>2</v>
      </c>
      <c r="C132" s="121">
        <v>0.0020322383828839828</v>
      </c>
      <c r="D132" s="86" t="s">
        <v>2081</v>
      </c>
      <c r="E132" s="86" t="b">
        <v>0</v>
      </c>
      <c r="F132" s="86" t="b">
        <v>0</v>
      </c>
      <c r="G132" s="86" t="b">
        <v>0</v>
      </c>
    </row>
    <row r="133" spans="1:7" ht="15">
      <c r="A133" s="86" t="s">
        <v>1997</v>
      </c>
      <c r="B133" s="86">
        <v>2</v>
      </c>
      <c r="C133" s="121">
        <v>0.0020322383828839828</v>
      </c>
      <c r="D133" s="86" t="s">
        <v>2081</v>
      </c>
      <c r="E133" s="86" t="b">
        <v>0</v>
      </c>
      <c r="F133" s="86" t="b">
        <v>0</v>
      </c>
      <c r="G133" s="86" t="b">
        <v>0</v>
      </c>
    </row>
    <row r="134" spans="1:7" ht="15">
      <c r="A134" s="86" t="s">
        <v>1998</v>
      </c>
      <c r="B134" s="86">
        <v>2</v>
      </c>
      <c r="C134" s="121">
        <v>0.0020322383828839828</v>
      </c>
      <c r="D134" s="86" t="s">
        <v>2081</v>
      </c>
      <c r="E134" s="86" t="b">
        <v>0</v>
      </c>
      <c r="F134" s="86" t="b">
        <v>0</v>
      </c>
      <c r="G134" s="86" t="b">
        <v>0</v>
      </c>
    </row>
    <row r="135" spans="1:7" ht="15">
      <c r="A135" s="86" t="s">
        <v>1999</v>
      </c>
      <c r="B135" s="86">
        <v>2</v>
      </c>
      <c r="C135" s="121">
        <v>0.0020322383828839828</v>
      </c>
      <c r="D135" s="86" t="s">
        <v>2081</v>
      </c>
      <c r="E135" s="86" t="b">
        <v>0</v>
      </c>
      <c r="F135" s="86" t="b">
        <v>0</v>
      </c>
      <c r="G135" s="86" t="b">
        <v>0</v>
      </c>
    </row>
    <row r="136" spans="1:7" ht="15">
      <c r="A136" s="86" t="s">
        <v>1701</v>
      </c>
      <c r="B136" s="86">
        <v>2</v>
      </c>
      <c r="C136" s="121">
        <v>0.0020322383828839828</v>
      </c>
      <c r="D136" s="86" t="s">
        <v>2081</v>
      </c>
      <c r="E136" s="86" t="b">
        <v>0</v>
      </c>
      <c r="F136" s="86" t="b">
        <v>0</v>
      </c>
      <c r="G136" s="86" t="b">
        <v>0</v>
      </c>
    </row>
    <row r="137" spans="1:7" ht="15">
      <c r="A137" s="86" t="s">
        <v>2000</v>
      </c>
      <c r="B137" s="86">
        <v>2</v>
      </c>
      <c r="C137" s="121">
        <v>0.0020322383828839828</v>
      </c>
      <c r="D137" s="86" t="s">
        <v>2081</v>
      </c>
      <c r="E137" s="86" t="b">
        <v>0</v>
      </c>
      <c r="F137" s="86" t="b">
        <v>0</v>
      </c>
      <c r="G137" s="86" t="b">
        <v>0</v>
      </c>
    </row>
    <row r="138" spans="1:7" ht="15">
      <c r="A138" s="86" t="s">
        <v>2001</v>
      </c>
      <c r="B138" s="86">
        <v>2</v>
      </c>
      <c r="C138" s="121">
        <v>0.0020322383828839828</v>
      </c>
      <c r="D138" s="86" t="s">
        <v>2081</v>
      </c>
      <c r="E138" s="86" t="b">
        <v>0</v>
      </c>
      <c r="F138" s="86" t="b">
        <v>0</v>
      </c>
      <c r="G138" s="86" t="b">
        <v>0</v>
      </c>
    </row>
    <row r="139" spans="1:7" ht="15">
      <c r="A139" s="86" t="s">
        <v>2002</v>
      </c>
      <c r="B139" s="86">
        <v>2</v>
      </c>
      <c r="C139" s="121">
        <v>0.0020322383828839828</v>
      </c>
      <c r="D139" s="86" t="s">
        <v>2081</v>
      </c>
      <c r="E139" s="86" t="b">
        <v>0</v>
      </c>
      <c r="F139" s="86" t="b">
        <v>0</v>
      </c>
      <c r="G139" s="86" t="b">
        <v>0</v>
      </c>
    </row>
    <row r="140" spans="1:7" ht="15">
      <c r="A140" s="86" t="s">
        <v>2003</v>
      </c>
      <c r="B140" s="86">
        <v>2</v>
      </c>
      <c r="C140" s="121">
        <v>0.0020322383828839828</v>
      </c>
      <c r="D140" s="86" t="s">
        <v>2081</v>
      </c>
      <c r="E140" s="86" t="b">
        <v>0</v>
      </c>
      <c r="F140" s="86" t="b">
        <v>0</v>
      </c>
      <c r="G140" s="86" t="b">
        <v>0</v>
      </c>
    </row>
    <row r="141" spans="1:7" ht="15">
      <c r="A141" s="86" t="s">
        <v>2004</v>
      </c>
      <c r="B141" s="86">
        <v>2</v>
      </c>
      <c r="C141" s="121">
        <v>0.0020322383828839828</v>
      </c>
      <c r="D141" s="86" t="s">
        <v>2081</v>
      </c>
      <c r="E141" s="86" t="b">
        <v>0</v>
      </c>
      <c r="F141" s="86" t="b">
        <v>0</v>
      </c>
      <c r="G141" s="86" t="b">
        <v>0</v>
      </c>
    </row>
    <row r="142" spans="1:7" ht="15">
      <c r="A142" s="86" t="s">
        <v>2005</v>
      </c>
      <c r="B142" s="86">
        <v>2</v>
      </c>
      <c r="C142" s="121">
        <v>0.0020322383828839828</v>
      </c>
      <c r="D142" s="86" t="s">
        <v>2081</v>
      </c>
      <c r="E142" s="86" t="b">
        <v>0</v>
      </c>
      <c r="F142" s="86" t="b">
        <v>0</v>
      </c>
      <c r="G142" s="86" t="b">
        <v>0</v>
      </c>
    </row>
    <row r="143" spans="1:7" ht="15">
      <c r="A143" s="86" t="s">
        <v>2006</v>
      </c>
      <c r="B143" s="86">
        <v>2</v>
      </c>
      <c r="C143" s="121">
        <v>0.0020322383828839828</v>
      </c>
      <c r="D143" s="86" t="s">
        <v>2081</v>
      </c>
      <c r="E143" s="86" t="b">
        <v>0</v>
      </c>
      <c r="F143" s="86" t="b">
        <v>0</v>
      </c>
      <c r="G143" s="86" t="b">
        <v>0</v>
      </c>
    </row>
    <row r="144" spans="1:7" ht="15">
      <c r="A144" s="86" t="s">
        <v>2007</v>
      </c>
      <c r="B144" s="86">
        <v>2</v>
      </c>
      <c r="C144" s="121">
        <v>0.0020322383828839828</v>
      </c>
      <c r="D144" s="86" t="s">
        <v>2081</v>
      </c>
      <c r="E144" s="86" t="b">
        <v>0</v>
      </c>
      <c r="F144" s="86" t="b">
        <v>0</v>
      </c>
      <c r="G144" s="86" t="b">
        <v>0</v>
      </c>
    </row>
    <row r="145" spans="1:7" ht="15">
      <c r="A145" s="86" t="s">
        <v>2008</v>
      </c>
      <c r="B145" s="86">
        <v>2</v>
      </c>
      <c r="C145" s="121">
        <v>0.0020322383828839828</v>
      </c>
      <c r="D145" s="86" t="s">
        <v>2081</v>
      </c>
      <c r="E145" s="86" t="b">
        <v>0</v>
      </c>
      <c r="F145" s="86" t="b">
        <v>0</v>
      </c>
      <c r="G145" s="86" t="b">
        <v>0</v>
      </c>
    </row>
    <row r="146" spans="1:7" ht="15">
      <c r="A146" s="86" t="s">
        <v>2009</v>
      </c>
      <c r="B146" s="86">
        <v>2</v>
      </c>
      <c r="C146" s="121">
        <v>0.0020322383828839828</v>
      </c>
      <c r="D146" s="86" t="s">
        <v>2081</v>
      </c>
      <c r="E146" s="86" t="b">
        <v>0</v>
      </c>
      <c r="F146" s="86" t="b">
        <v>0</v>
      </c>
      <c r="G146" s="86" t="b">
        <v>0</v>
      </c>
    </row>
    <row r="147" spans="1:7" ht="15">
      <c r="A147" s="86" t="s">
        <v>2010</v>
      </c>
      <c r="B147" s="86">
        <v>2</v>
      </c>
      <c r="C147" s="121">
        <v>0.0020322383828839828</v>
      </c>
      <c r="D147" s="86" t="s">
        <v>2081</v>
      </c>
      <c r="E147" s="86" t="b">
        <v>0</v>
      </c>
      <c r="F147" s="86" t="b">
        <v>0</v>
      </c>
      <c r="G147" s="86" t="b">
        <v>0</v>
      </c>
    </row>
    <row r="148" spans="1:7" ht="15">
      <c r="A148" s="86" t="s">
        <v>2011</v>
      </c>
      <c r="B148" s="86">
        <v>2</v>
      </c>
      <c r="C148" s="121">
        <v>0.0020322383828839828</v>
      </c>
      <c r="D148" s="86" t="s">
        <v>2081</v>
      </c>
      <c r="E148" s="86" t="b">
        <v>0</v>
      </c>
      <c r="F148" s="86" t="b">
        <v>0</v>
      </c>
      <c r="G148" s="86" t="b">
        <v>0</v>
      </c>
    </row>
    <row r="149" spans="1:7" ht="15">
      <c r="A149" s="86" t="s">
        <v>2012</v>
      </c>
      <c r="B149" s="86">
        <v>2</v>
      </c>
      <c r="C149" s="121">
        <v>0.0020322383828839828</v>
      </c>
      <c r="D149" s="86" t="s">
        <v>2081</v>
      </c>
      <c r="E149" s="86" t="b">
        <v>0</v>
      </c>
      <c r="F149" s="86" t="b">
        <v>0</v>
      </c>
      <c r="G149" s="86" t="b">
        <v>0</v>
      </c>
    </row>
    <row r="150" spans="1:7" ht="15">
      <c r="A150" s="86" t="s">
        <v>2013</v>
      </c>
      <c r="B150" s="86">
        <v>2</v>
      </c>
      <c r="C150" s="121">
        <v>0.0020322383828839828</v>
      </c>
      <c r="D150" s="86" t="s">
        <v>2081</v>
      </c>
      <c r="E150" s="86" t="b">
        <v>0</v>
      </c>
      <c r="F150" s="86" t="b">
        <v>0</v>
      </c>
      <c r="G150" s="86" t="b">
        <v>0</v>
      </c>
    </row>
    <row r="151" spans="1:7" ht="15">
      <c r="A151" s="86" t="s">
        <v>2014</v>
      </c>
      <c r="B151" s="86">
        <v>2</v>
      </c>
      <c r="C151" s="121">
        <v>0.0020322383828839828</v>
      </c>
      <c r="D151" s="86" t="s">
        <v>2081</v>
      </c>
      <c r="E151" s="86" t="b">
        <v>0</v>
      </c>
      <c r="F151" s="86" t="b">
        <v>0</v>
      </c>
      <c r="G151" s="86" t="b">
        <v>0</v>
      </c>
    </row>
    <row r="152" spans="1:7" ht="15">
      <c r="A152" s="86" t="s">
        <v>2015</v>
      </c>
      <c r="B152" s="86">
        <v>2</v>
      </c>
      <c r="C152" s="121">
        <v>0.0020322383828839828</v>
      </c>
      <c r="D152" s="86" t="s">
        <v>2081</v>
      </c>
      <c r="E152" s="86" t="b">
        <v>0</v>
      </c>
      <c r="F152" s="86" t="b">
        <v>0</v>
      </c>
      <c r="G152" s="86" t="b">
        <v>0</v>
      </c>
    </row>
    <row r="153" spans="1:7" ht="15">
      <c r="A153" s="86" t="s">
        <v>2016</v>
      </c>
      <c r="B153" s="86">
        <v>2</v>
      </c>
      <c r="C153" s="121">
        <v>0.0020322383828839828</v>
      </c>
      <c r="D153" s="86" t="s">
        <v>2081</v>
      </c>
      <c r="E153" s="86" t="b">
        <v>0</v>
      </c>
      <c r="F153" s="86" t="b">
        <v>0</v>
      </c>
      <c r="G153" s="86" t="b">
        <v>0</v>
      </c>
    </row>
    <row r="154" spans="1:7" ht="15">
      <c r="A154" s="86" t="s">
        <v>2017</v>
      </c>
      <c r="B154" s="86">
        <v>2</v>
      </c>
      <c r="C154" s="121">
        <v>0.002395143742334231</v>
      </c>
      <c r="D154" s="86" t="s">
        <v>2081</v>
      </c>
      <c r="E154" s="86" t="b">
        <v>0</v>
      </c>
      <c r="F154" s="86" t="b">
        <v>0</v>
      </c>
      <c r="G154" s="86" t="b">
        <v>0</v>
      </c>
    </row>
    <row r="155" spans="1:7" ht="15">
      <c r="A155" s="86" t="s">
        <v>2018</v>
      </c>
      <c r="B155" s="86">
        <v>2</v>
      </c>
      <c r="C155" s="121">
        <v>0.0020322383828839828</v>
      </c>
      <c r="D155" s="86" t="s">
        <v>2081</v>
      </c>
      <c r="E155" s="86" t="b">
        <v>0</v>
      </c>
      <c r="F155" s="86" t="b">
        <v>0</v>
      </c>
      <c r="G155" s="86" t="b">
        <v>0</v>
      </c>
    </row>
    <row r="156" spans="1:7" ht="15">
      <c r="A156" s="86" t="s">
        <v>2019</v>
      </c>
      <c r="B156" s="86">
        <v>2</v>
      </c>
      <c r="C156" s="121">
        <v>0.0020322383828839828</v>
      </c>
      <c r="D156" s="86" t="s">
        <v>2081</v>
      </c>
      <c r="E156" s="86" t="b">
        <v>0</v>
      </c>
      <c r="F156" s="86" t="b">
        <v>0</v>
      </c>
      <c r="G156" s="86" t="b">
        <v>0</v>
      </c>
    </row>
    <row r="157" spans="1:7" ht="15">
      <c r="A157" s="86" t="s">
        <v>2020</v>
      </c>
      <c r="B157" s="86">
        <v>2</v>
      </c>
      <c r="C157" s="121">
        <v>0.0020322383828839828</v>
      </c>
      <c r="D157" s="86" t="s">
        <v>2081</v>
      </c>
      <c r="E157" s="86" t="b">
        <v>0</v>
      </c>
      <c r="F157" s="86" t="b">
        <v>0</v>
      </c>
      <c r="G157" s="86" t="b">
        <v>0</v>
      </c>
    </row>
    <row r="158" spans="1:7" ht="15">
      <c r="A158" s="86" t="s">
        <v>2021</v>
      </c>
      <c r="B158" s="86">
        <v>2</v>
      </c>
      <c r="C158" s="121">
        <v>0.0020322383828839828</v>
      </c>
      <c r="D158" s="86" t="s">
        <v>2081</v>
      </c>
      <c r="E158" s="86" t="b">
        <v>0</v>
      </c>
      <c r="F158" s="86" t="b">
        <v>0</v>
      </c>
      <c r="G158" s="86" t="b">
        <v>0</v>
      </c>
    </row>
    <row r="159" spans="1:7" ht="15">
      <c r="A159" s="86" t="s">
        <v>2022</v>
      </c>
      <c r="B159" s="86">
        <v>2</v>
      </c>
      <c r="C159" s="121">
        <v>0.0020322383828839828</v>
      </c>
      <c r="D159" s="86" t="s">
        <v>2081</v>
      </c>
      <c r="E159" s="86" t="b">
        <v>0</v>
      </c>
      <c r="F159" s="86" t="b">
        <v>0</v>
      </c>
      <c r="G159" s="86" t="b">
        <v>0</v>
      </c>
    </row>
    <row r="160" spans="1:7" ht="15">
      <c r="A160" s="86" t="s">
        <v>2023</v>
      </c>
      <c r="B160" s="86">
        <v>2</v>
      </c>
      <c r="C160" s="121">
        <v>0.0020322383828839828</v>
      </c>
      <c r="D160" s="86" t="s">
        <v>2081</v>
      </c>
      <c r="E160" s="86" t="b">
        <v>0</v>
      </c>
      <c r="F160" s="86" t="b">
        <v>0</v>
      </c>
      <c r="G160" s="86" t="b">
        <v>0</v>
      </c>
    </row>
    <row r="161" spans="1:7" ht="15">
      <c r="A161" s="86" t="s">
        <v>2024</v>
      </c>
      <c r="B161" s="86">
        <v>2</v>
      </c>
      <c r="C161" s="121">
        <v>0.0020322383828839828</v>
      </c>
      <c r="D161" s="86" t="s">
        <v>2081</v>
      </c>
      <c r="E161" s="86" t="b">
        <v>0</v>
      </c>
      <c r="F161" s="86" t="b">
        <v>0</v>
      </c>
      <c r="G161" s="86" t="b">
        <v>0</v>
      </c>
    </row>
    <row r="162" spans="1:7" ht="15">
      <c r="A162" s="86" t="s">
        <v>2025</v>
      </c>
      <c r="B162" s="86">
        <v>2</v>
      </c>
      <c r="C162" s="121">
        <v>0.0020322383828839828</v>
      </c>
      <c r="D162" s="86" t="s">
        <v>2081</v>
      </c>
      <c r="E162" s="86" t="b">
        <v>0</v>
      </c>
      <c r="F162" s="86" t="b">
        <v>0</v>
      </c>
      <c r="G162" s="86" t="b">
        <v>0</v>
      </c>
    </row>
    <row r="163" spans="1:7" ht="15">
      <c r="A163" s="86" t="s">
        <v>2026</v>
      </c>
      <c r="B163" s="86">
        <v>2</v>
      </c>
      <c r="C163" s="121">
        <v>0.0020322383828839828</v>
      </c>
      <c r="D163" s="86" t="s">
        <v>2081</v>
      </c>
      <c r="E163" s="86" t="b">
        <v>0</v>
      </c>
      <c r="F163" s="86" t="b">
        <v>0</v>
      </c>
      <c r="G163" s="86" t="b">
        <v>0</v>
      </c>
    </row>
    <row r="164" spans="1:7" ht="15">
      <c r="A164" s="86" t="s">
        <v>2027</v>
      </c>
      <c r="B164" s="86">
        <v>2</v>
      </c>
      <c r="C164" s="121">
        <v>0.0020322383828839828</v>
      </c>
      <c r="D164" s="86" t="s">
        <v>2081</v>
      </c>
      <c r="E164" s="86" t="b">
        <v>0</v>
      </c>
      <c r="F164" s="86" t="b">
        <v>0</v>
      </c>
      <c r="G164" s="86" t="b">
        <v>0</v>
      </c>
    </row>
    <row r="165" spans="1:7" ht="15">
      <c r="A165" s="86" t="s">
        <v>2028</v>
      </c>
      <c r="B165" s="86">
        <v>2</v>
      </c>
      <c r="C165" s="121">
        <v>0.0020322383828839828</v>
      </c>
      <c r="D165" s="86" t="s">
        <v>2081</v>
      </c>
      <c r="E165" s="86" t="b">
        <v>0</v>
      </c>
      <c r="F165" s="86" t="b">
        <v>0</v>
      </c>
      <c r="G165" s="86" t="b">
        <v>0</v>
      </c>
    </row>
    <row r="166" spans="1:7" ht="15">
      <c r="A166" s="86" t="s">
        <v>1516</v>
      </c>
      <c r="B166" s="86">
        <v>2</v>
      </c>
      <c r="C166" s="121">
        <v>0.0020322383828839828</v>
      </c>
      <c r="D166" s="86" t="s">
        <v>2081</v>
      </c>
      <c r="E166" s="86" t="b">
        <v>0</v>
      </c>
      <c r="F166" s="86" t="b">
        <v>0</v>
      </c>
      <c r="G166" s="86" t="b">
        <v>0</v>
      </c>
    </row>
    <row r="167" spans="1:7" ht="15">
      <c r="A167" s="86" t="s">
        <v>2029</v>
      </c>
      <c r="B167" s="86">
        <v>2</v>
      </c>
      <c r="C167" s="121">
        <v>0.0020322383828839828</v>
      </c>
      <c r="D167" s="86" t="s">
        <v>2081</v>
      </c>
      <c r="E167" s="86" t="b">
        <v>0</v>
      </c>
      <c r="F167" s="86" t="b">
        <v>0</v>
      </c>
      <c r="G167" s="86" t="b">
        <v>0</v>
      </c>
    </row>
    <row r="168" spans="1:7" ht="15">
      <c r="A168" s="86" t="s">
        <v>2030</v>
      </c>
      <c r="B168" s="86">
        <v>2</v>
      </c>
      <c r="C168" s="121">
        <v>0.0020322383828839828</v>
      </c>
      <c r="D168" s="86" t="s">
        <v>2081</v>
      </c>
      <c r="E168" s="86" t="b">
        <v>0</v>
      </c>
      <c r="F168" s="86" t="b">
        <v>0</v>
      </c>
      <c r="G168" s="86" t="b">
        <v>0</v>
      </c>
    </row>
    <row r="169" spans="1:7" ht="15">
      <c r="A169" s="86" t="s">
        <v>2031</v>
      </c>
      <c r="B169" s="86">
        <v>2</v>
      </c>
      <c r="C169" s="121">
        <v>0.0020322383828839828</v>
      </c>
      <c r="D169" s="86" t="s">
        <v>2081</v>
      </c>
      <c r="E169" s="86" t="b">
        <v>0</v>
      </c>
      <c r="F169" s="86" t="b">
        <v>0</v>
      </c>
      <c r="G169" s="86" t="b">
        <v>0</v>
      </c>
    </row>
    <row r="170" spans="1:7" ht="15">
      <c r="A170" s="86" t="s">
        <v>2032</v>
      </c>
      <c r="B170" s="86">
        <v>2</v>
      </c>
      <c r="C170" s="121">
        <v>0.0020322383828839828</v>
      </c>
      <c r="D170" s="86" t="s">
        <v>2081</v>
      </c>
      <c r="E170" s="86" t="b">
        <v>0</v>
      </c>
      <c r="F170" s="86" t="b">
        <v>0</v>
      </c>
      <c r="G170" s="86" t="b">
        <v>0</v>
      </c>
    </row>
    <row r="171" spans="1:7" ht="15">
      <c r="A171" s="86" t="s">
        <v>2033</v>
      </c>
      <c r="B171" s="86">
        <v>2</v>
      </c>
      <c r="C171" s="121">
        <v>0.0020322383828839828</v>
      </c>
      <c r="D171" s="86" t="s">
        <v>2081</v>
      </c>
      <c r="E171" s="86" t="b">
        <v>0</v>
      </c>
      <c r="F171" s="86" t="b">
        <v>0</v>
      </c>
      <c r="G171" s="86" t="b">
        <v>0</v>
      </c>
    </row>
    <row r="172" spans="1:7" ht="15">
      <c r="A172" s="86" t="s">
        <v>2034</v>
      </c>
      <c r="B172" s="86">
        <v>2</v>
      </c>
      <c r="C172" s="121">
        <v>0.0020322383828839828</v>
      </c>
      <c r="D172" s="86" t="s">
        <v>2081</v>
      </c>
      <c r="E172" s="86" t="b">
        <v>0</v>
      </c>
      <c r="F172" s="86" t="b">
        <v>0</v>
      </c>
      <c r="G172" s="86" t="b">
        <v>0</v>
      </c>
    </row>
    <row r="173" spans="1:7" ht="15">
      <c r="A173" s="86" t="s">
        <v>2035</v>
      </c>
      <c r="B173" s="86">
        <v>2</v>
      </c>
      <c r="C173" s="121">
        <v>0.0020322383828839828</v>
      </c>
      <c r="D173" s="86" t="s">
        <v>2081</v>
      </c>
      <c r="E173" s="86" t="b">
        <v>0</v>
      </c>
      <c r="F173" s="86" t="b">
        <v>0</v>
      </c>
      <c r="G173" s="86" t="b">
        <v>0</v>
      </c>
    </row>
    <row r="174" spans="1:7" ht="15">
      <c r="A174" s="86" t="s">
        <v>2036</v>
      </c>
      <c r="B174" s="86">
        <v>2</v>
      </c>
      <c r="C174" s="121">
        <v>0.0020322383828839828</v>
      </c>
      <c r="D174" s="86" t="s">
        <v>2081</v>
      </c>
      <c r="E174" s="86" t="b">
        <v>0</v>
      </c>
      <c r="F174" s="86" t="b">
        <v>0</v>
      </c>
      <c r="G174" s="86" t="b">
        <v>0</v>
      </c>
    </row>
    <row r="175" spans="1:7" ht="15">
      <c r="A175" s="86" t="s">
        <v>2037</v>
      </c>
      <c r="B175" s="86">
        <v>2</v>
      </c>
      <c r="C175" s="121">
        <v>0.0020322383828839828</v>
      </c>
      <c r="D175" s="86" t="s">
        <v>2081</v>
      </c>
      <c r="E175" s="86" t="b">
        <v>0</v>
      </c>
      <c r="F175" s="86" t="b">
        <v>0</v>
      </c>
      <c r="G175" s="86" t="b">
        <v>0</v>
      </c>
    </row>
    <row r="176" spans="1:7" ht="15">
      <c r="A176" s="86" t="s">
        <v>2038</v>
      </c>
      <c r="B176" s="86">
        <v>2</v>
      </c>
      <c r="C176" s="121">
        <v>0.0020322383828839828</v>
      </c>
      <c r="D176" s="86" t="s">
        <v>2081</v>
      </c>
      <c r="E176" s="86" t="b">
        <v>0</v>
      </c>
      <c r="F176" s="86" t="b">
        <v>0</v>
      </c>
      <c r="G176" s="86" t="b">
        <v>0</v>
      </c>
    </row>
    <row r="177" spans="1:7" ht="15">
      <c r="A177" s="86" t="s">
        <v>247</v>
      </c>
      <c r="B177" s="86">
        <v>2</v>
      </c>
      <c r="C177" s="121">
        <v>0.0020322383828839828</v>
      </c>
      <c r="D177" s="86" t="s">
        <v>2081</v>
      </c>
      <c r="E177" s="86" t="b">
        <v>0</v>
      </c>
      <c r="F177" s="86" t="b">
        <v>0</v>
      </c>
      <c r="G177" s="86" t="b">
        <v>0</v>
      </c>
    </row>
    <row r="178" spans="1:7" ht="15">
      <c r="A178" s="86" t="s">
        <v>2039</v>
      </c>
      <c r="B178" s="86">
        <v>2</v>
      </c>
      <c r="C178" s="121">
        <v>0.0020322383828839828</v>
      </c>
      <c r="D178" s="86" t="s">
        <v>2081</v>
      </c>
      <c r="E178" s="86" t="b">
        <v>0</v>
      </c>
      <c r="F178" s="86" t="b">
        <v>0</v>
      </c>
      <c r="G178" s="86" t="b">
        <v>0</v>
      </c>
    </row>
    <row r="179" spans="1:7" ht="15">
      <c r="A179" s="86" t="s">
        <v>2040</v>
      </c>
      <c r="B179" s="86">
        <v>2</v>
      </c>
      <c r="C179" s="121">
        <v>0.0020322383828839828</v>
      </c>
      <c r="D179" s="86" t="s">
        <v>2081</v>
      </c>
      <c r="E179" s="86" t="b">
        <v>0</v>
      </c>
      <c r="F179" s="86" t="b">
        <v>0</v>
      </c>
      <c r="G179" s="86" t="b">
        <v>0</v>
      </c>
    </row>
    <row r="180" spans="1:7" ht="15">
      <c r="A180" s="86" t="s">
        <v>2041</v>
      </c>
      <c r="B180" s="86">
        <v>2</v>
      </c>
      <c r="C180" s="121">
        <v>0.0020322383828839828</v>
      </c>
      <c r="D180" s="86" t="s">
        <v>2081</v>
      </c>
      <c r="E180" s="86" t="b">
        <v>0</v>
      </c>
      <c r="F180" s="86" t="b">
        <v>0</v>
      </c>
      <c r="G180" s="86" t="b">
        <v>0</v>
      </c>
    </row>
    <row r="181" spans="1:7" ht="15">
      <c r="A181" s="86" t="s">
        <v>2042</v>
      </c>
      <c r="B181" s="86">
        <v>2</v>
      </c>
      <c r="C181" s="121">
        <v>0.0020322383828839828</v>
      </c>
      <c r="D181" s="86" t="s">
        <v>2081</v>
      </c>
      <c r="E181" s="86" t="b">
        <v>0</v>
      </c>
      <c r="F181" s="86" t="b">
        <v>0</v>
      </c>
      <c r="G181" s="86" t="b">
        <v>0</v>
      </c>
    </row>
    <row r="182" spans="1:7" ht="15">
      <c r="A182" s="86" t="s">
        <v>2043</v>
      </c>
      <c r="B182" s="86">
        <v>2</v>
      </c>
      <c r="C182" s="121">
        <v>0.0020322383828839828</v>
      </c>
      <c r="D182" s="86" t="s">
        <v>2081</v>
      </c>
      <c r="E182" s="86" t="b">
        <v>0</v>
      </c>
      <c r="F182" s="86" t="b">
        <v>0</v>
      </c>
      <c r="G182" s="86" t="b">
        <v>0</v>
      </c>
    </row>
    <row r="183" spans="1:7" ht="15">
      <c r="A183" s="86" t="s">
        <v>2044</v>
      </c>
      <c r="B183" s="86">
        <v>2</v>
      </c>
      <c r="C183" s="121">
        <v>0.0020322383828839828</v>
      </c>
      <c r="D183" s="86" t="s">
        <v>2081</v>
      </c>
      <c r="E183" s="86" t="b">
        <v>1</v>
      </c>
      <c r="F183" s="86" t="b">
        <v>0</v>
      </c>
      <c r="G183" s="86" t="b">
        <v>0</v>
      </c>
    </row>
    <row r="184" spans="1:7" ht="15">
      <c r="A184" s="86" t="s">
        <v>2045</v>
      </c>
      <c r="B184" s="86">
        <v>2</v>
      </c>
      <c r="C184" s="121">
        <v>0.0020322383828839828</v>
      </c>
      <c r="D184" s="86" t="s">
        <v>2081</v>
      </c>
      <c r="E184" s="86" t="b">
        <v>0</v>
      </c>
      <c r="F184" s="86" t="b">
        <v>0</v>
      </c>
      <c r="G184" s="86" t="b">
        <v>0</v>
      </c>
    </row>
    <row r="185" spans="1:7" ht="15">
      <c r="A185" s="86" t="s">
        <v>2046</v>
      </c>
      <c r="B185" s="86">
        <v>2</v>
      </c>
      <c r="C185" s="121">
        <v>0.0020322383828839828</v>
      </c>
      <c r="D185" s="86" t="s">
        <v>2081</v>
      </c>
      <c r="E185" s="86" t="b">
        <v>0</v>
      </c>
      <c r="F185" s="86" t="b">
        <v>0</v>
      </c>
      <c r="G185" s="86" t="b">
        <v>0</v>
      </c>
    </row>
    <row r="186" spans="1:7" ht="15">
      <c r="A186" s="86" t="s">
        <v>2047</v>
      </c>
      <c r="B186" s="86">
        <v>2</v>
      </c>
      <c r="C186" s="121">
        <v>0.0020322383828839828</v>
      </c>
      <c r="D186" s="86" t="s">
        <v>2081</v>
      </c>
      <c r="E186" s="86" t="b">
        <v>0</v>
      </c>
      <c r="F186" s="86" t="b">
        <v>0</v>
      </c>
      <c r="G186" s="86" t="b">
        <v>0</v>
      </c>
    </row>
    <row r="187" spans="1:7" ht="15">
      <c r="A187" s="86" t="s">
        <v>2048</v>
      </c>
      <c r="B187" s="86">
        <v>2</v>
      </c>
      <c r="C187" s="121">
        <v>0.0020322383828839828</v>
      </c>
      <c r="D187" s="86" t="s">
        <v>2081</v>
      </c>
      <c r="E187" s="86" t="b">
        <v>0</v>
      </c>
      <c r="F187" s="86" t="b">
        <v>0</v>
      </c>
      <c r="G187" s="86" t="b">
        <v>0</v>
      </c>
    </row>
    <row r="188" spans="1:7" ht="15">
      <c r="A188" s="86" t="s">
        <v>2049</v>
      </c>
      <c r="B188" s="86">
        <v>2</v>
      </c>
      <c r="C188" s="121">
        <v>0.0020322383828839828</v>
      </c>
      <c r="D188" s="86" t="s">
        <v>2081</v>
      </c>
      <c r="E188" s="86" t="b">
        <v>1</v>
      </c>
      <c r="F188" s="86" t="b">
        <v>0</v>
      </c>
      <c r="G188" s="86" t="b">
        <v>0</v>
      </c>
    </row>
    <row r="189" spans="1:7" ht="15">
      <c r="A189" s="86" t="s">
        <v>2050</v>
      </c>
      <c r="B189" s="86">
        <v>2</v>
      </c>
      <c r="C189" s="121">
        <v>0.0020322383828839828</v>
      </c>
      <c r="D189" s="86" t="s">
        <v>2081</v>
      </c>
      <c r="E189" s="86" t="b">
        <v>0</v>
      </c>
      <c r="F189" s="86" t="b">
        <v>0</v>
      </c>
      <c r="G189" s="86" t="b">
        <v>0</v>
      </c>
    </row>
    <row r="190" spans="1:7" ht="15">
      <c r="A190" s="86" t="s">
        <v>2051</v>
      </c>
      <c r="B190" s="86">
        <v>2</v>
      </c>
      <c r="C190" s="121">
        <v>0.0020322383828839828</v>
      </c>
      <c r="D190" s="86" t="s">
        <v>2081</v>
      </c>
      <c r="E190" s="86" t="b">
        <v>0</v>
      </c>
      <c r="F190" s="86" t="b">
        <v>0</v>
      </c>
      <c r="G190" s="86" t="b">
        <v>0</v>
      </c>
    </row>
    <row r="191" spans="1:7" ht="15">
      <c r="A191" s="86" t="s">
        <v>2052</v>
      </c>
      <c r="B191" s="86">
        <v>2</v>
      </c>
      <c r="C191" s="121">
        <v>0.0020322383828839828</v>
      </c>
      <c r="D191" s="86" t="s">
        <v>2081</v>
      </c>
      <c r="E191" s="86" t="b">
        <v>0</v>
      </c>
      <c r="F191" s="86" t="b">
        <v>0</v>
      </c>
      <c r="G191" s="86" t="b">
        <v>0</v>
      </c>
    </row>
    <row r="192" spans="1:7" ht="15">
      <c r="A192" s="86" t="s">
        <v>2053</v>
      </c>
      <c r="B192" s="86">
        <v>2</v>
      </c>
      <c r="C192" s="121">
        <v>0.0020322383828839828</v>
      </c>
      <c r="D192" s="86" t="s">
        <v>2081</v>
      </c>
      <c r="E192" s="86" t="b">
        <v>1</v>
      </c>
      <c r="F192" s="86" t="b">
        <v>0</v>
      </c>
      <c r="G192" s="86" t="b">
        <v>0</v>
      </c>
    </row>
    <row r="193" spans="1:7" ht="15">
      <c r="A193" s="86" t="s">
        <v>2054</v>
      </c>
      <c r="B193" s="86">
        <v>2</v>
      </c>
      <c r="C193" s="121">
        <v>0.0020322383828839828</v>
      </c>
      <c r="D193" s="86" t="s">
        <v>2081</v>
      </c>
      <c r="E193" s="86" t="b">
        <v>0</v>
      </c>
      <c r="F193" s="86" t="b">
        <v>0</v>
      </c>
      <c r="G193" s="86" t="b">
        <v>0</v>
      </c>
    </row>
    <row r="194" spans="1:7" ht="15">
      <c r="A194" s="86" t="s">
        <v>2055</v>
      </c>
      <c r="B194" s="86">
        <v>2</v>
      </c>
      <c r="C194" s="121">
        <v>0.0020322383828839828</v>
      </c>
      <c r="D194" s="86" t="s">
        <v>2081</v>
      </c>
      <c r="E194" s="86" t="b">
        <v>0</v>
      </c>
      <c r="F194" s="86" t="b">
        <v>0</v>
      </c>
      <c r="G194" s="86" t="b">
        <v>0</v>
      </c>
    </row>
    <row r="195" spans="1:7" ht="15">
      <c r="A195" s="86" t="s">
        <v>2056</v>
      </c>
      <c r="B195" s="86">
        <v>2</v>
      </c>
      <c r="C195" s="121">
        <v>0.0020322383828839828</v>
      </c>
      <c r="D195" s="86" t="s">
        <v>2081</v>
      </c>
      <c r="E195" s="86" t="b">
        <v>0</v>
      </c>
      <c r="F195" s="86" t="b">
        <v>0</v>
      </c>
      <c r="G195" s="86" t="b">
        <v>0</v>
      </c>
    </row>
    <row r="196" spans="1:7" ht="15">
      <c r="A196" s="86" t="s">
        <v>2057</v>
      </c>
      <c r="B196" s="86">
        <v>2</v>
      </c>
      <c r="C196" s="121">
        <v>0.0020322383828839828</v>
      </c>
      <c r="D196" s="86" t="s">
        <v>2081</v>
      </c>
      <c r="E196" s="86" t="b">
        <v>0</v>
      </c>
      <c r="F196" s="86" t="b">
        <v>0</v>
      </c>
      <c r="G196" s="86" t="b">
        <v>0</v>
      </c>
    </row>
    <row r="197" spans="1:7" ht="15">
      <c r="A197" s="86" t="s">
        <v>2058</v>
      </c>
      <c r="B197" s="86">
        <v>2</v>
      </c>
      <c r="C197" s="121">
        <v>0.0020322383828839828</v>
      </c>
      <c r="D197" s="86" t="s">
        <v>2081</v>
      </c>
      <c r="E197" s="86" t="b">
        <v>0</v>
      </c>
      <c r="F197" s="86" t="b">
        <v>0</v>
      </c>
      <c r="G197" s="86" t="b">
        <v>0</v>
      </c>
    </row>
    <row r="198" spans="1:7" ht="15">
      <c r="A198" s="86" t="s">
        <v>2059</v>
      </c>
      <c r="B198" s="86">
        <v>2</v>
      </c>
      <c r="C198" s="121">
        <v>0.0020322383828839828</v>
      </c>
      <c r="D198" s="86" t="s">
        <v>2081</v>
      </c>
      <c r="E198" s="86" t="b">
        <v>0</v>
      </c>
      <c r="F198" s="86" t="b">
        <v>0</v>
      </c>
      <c r="G198" s="86" t="b">
        <v>0</v>
      </c>
    </row>
    <row r="199" spans="1:7" ht="15">
      <c r="A199" s="86" t="s">
        <v>2060</v>
      </c>
      <c r="B199" s="86">
        <v>2</v>
      </c>
      <c r="C199" s="121">
        <v>0.0020322383828839828</v>
      </c>
      <c r="D199" s="86" t="s">
        <v>2081</v>
      </c>
      <c r="E199" s="86" t="b">
        <v>0</v>
      </c>
      <c r="F199" s="86" t="b">
        <v>0</v>
      </c>
      <c r="G199" s="86" t="b">
        <v>0</v>
      </c>
    </row>
    <row r="200" spans="1:7" ht="15">
      <c r="A200" s="86" t="s">
        <v>2061</v>
      </c>
      <c r="B200" s="86">
        <v>2</v>
      </c>
      <c r="C200" s="121">
        <v>0.0020322383828839828</v>
      </c>
      <c r="D200" s="86" t="s">
        <v>2081</v>
      </c>
      <c r="E200" s="86" t="b">
        <v>0</v>
      </c>
      <c r="F200" s="86" t="b">
        <v>0</v>
      </c>
      <c r="G200" s="86" t="b">
        <v>0</v>
      </c>
    </row>
    <row r="201" spans="1:7" ht="15">
      <c r="A201" s="86" t="s">
        <v>2062</v>
      </c>
      <c r="B201" s="86">
        <v>2</v>
      </c>
      <c r="C201" s="121">
        <v>0.0020322383828839828</v>
      </c>
      <c r="D201" s="86" t="s">
        <v>2081</v>
      </c>
      <c r="E201" s="86" t="b">
        <v>0</v>
      </c>
      <c r="F201" s="86" t="b">
        <v>0</v>
      </c>
      <c r="G201" s="86" t="b">
        <v>0</v>
      </c>
    </row>
    <row r="202" spans="1:7" ht="15">
      <c r="A202" s="86" t="s">
        <v>2063</v>
      </c>
      <c r="B202" s="86">
        <v>2</v>
      </c>
      <c r="C202" s="121">
        <v>0.0020322383828839828</v>
      </c>
      <c r="D202" s="86" t="s">
        <v>2081</v>
      </c>
      <c r="E202" s="86" t="b">
        <v>0</v>
      </c>
      <c r="F202" s="86" t="b">
        <v>0</v>
      </c>
      <c r="G202" s="86" t="b">
        <v>0</v>
      </c>
    </row>
    <row r="203" spans="1:7" ht="15">
      <c r="A203" s="86" t="s">
        <v>228</v>
      </c>
      <c r="B203" s="86">
        <v>2</v>
      </c>
      <c r="C203" s="121">
        <v>0.0020322383828839828</v>
      </c>
      <c r="D203" s="86" t="s">
        <v>2081</v>
      </c>
      <c r="E203" s="86" t="b">
        <v>0</v>
      </c>
      <c r="F203" s="86" t="b">
        <v>0</v>
      </c>
      <c r="G203" s="86" t="b">
        <v>0</v>
      </c>
    </row>
    <row r="204" spans="1:7" ht="15">
      <c r="A204" s="86" t="s">
        <v>2064</v>
      </c>
      <c r="B204" s="86">
        <v>2</v>
      </c>
      <c r="C204" s="121">
        <v>0.0020322383828839828</v>
      </c>
      <c r="D204" s="86" t="s">
        <v>2081</v>
      </c>
      <c r="E204" s="86" t="b">
        <v>0</v>
      </c>
      <c r="F204" s="86" t="b">
        <v>0</v>
      </c>
      <c r="G204" s="86" t="b">
        <v>0</v>
      </c>
    </row>
    <row r="205" spans="1:7" ht="15">
      <c r="A205" s="86" t="s">
        <v>1595</v>
      </c>
      <c r="B205" s="86">
        <v>2</v>
      </c>
      <c r="C205" s="121">
        <v>0.002395143742334231</v>
      </c>
      <c r="D205" s="86" t="s">
        <v>2081</v>
      </c>
      <c r="E205" s="86" t="b">
        <v>0</v>
      </c>
      <c r="F205" s="86" t="b">
        <v>0</v>
      </c>
      <c r="G205" s="86" t="b">
        <v>0</v>
      </c>
    </row>
    <row r="206" spans="1:7" ht="15">
      <c r="A206" s="86" t="s">
        <v>2065</v>
      </c>
      <c r="B206" s="86">
        <v>2</v>
      </c>
      <c r="C206" s="121">
        <v>0.0020322383828839828</v>
      </c>
      <c r="D206" s="86" t="s">
        <v>2081</v>
      </c>
      <c r="E206" s="86" t="b">
        <v>0</v>
      </c>
      <c r="F206" s="86" t="b">
        <v>0</v>
      </c>
      <c r="G206" s="86" t="b">
        <v>0</v>
      </c>
    </row>
    <row r="207" spans="1:7" ht="15">
      <c r="A207" s="86" t="s">
        <v>2066</v>
      </c>
      <c r="B207" s="86">
        <v>2</v>
      </c>
      <c r="C207" s="121">
        <v>0.0020322383828839828</v>
      </c>
      <c r="D207" s="86" t="s">
        <v>2081</v>
      </c>
      <c r="E207" s="86" t="b">
        <v>0</v>
      </c>
      <c r="F207" s="86" t="b">
        <v>0</v>
      </c>
      <c r="G207" s="86" t="b">
        <v>0</v>
      </c>
    </row>
    <row r="208" spans="1:7" ht="15">
      <c r="A208" s="86" t="s">
        <v>2067</v>
      </c>
      <c r="B208" s="86">
        <v>2</v>
      </c>
      <c r="C208" s="121">
        <v>0.0020322383828839828</v>
      </c>
      <c r="D208" s="86" t="s">
        <v>2081</v>
      </c>
      <c r="E208" s="86" t="b">
        <v>0</v>
      </c>
      <c r="F208" s="86" t="b">
        <v>0</v>
      </c>
      <c r="G208" s="86" t="b">
        <v>0</v>
      </c>
    </row>
    <row r="209" spans="1:7" ht="15">
      <c r="A209" s="86" t="s">
        <v>2068</v>
      </c>
      <c r="B209" s="86">
        <v>2</v>
      </c>
      <c r="C209" s="121">
        <v>0.0020322383828839828</v>
      </c>
      <c r="D209" s="86" t="s">
        <v>2081</v>
      </c>
      <c r="E209" s="86" t="b">
        <v>0</v>
      </c>
      <c r="F209" s="86" t="b">
        <v>0</v>
      </c>
      <c r="G209" s="86" t="b">
        <v>0</v>
      </c>
    </row>
    <row r="210" spans="1:7" ht="15">
      <c r="A210" s="86" t="s">
        <v>2069</v>
      </c>
      <c r="B210" s="86">
        <v>2</v>
      </c>
      <c r="C210" s="121">
        <v>0.0020322383828839828</v>
      </c>
      <c r="D210" s="86" t="s">
        <v>2081</v>
      </c>
      <c r="E210" s="86" t="b">
        <v>0</v>
      </c>
      <c r="F210" s="86" t="b">
        <v>0</v>
      </c>
      <c r="G210" s="86" t="b">
        <v>0</v>
      </c>
    </row>
    <row r="211" spans="1:7" ht="15">
      <c r="A211" s="86" t="s">
        <v>2070</v>
      </c>
      <c r="B211" s="86">
        <v>2</v>
      </c>
      <c r="C211" s="121">
        <v>0.0020322383828839828</v>
      </c>
      <c r="D211" s="86" t="s">
        <v>2081</v>
      </c>
      <c r="E211" s="86" t="b">
        <v>0</v>
      </c>
      <c r="F211" s="86" t="b">
        <v>0</v>
      </c>
      <c r="G211" s="86" t="b">
        <v>0</v>
      </c>
    </row>
    <row r="212" spans="1:7" ht="15">
      <c r="A212" s="86" t="s">
        <v>2071</v>
      </c>
      <c r="B212" s="86">
        <v>2</v>
      </c>
      <c r="C212" s="121">
        <v>0.0020322383828839828</v>
      </c>
      <c r="D212" s="86" t="s">
        <v>2081</v>
      </c>
      <c r="E212" s="86" t="b">
        <v>0</v>
      </c>
      <c r="F212" s="86" t="b">
        <v>0</v>
      </c>
      <c r="G212" s="86" t="b">
        <v>0</v>
      </c>
    </row>
    <row r="213" spans="1:7" ht="15">
      <c r="A213" s="86" t="s">
        <v>2072</v>
      </c>
      <c r="B213" s="86">
        <v>2</v>
      </c>
      <c r="C213" s="121">
        <v>0.0020322383828839828</v>
      </c>
      <c r="D213" s="86" t="s">
        <v>2081</v>
      </c>
      <c r="E213" s="86" t="b">
        <v>0</v>
      </c>
      <c r="F213" s="86" t="b">
        <v>0</v>
      </c>
      <c r="G213" s="86" t="b">
        <v>0</v>
      </c>
    </row>
    <row r="214" spans="1:7" ht="15">
      <c r="A214" s="86" t="s">
        <v>2073</v>
      </c>
      <c r="B214" s="86">
        <v>2</v>
      </c>
      <c r="C214" s="121">
        <v>0.0020322383828839828</v>
      </c>
      <c r="D214" s="86" t="s">
        <v>2081</v>
      </c>
      <c r="E214" s="86" t="b">
        <v>0</v>
      </c>
      <c r="F214" s="86" t="b">
        <v>0</v>
      </c>
      <c r="G214" s="86" t="b">
        <v>0</v>
      </c>
    </row>
    <row r="215" spans="1:7" ht="15">
      <c r="A215" s="86" t="s">
        <v>2074</v>
      </c>
      <c r="B215" s="86">
        <v>2</v>
      </c>
      <c r="C215" s="121">
        <v>0.0020322383828839828</v>
      </c>
      <c r="D215" s="86" t="s">
        <v>2081</v>
      </c>
      <c r="E215" s="86" t="b">
        <v>0</v>
      </c>
      <c r="F215" s="86" t="b">
        <v>0</v>
      </c>
      <c r="G215" s="86" t="b">
        <v>0</v>
      </c>
    </row>
    <row r="216" spans="1:7" ht="15">
      <c r="A216" s="86" t="s">
        <v>2075</v>
      </c>
      <c r="B216" s="86">
        <v>2</v>
      </c>
      <c r="C216" s="121">
        <v>0.0020322383828839828</v>
      </c>
      <c r="D216" s="86" t="s">
        <v>2081</v>
      </c>
      <c r="E216" s="86" t="b">
        <v>0</v>
      </c>
      <c r="F216" s="86" t="b">
        <v>0</v>
      </c>
      <c r="G216" s="86" t="b">
        <v>0</v>
      </c>
    </row>
    <row r="217" spans="1:7" ht="15">
      <c r="A217" s="86" t="s">
        <v>2076</v>
      </c>
      <c r="B217" s="86">
        <v>2</v>
      </c>
      <c r="C217" s="121">
        <v>0.0020322383828839828</v>
      </c>
      <c r="D217" s="86" t="s">
        <v>2081</v>
      </c>
      <c r="E217" s="86" t="b">
        <v>0</v>
      </c>
      <c r="F217" s="86" t="b">
        <v>0</v>
      </c>
      <c r="G217" s="86" t="b">
        <v>0</v>
      </c>
    </row>
    <row r="218" spans="1:7" ht="15">
      <c r="A218" s="86" t="s">
        <v>2077</v>
      </c>
      <c r="B218" s="86">
        <v>2</v>
      </c>
      <c r="C218" s="121">
        <v>0.0020322383828839828</v>
      </c>
      <c r="D218" s="86" t="s">
        <v>2081</v>
      </c>
      <c r="E218" s="86" t="b">
        <v>0</v>
      </c>
      <c r="F218" s="86" t="b">
        <v>1</v>
      </c>
      <c r="G218" s="86" t="b">
        <v>0</v>
      </c>
    </row>
    <row r="219" spans="1:7" ht="15">
      <c r="A219" s="86" t="s">
        <v>2078</v>
      </c>
      <c r="B219" s="86">
        <v>2</v>
      </c>
      <c r="C219" s="121">
        <v>0.0020322383828839828</v>
      </c>
      <c r="D219" s="86" t="s">
        <v>2081</v>
      </c>
      <c r="E219" s="86" t="b">
        <v>0</v>
      </c>
      <c r="F219" s="86" t="b">
        <v>0</v>
      </c>
      <c r="G219" s="86" t="b">
        <v>0</v>
      </c>
    </row>
    <row r="220" spans="1:7" ht="15">
      <c r="A220" s="86" t="s">
        <v>1535</v>
      </c>
      <c r="B220" s="86">
        <v>41</v>
      </c>
      <c r="C220" s="121">
        <v>0</v>
      </c>
      <c r="D220" s="86" t="s">
        <v>1386</v>
      </c>
      <c r="E220" s="86" t="b">
        <v>0</v>
      </c>
      <c r="F220" s="86" t="b">
        <v>0</v>
      </c>
      <c r="G220" s="86" t="b">
        <v>0</v>
      </c>
    </row>
    <row r="221" spans="1:7" ht="15">
      <c r="A221" s="86" t="s">
        <v>1541</v>
      </c>
      <c r="B221" s="86">
        <v>28</v>
      </c>
      <c r="C221" s="121">
        <v>0.006721047986333992</v>
      </c>
      <c r="D221" s="86" t="s">
        <v>1386</v>
      </c>
      <c r="E221" s="86" t="b">
        <v>0</v>
      </c>
      <c r="F221" s="86" t="b">
        <v>0</v>
      </c>
      <c r="G221" s="86" t="b">
        <v>0</v>
      </c>
    </row>
    <row r="222" spans="1:7" ht="15">
      <c r="A222" s="86" t="s">
        <v>1536</v>
      </c>
      <c r="B222" s="86">
        <v>27</v>
      </c>
      <c r="C222" s="121">
        <v>0.007099047100203191</v>
      </c>
      <c r="D222" s="86" t="s">
        <v>1386</v>
      </c>
      <c r="E222" s="86" t="b">
        <v>0</v>
      </c>
      <c r="F222" s="86" t="b">
        <v>0</v>
      </c>
      <c r="G222" s="86" t="b">
        <v>0</v>
      </c>
    </row>
    <row r="223" spans="1:7" ht="15">
      <c r="A223" s="86" t="s">
        <v>1539</v>
      </c>
      <c r="B223" s="86">
        <v>27</v>
      </c>
      <c r="C223" s="121">
        <v>0.007099047100203191</v>
      </c>
      <c r="D223" s="86" t="s">
        <v>1386</v>
      </c>
      <c r="E223" s="86" t="b">
        <v>0</v>
      </c>
      <c r="F223" s="86" t="b">
        <v>0</v>
      </c>
      <c r="G223" s="86" t="b">
        <v>0</v>
      </c>
    </row>
    <row r="224" spans="1:7" ht="15">
      <c r="A224" s="86" t="s">
        <v>1538</v>
      </c>
      <c r="B224" s="86">
        <v>27</v>
      </c>
      <c r="C224" s="121">
        <v>0.007099047100203191</v>
      </c>
      <c r="D224" s="86" t="s">
        <v>1386</v>
      </c>
      <c r="E224" s="86" t="b">
        <v>0</v>
      </c>
      <c r="F224" s="86" t="b">
        <v>0</v>
      </c>
      <c r="G224" s="86" t="b">
        <v>0</v>
      </c>
    </row>
    <row r="225" spans="1:7" ht="15">
      <c r="A225" s="86" t="s">
        <v>1537</v>
      </c>
      <c r="B225" s="86">
        <v>26</v>
      </c>
      <c r="C225" s="121">
        <v>0.007453729315176602</v>
      </c>
      <c r="D225" s="86" t="s">
        <v>1386</v>
      </c>
      <c r="E225" s="86" t="b">
        <v>0</v>
      </c>
      <c r="F225" s="86" t="b">
        <v>0</v>
      </c>
      <c r="G225" s="86" t="b">
        <v>0</v>
      </c>
    </row>
    <row r="226" spans="1:7" ht="15">
      <c r="A226" s="86" t="s">
        <v>1542</v>
      </c>
      <c r="B226" s="86">
        <v>23</v>
      </c>
      <c r="C226" s="121">
        <v>0.008368534023404754</v>
      </c>
      <c r="D226" s="86" t="s">
        <v>1386</v>
      </c>
      <c r="E226" s="86" t="b">
        <v>0</v>
      </c>
      <c r="F226" s="86" t="b">
        <v>0</v>
      </c>
      <c r="G226" s="86" t="b">
        <v>0</v>
      </c>
    </row>
    <row r="227" spans="1:7" ht="15">
      <c r="A227" s="86" t="s">
        <v>1543</v>
      </c>
      <c r="B227" s="86">
        <v>23</v>
      </c>
      <c r="C227" s="121">
        <v>0.008368534023404754</v>
      </c>
      <c r="D227" s="86" t="s">
        <v>1386</v>
      </c>
      <c r="E227" s="86" t="b">
        <v>0</v>
      </c>
      <c r="F227" s="86" t="b">
        <v>0</v>
      </c>
      <c r="G227" s="86" t="b">
        <v>0</v>
      </c>
    </row>
    <row r="228" spans="1:7" ht="15">
      <c r="A228" s="86" t="s">
        <v>1544</v>
      </c>
      <c r="B228" s="86">
        <v>20</v>
      </c>
      <c r="C228" s="121">
        <v>0.009036343798717515</v>
      </c>
      <c r="D228" s="86" t="s">
        <v>1386</v>
      </c>
      <c r="E228" s="86" t="b">
        <v>0</v>
      </c>
      <c r="F228" s="86" t="b">
        <v>0</v>
      </c>
      <c r="G228" s="86" t="b">
        <v>0</v>
      </c>
    </row>
    <row r="229" spans="1:7" ht="15">
      <c r="A229" s="86" t="s">
        <v>1545</v>
      </c>
      <c r="B229" s="86">
        <v>18</v>
      </c>
      <c r="C229" s="121">
        <v>0.009326383085645984</v>
      </c>
      <c r="D229" s="86" t="s">
        <v>1386</v>
      </c>
      <c r="E229" s="86" t="b">
        <v>0</v>
      </c>
      <c r="F229" s="86" t="b">
        <v>0</v>
      </c>
      <c r="G229" s="86" t="b">
        <v>0</v>
      </c>
    </row>
    <row r="230" spans="1:7" ht="15">
      <c r="A230" s="86" t="s">
        <v>1563</v>
      </c>
      <c r="B230" s="86">
        <v>17</v>
      </c>
      <c r="C230" s="121">
        <v>0.009419846233050503</v>
      </c>
      <c r="D230" s="86" t="s">
        <v>1386</v>
      </c>
      <c r="E230" s="86" t="b">
        <v>0</v>
      </c>
      <c r="F230" s="86" t="b">
        <v>0</v>
      </c>
      <c r="G230" s="86" t="b">
        <v>0</v>
      </c>
    </row>
    <row r="231" spans="1:7" ht="15">
      <c r="A231" s="86" t="s">
        <v>1562</v>
      </c>
      <c r="B231" s="86">
        <v>17</v>
      </c>
      <c r="C231" s="121">
        <v>0.009419846233050503</v>
      </c>
      <c r="D231" s="86" t="s">
        <v>1386</v>
      </c>
      <c r="E231" s="86" t="b">
        <v>0</v>
      </c>
      <c r="F231" s="86" t="b">
        <v>0</v>
      </c>
      <c r="G231" s="86" t="b">
        <v>0</v>
      </c>
    </row>
    <row r="232" spans="1:7" ht="15">
      <c r="A232" s="86" t="s">
        <v>1918</v>
      </c>
      <c r="B232" s="86">
        <v>16</v>
      </c>
      <c r="C232" s="121">
        <v>0.009476263746407206</v>
      </c>
      <c r="D232" s="86" t="s">
        <v>1386</v>
      </c>
      <c r="E232" s="86" t="b">
        <v>0</v>
      </c>
      <c r="F232" s="86" t="b">
        <v>0</v>
      </c>
      <c r="G232" s="86" t="b">
        <v>0</v>
      </c>
    </row>
    <row r="233" spans="1:7" ht="15">
      <c r="A233" s="86" t="s">
        <v>1547</v>
      </c>
      <c r="B233" s="86">
        <v>14</v>
      </c>
      <c r="C233" s="121">
        <v>0.00946837897765357</v>
      </c>
      <c r="D233" s="86" t="s">
        <v>1386</v>
      </c>
      <c r="E233" s="86" t="b">
        <v>0</v>
      </c>
      <c r="F233" s="86" t="b">
        <v>0</v>
      </c>
      <c r="G233" s="86" t="b">
        <v>0</v>
      </c>
    </row>
    <row r="234" spans="1:7" ht="15">
      <c r="A234" s="86" t="s">
        <v>1920</v>
      </c>
      <c r="B234" s="86">
        <v>11</v>
      </c>
      <c r="C234" s="121">
        <v>0.009109134619096543</v>
      </c>
      <c r="D234" s="86" t="s">
        <v>1386</v>
      </c>
      <c r="E234" s="86" t="b">
        <v>0</v>
      </c>
      <c r="F234" s="86" t="b">
        <v>0</v>
      </c>
      <c r="G234" s="86" t="b">
        <v>0</v>
      </c>
    </row>
    <row r="235" spans="1:7" ht="15">
      <c r="A235" s="86" t="s">
        <v>1921</v>
      </c>
      <c r="B235" s="86">
        <v>9</v>
      </c>
      <c r="C235" s="121">
        <v>0.00858966974713579</v>
      </c>
      <c r="D235" s="86" t="s">
        <v>1386</v>
      </c>
      <c r="E235" s="86" t="b">
        <v>0</v>
      </c>
      <c r="F235" s="86" t="b">
        <v>0</v>
      </c>
      <c r="G235" s="86" t="b">
        <v>0</v>
      </c>
    </row>
    <row r="236" spans="1:7" ht="15">
      <c r="A236" s="86" t="s">
        <v>1926</v>
      </c>
      <c r="B236" s="86">
        <v>9</v>
      </c>
      <c r="C236" s="121">
        <v>0.00858966974713579</v>
      </c>
      <c r="D236" s="86" t="s">
        <v>1386</v>
      </c>
      <c r="E236" s="86" t="b">
        <v>0</v>
      </c>
      <c r="F236" s="86" t="b">
        <v>0</v>
      </c>
      <c r="G236" s="86" t="b">
        <v>0</v>
      </c>
    </row>
    <row r="237" spans="1:7" ht="15">
      <c r="A237" s="86" t="s">
        <v>1923</v>
      </c>
      <c r="B237" s="86">
        <v>7</v>
      </c>
      <c r="C237" s="121">
        <v>0.007788116981070073</v>
      </c>
      <c r="D237" s="86" t="s">
        <v>1386</v>
      </c>
      <c r="E237" s="86" t="b">
        <v>0</v>
      </c>
      <c r="F237" s="86" t="b">
        <v>0</v>
      </c>
      <c r="G237" s="86" t="b">
        <v>0</v>
      </c>
    </row>
    <row r="238" spans="1:7" ht="15">
      <c r="A238" s="86" t="s">
        <v>1930</v>
      </c>
      <c r="B238" s="86">
        <v>7</v>
      </c>
      <c r="C238" s="121">
        <v>0.007788116981070073</v>
      </c>
      <c r="D238" s="86" t="s">
        <v>1386</v>
      </c>
      <c r="E238" s="86" t="b">
        <v>0</v>
      </c>
      <c r="F238" s="86" t="b">
        <v>0</v>
      </c>
      <c r="G238" s="86" t="b">
        <v>0</v>
      </c>
    </row>
    <row r="239" spans="1:7" ht="15">
      <c r="A239" s="86" t="s">
        <v>1579</v>
      </c>
      <c r="B239" s="86">
        <v>6</v>
      </c>
      <c r="C239" s="121">
        <v>0.007257674837705146</v>
      </c>
      <c r="D239" s="86" t="s">
        <v>1386</v>
      </c>
      <c r="E239" s="86" t="b">
        <v>0</v>
      </c>
      <c r="F239" s="86" t="b">
        <v>0</v>
      </c>
      <c r="G239" s="86" t="b">
        <v>0</v>
      </c>
    </row>
    <row r="240" spans="1:7" ht="15">
      <c r="A240" s="86" t="s">
        <v>1919</v>
      </c>
      <c r="B240" s="86">
        <v>6</v>
      </c>
      <c r="C240" s="121">
        <v>0.007257674837705146</v>
      </c>
      <c r="D240" s="86" t="s">
        <v>1386</v>
      </c>
      <c r="E240" s="86" t="b">
        <v>0</v>
      </c>
      <c r="F240" s="86" t="b">
        <v>0</v>
      </c>
      <c r="G240" s="86" t="b">
        <v>0</v>
      </c>
    </row>
    <row r="241" spans="1:7" ht="15">
      <c r="A241" s="86" t="s">
        <v>1583</v>
      </c>
      <c r="B241" s="86">
        <v>6</v>
      </c>
      <c r="C241" s="121">
        <v>0.007257674837705146</v>
      </c>
      <c r="D241" s="86" t="s">
        <v>1386</v>
      </c>
      <c r="E241" s="86" t="b">
        <v>0</v>
      </c>
      <c r="F241" s="86" t="b">
        <v>0</v>
      </c>
      <c r="G241" s="86" t="b">
        <v>0</v>
      </c>
    </row>
    <row r="242" spans="1:7" ht="15">
      <c r="A242" s="86" t="s">
        <v>1928</v>
      </c>
      <c r="B242" s="86">
        <v>5</v>
      </c>
      <c r="C242" s="121">
        <v>0.007324085981099806</v>
      </c>
      <c r="D242" s="86" t="s">
        <v>1386</v>
      </c>
      <c r="E242" s="86" t="b">
        <v>0</v>
      </c>
      <c r="F242" s="86" t="b">
        <v>0</v>
      </c>
      <c r="G242" s="86" t="b">
        <v>0</v>
      </c>
    </row>
    <row r="243" spans="1:7" ht="15">
      <c r="A243" s="86" t="s">
        <v>1924</v>
      </c>
      <c r="B243" s="86">
        <v>5</v>
      </c>
      <c r="C243" s="121">
        <v>0.006621839510026933</v>
      </c>
      <c r="D243" s="86" t="s">
        <v>1386</v>
      </c>
      <c r="E243" s="86" t="b">
        <v>0</v>
      </c>
      <c r="F243" s="86" t="b">
        <v>0</v>
      </c>
      <c r="G243" s="86" t="b">
        <v>0</v>
      </c>
    </row>
    <row r="244" spans="1:7" ht="15">
      <c r="A244" s="86" t="s">
        <v>1925</v>
      </c>
      <c r="B244" s="86">
        <v>5</v>
      </c>
      <c r="C244" s="121">
        <v>0.006621839510026933</v>
      </c>
      <c r="D244" s="86" t="s">
        <v>1386</v>
      </c>
      <c r="E244" s="86" t="b">
        <v>0</v>
      </c>
      <c r="F244" s="86" t="b">
        <v>0</v>
      </c>
      <c r="G244" s="86" t="b">
        <v>0</v>
      </c>
    </row>
    <row r="245" spans="1:7" ht="15">
      <c r="A245" s="86" t="s">
        <v>1584</v>
      </c>
      <c r="B245" s="86">
        <v>5</v>
      </c>
      <c r="C245" s="121">
        <v>0.006621839510026933</v>
      </c>
      <c r="D245" s="86" t="s">
        <v>1386</v>
      </c>
      <c r="E245" s="86" t="b">
        <v>0</v>
      </c>
      <c r="F245" s="86" t="b">
        <v>0</v>
      </c>
      <c r="G245" s="86" t="b">
        <v>0</v>
      </c>
    </row>
    <row r="246" spans="1:7" ht="15">
      <c r="A246" s="86" t="s">
        <v>1922</v>
      </c>
      <c r="B246" s="86">
        <v>4</v>
      </c>
      <c r="C246" s="121">
        <v>0.005859268784879844</v>
      </c>
      <c r="D246" s="86" t="s">
        <v>1386</v>
      </c>
      <c r="E246" s="86" t="b">
        <v>0</v>
      </c>
      <c r="F246" s="86" t="b">
        <v>0</v>
      </c>
      <c r="G246" s="86" t="b">
        <v>0</v>
      </c>
    </row>
    <row r="247" spans="1:7" ht="15">
      <c r="A247" s="86" t="s">
        <v>1949</v>
      </c>
      <c r="B247" s="86">
        <v>4</v>
      </c>
      <c r="C247" s="121">
        <v>0.005859268784879844</v>
      </c>
      <c r="D247" s="86" t="s">
        <v>1386</v>
      </c>
      <c r="E247" s="86" t="b">
        <v>1</v>
      </c>
      <c r="F247" s="86" t="b">
        <v>0</v>
      </c>
      <c r="G247" s="86" t="b">
        <v>0</v>
      </c>
    </row>
    <row r="248" spans="1:7" ht="15">
      <c r="A248" s="86" t="s">
        <v>1940</v>
      </c>
      <c r="B248" s="86">
        <v>4</v>
      </c>
      <c r="C248" s="121">
        <v>0.005859268784879844</v>
      </c>
      <c r="D248" s="86" t="s">
        <v>1386</v>
      </c>
      <c r="E248" s="86" t="b">
        <v>0</v>
      </c>
      <c r="F248" s="86" t="b">
        <v>0</v>
      </c>
      <c r="G248" s="86" t="b">
        <v>0</v>
      </c>
    </row>
    <row r="249" spans="1:7" ht="15">
      <c r="A249" s="86" t="s">
        <v>1945</v>
      </c>
      <c r="B249" s="86">
        <v>4</v>
      </c>
      <c r="C249" s="121">
        <v>0.005859268784879844</v>
      </c>
      <c r="D249" s="86" t="s">
        <v>1386</v>
      </c>
      <c r="E249" s="86" t="b">
        <v>0</v>
      </c>
      <c r="F249" s="86" t="b">
        <v>0</v>
      </c>
      <c r="G249" s="86" t="b">
        <v>0</v>
      </c>
    </row>
    <row r="250" spans="1:7" ht="15">
      <c r="A250" s="86" t="s">
        <v>1946</v>
      </c>
      <c r="B250" s="86">
        <v>4</v>
      </c>
      <c r="C250" s="121">
        <v>0.005859268784879844</v>
      </c>
      <c r="D250" s="86" t="s">
        <v>1386</v>
      </c>
      <c r="E250" s="86" t="b">
        <v>0</v>
      </c>
      <c r="F250" s="86" t="b">
        <v>0</v>
      </c>
      <c r="G250" s="86" t="b">
        <v>0</v>
      </c>
    </row>
    <row r="251" spans="1:7" ht="15">
      <c r="A251" s="86" t="s">
        <v>1947</v>
      </c>
      <c r="B251" s="86">
        <v>4</v>
      </c>
      <c r="C251" s="121">
        <v>0.005859268784879844</v>
      </c>
      <c r="D251" s="86" t="s">
        <v>1386</v>
      </c>
      <c r="E251" s="86" t="b">
        <v>0</v>
      </c>
      <c r="F251" s="86" t="b">
        <v>0</v>
      </c>
      <c r="G251" s="86" t="b">
        <v>0</v>
      </c>
    </row>
    <row r="252" spans="1:7" ht="15">
      <c r="A252" s="86" t="s">
        <v>1948</v>
      </c>
      <c r="B252" s="86">
        <v>4</v>
      </c>
      <c r="C252" s="121">
        <v>0.005859268784879844</v>
      </c>
      <c r="D252" s="86" t="s">
        <v>1386</v>
      </c>
      <c r="E252" s="86" t="b">
        <v>0</v>
      </c>
      <c r="F252" s="86" t="b">
        <v>0</v>
      </c>
      <c r="G252" s="86" t="b">
        <v>0</v>
      </c>
    </row>
    <row r="253" spans="1:7" ht="15">
      <c r="A253" s="86" t="s">
        <v>1964</v>
      </c>
      <c r="B253" s="86">
        <v>3</v>
      </c>
      <c r="C253" s="121">
        <v>0.0049376634869568396</v>
      </c>
      <c r="D253" s="86" t="s">
        <v>1386</v>
      </c>
      <c r="E253" s="86" t="b">
        <v>0</v>
      </c>
      <c r="F253" s="86" t="b">
        <v>0</v>
      </c>
      <c r="G253" s="86" t="b">
        <v>0</v>
      </c>
    </row>
    <row r="254" spans="1:7" ht="15">
      <c r="A254" s="86" t="s">
        <v>1972</v>
      </c>
      <c r="B254" s="86">
        <v>3</v>
      </c>
      <c r="C254" s="121">
        <v>0.005703277656764149</v>
      </c>
      <c r="D254" s="86" t="s">
        <v>1386</v>
      </c>
      <c r="E254" s="86" t="b">
        <v>0</v>
      </c>
      <c r="F254" s="86" t="b">
        <v>0</v>
      </c>
      <c r="G254" s="86" t="b">
        <v>0</v>
      </c>
    </row>
    <row r="255" spans="1:7" ht="15">
      <c r="A255" s="86" t="s">
        <v>1578</v>
      </c>
      <c r="B255" s="86">
        <v>3</v>
      </c>
      <c r="C255" s="121">
        <v>0.0049376634869568396</v>
      </c>
      <c r="D255" s="86" t="s">
        <v>1386</v>
      </c>
      <c r="E255" s="86" t="b">
        <v>0</v>
      </c>
      <c r="F255" s="86" t="b">
        <v>0</v>
      </c>
      <c r="G255" s="86" t="b">
        <v>0</v>
      </c>
    </row>
    <row r="256" spans="1:7" ht="15">
      <c r="A256" s="86" t="s">
        <v>1975</v>
      </c>
      <c r="B256" s="86">
        <v>3</v>
      </c>
      <c r="C256" s="121">
        <v>0.0049376634869568396</v>
      </c>
      <c r="D256" s="86" t="s">
        <v>1386</v>
      </c>
      <c r="E256" s="86" t="b">
        <v>0</v>
      </c>
      <c r="F256" s="86" t="b">
        <v>0</v>
      </c>
      <c r="G256" s="86" t="b">
        <v>0</v>
      </c>
    </row>
    <row r="257" spans="1:7" ht="15">
      <c r="A257" s="86" t="s">
        <v>1934</v>
      </c>
      <c r="B257" s="86">
        <v>3</v>
      </c>
      <c r="C257" s="121">
        <v>0.0049376634869568396</v>
      </c>
      <c r="D257" s="86" t="s">
        <v>1386</v>
      </c>
      <c r="E257" s="86" t="b">
        <v>0</v>
      </c>
      <c r="F257" s="86" t="b">
        <v>0</v>
      </c>
      <c r="G257" s="86" t="b">
        <v>0</v>
      </c>
    </row>
    <row r="258" spans="1:7" ht="15">
      <c r="A258" s="86" t="s">
        <v>1976</v>
      </c>
      <c r="B258" s="86">
        <v>3</v>
      </c>
      <c r="C258" s="121">
        <v>0.0049376634869568396</v>
      </c>
      <c r="D258" s="86" t="s">
        <v>1386</v>
      </c>
      <c r="E258" s="86" t="b">
        <v>0</v>
      </c>
      <c r="F258" s="86" t="b">
        <v>0</v>
      </c>
      <c r="G258" s="86" t="b">
        <v>0</v>
      </c>
    </row>
    <row r="259" spans="1:7" ht="15">
      <c r="A259" s="86" t="s">
        <v>1977</v>
      </c>
      <c r="B259" s="86">
        <v>3</v>
      </c>
      <c r="C259" s="121">
        <v>0.0049376634869568396</v>
      </c>
      <c r="D259" s="86" t="s">
        <v>1386</v>
      </c>
      <c r="E259" s="86" t="b">
        <v>0</v>
      </c>
      <c r="F259" s="86" t="b">
        <v>0</v>
      </c>
      <c r="G259" s="86" t="b">
        <v>0</v>
      </c>
    </row>
    <row r="260" spans="1:7" ht="15">
      <c r="A260" s="86" t="s">
        <v>1978</v>
      </c>
      <c r="B260" s="86">
        <v>3</v>
      </c>
      <c r="C260" s="121">
        <v>0.0049376634869568396</v>
      </c>
      <c r="D260" s="86" t="s">
        <v>1386</v>
      </c>
      <c r="E260" s="86" t="b">
        <v>0</v>
      </c>
      <c r="F260" s="86" t="b">
        <v>0</v>
      </c>
      <c r="G260" s="86" t="b">
        <v>0</v>
      </c>
    </row>
    <row r="261" spans="1:7" ht="15">
      <c r="A261" s="86" t="s">
        <v>1935</v>
      </c>
      <c r="B261" s="86">
        <v>3</v>
      </c>
      <c r="C261" s="121">
        <v>0.0049376634869568396</v>
      </c>
      <c r="D261" s="86" t="s">
        <v>1386</v>
      </c>
      <c r="E261" s="86" t="b">
        <v>0</v>
      </c>
      <c r="F261" s="86" t="b">
        <v>0</v>
      </c>
      <c r="G261" s="86" t="b">
        <v>0</v>
      </c>
    </row>
    <row r="262" spans="1:7" ht="15">
      <c r="A262" s="86" t="s">
        <v>1979</v>
      </c>
      <c r="B262" s="86">
        <v>3</v>
      </c>
      <c r="C262" s="121">
        <v>0.0049376634869568396</v>
      </c>
      <c r="D262" s="86" t="s">
        <v>1386</v>
      </c>
      <c r="E262" s="86" t="b">
        <v>0</v>
      </c>
      <c r="F262" s="86" t="b">
        <v>0</v>
      </c>
      <c r="G262" s="86" t="b">
        <v>0</v>
      </c>
    </row>
    <row r="263" spans="1:7" ht="15">
      <c r="A263" s="86" t="s">
        <v>1980</v>
      </c>
      <c r="B263" s="86">
        <v>3</v>
      </c>
      <c r="C263" s="121">
        <v>0.0049376634869568396</v>
      </c>
      <c r="D263" s="86" t="s">
        <v>1386</v>
      </c>
      <c r="E263" s="86" t="b">
        <v>0</v>
      </c>
      <c r="F263" s="86" t="b">
        <v>0</v>
      </c>
      <c r="G263" s="86" t="b">
        <v>0</v>
      </c>
    </row>
    <row r="264" spans="1:7" ht="15">
      <c r="A264" s="86" t="s">
        <v>1970</v>
      </c>
      <c r="B264" s="86">
        <v>3</v>
      </c>
      <c r="C264" s="121">
        <v>0.0049376634869568396</v>
      </c>
      <c r="D264" s="86" t="s">
        <v>1386</v>
      </c>
      <c r="E264" s="86" t="b">
        <v>0</v>
      </c>
      <c r="F264" s="86" t="b">
        <v>0</v>
      </c>
      <c r="G264" s="86" t="b">
        <v>0</v>
      </c>
    </row>
    <row r="265" spans="1:7" ht="15">
      <c r="A265" s="86" t="s">
        <v>1971</v>
      </c>
      <c r="B265" s="86">
        <v>3</v>
      </c>
      <c r="C265" s="121">
        <v>0.0049376634869568396</v>
      </c>
      <c r="D265" s="86" t="s">
        <v>1386</v>
      </c>
      <c r="E265" s="86" t="b">
        <v>0</v>
      </c>
      <c r="F265" s="86" t="b">
        <v>0</v>
      </c>
      <c r="G265" s="86" t="b">
        <v>0</v>
      </c>
    </row>
    <row r="266" spans="1:7" ht="15">
      <c r="A266" s="86" t="s">
        <v>1569</v>
      </c>
      <c r="B266" s="86">
        <v>3</v>
      </c>
      <c r="C266" s="121">
        <v>0.0049376634869568396</v>
      </c>
      <c r="D266" s="86" t="s">
        <v>1386</v>
      </c>
      <c r="E266" s="86" t="b">
        <v>0</v>
      </c>
      <c r="F266" s="86" t="b">
        <v>0</v>
      </c>
      <c r="G266" s="86" t="b">
        <v>0</v>
      </c>
    </row>
    <row r="267" spans="1:7" ht="15">
      <c r="A267" s="86" t="s">
        <v>1968</v>
      </c>
      <c r="B267" s="86">
        <v>3</v>
      </c>
      <c r="C267" s="121">
        <v>0.0049376634869568396</v>
      </c>
      <c r="D267" s="86" t="s">
        <v>1386</v>
      </c>
      <c r="E267" s="86" t="b">
        <v>0</v>
      </c>
      <c r="F267" s="86" t="b">
        <v>0</v>
      </c>
      <c r="G267" s="86" t="b">
        <v>0</v>
      </c>
    </row>
    <row r="268" spans="1:7" ht="15">
      <c r="A268" s="86" t="s">
        <v>1969</v>
      </c>
      <c r="B268" s="86">
        <v>3</v>
      </c>
      <c r="C268" s="121">
        <v>0.0049376634869568396</v>
      </c>
      <c r="D268" s="86" t="s">
        <v>1386</v>
      </c>
      <c r="E268" s="86" t="b">
        <v>0</v>
      </c>
      <c r="F268" s="86" t="b">
        <v>0</v>
      </c>
      <c r="G268" s="86" t="b">
        <v>0</v>
      </c>
    </row>
    <row r="269" spans="1:7" ht="15">
      <c r="A269" s="86" t="s">
        <v>1960</v>
      </c>
      <c r="B269" s="86">
        <v>3</v>
      </c>
      <c r="C269" s="121">
        <v>0.0049376634869568396</v>
      </c>
      <c r="D269" s="86" t="s">
        <v>1386</v>
      </c>
      <c r="E269" s="86" t="b">
        <v>0</v>
      </c>
      <c r="F269" s="86" t="b">
        <v>0</v>
      </c>
      <c r="G269" s="86" t="b">
        <v>0</v>
      </c>
    </row>
    <row r="270" spans="1:7" ht="15">
      <c r="A270" s="86" t="s">
        <v>1961</v>
      </c>
      <c r="B270" s="86">
        <v>3</v>
      </c>
      <c r="C270" s="121">
        <v>0.0049376634869568396</v>
      </c>
      <c r="D270" s="86" t="s">
        <v>1386</v>
      </c>
      <c r="E270" s="86" t="b">
        <v>0</v>
      </c>
      <c r="F270" s="86" t="b">
        <v>0</v>
      </c>
      <c r="G270" s="86" t="b">
        <v>0</v>
      </c>
    </row>
    <row r="271" spans="1:7" ht="15">
      <c r="A271" s="86" t="s">
        <v>1962</v>
      </c>
      <c r="B271" s="86">
        <v>3</v>
      </c>
      <c r="C271" s="121">
        <v>0.0049376634869568396</v>
      </c>
      <c r="D271" s="86" t="s">
        <v>1386</v>
      </c>
      <c r="E271" s="86" t="b">
        <v>0</v>
      </c>
      <c r="F271" s="86" t="b">
        <v>0</v>
      </c>
      <c r="G271" s="86" t="b">
        <v>0</v>
      </c>
    </row>
    <row r="272" spans="1:7" ht="15">
      <c r="A272" s="86" t="s">
        <v>2048</v>
      </c>
      <c r="B272" s="86">
        <v>2</v>
      </c>
      <c r="C272" s="121">
        <v>0.0038021851045094324</v>
      </c>
      <c r="D272" s="86" t="s">
        <v>1386</v>
      </c>
      <c r="E272" s="86" t="b">
        <v>0</v>
      </c>
      <c r="F272" s="86" t="b">
        <v>0</v>
      </c>
      <c r="G272" s="86" t="b">
        <v>0</v>
      </c>
    </row>
    <row r="273" spans="1:7" ht="15">
      <c r="A273" s="86" t="s">
        <v>2047</v>
      </c>
      <c r="B273" s="86">
        <v>2</v>
      </c>
      <c r="C273" s="121">
        <v>0.0038021851045094324</v>
      </c>
      <c r="D273" s="86" t="s">
        <v>1386</v>
      </c>
      <c r="E273" s="86" t="b">
        <v>0</v>
      </c>
      <c r="F273" s="86" t="b">
        <v>0</v>
      </c>
      <c r="G273" s="86" t="b">
        <v>0</v>
      </c>
    </row>
    <row r="274" spans="1:7" ht="15">
      <c r="A274" s="86" t="s">
        <v>2044</v>
      </c>
      <c r="B274" s="86">
        <v>2</v>
      </c>
      <c r="C274" s="121">
        <v>0.0038021851045094324</v>
      </c>
      <c r="D274" s="86" t="s">
        <v>1386</v>
      </c>
      <c r="E274" s="86" t="b">
        <v>1</v>
      </c>
      <c r="F274" s="86" t="b">
        <v>0</v>
      </c>
      <c r="G274" s="86" t="b">
        <v>0</v>
      </c>
    </row>
    <row r="275" spans="1:7" ht="15">
      <c r="A275" s="86" t="s">
        <v>228</v>
      </c>
      <c r="B275" s="86">
        <v>2</v>
      </c>
      <c r="C275" s="121">
        <v>0.0038021851045094324</v>
      </c>
      <c r="D275" s="86" t="s">
        <v>1386</v>
      </c>
      <c r="E275" s="86" t="b">
        <v>0</v>
      </c>
      <c r="F275" s="86" t="b">
        <v>0</v>
      </c>
      <c r="G275" s="86" t="b">
        <v>0</v>
      </c>
    </row>
    <row r="276" spans="1:7" ht="15">
      <c r="A276" s="86" t="s">
        <v>2064</v>
      </c>
      <c r="B276" s="86">
        <v>2</v>
      </c>
      <c r="C276" s="121">
        <v>0.0038021851045094324</v>
      </c>
      <c r="D276" s="86" t="s">
        <v>1386</v>
      </c>
      <c r="E276" s="86" t="b">
        <v>0</v>
      </c>
      <c r="F276" s="86" t="b">
        <v>0</v>
      </c>
      <c r="G276" s="86" t="b">
        <v>0</v>
      </c>
    </row>
    <row r="277" spans="1:7" ht="15">
      <c r="A277" s="86" t="s">
        <v>1929</v>
      </c>
      <c r="B277" s="86">
        <v>2</v>
      </c>
      <c r="C277" s="121">
        <v>0.0038021851045094324</v>
      </c>
      <c r="D277" s="86" t="s">
        <v>1386</v>
      </c>
      <c r="E277" s="86" t="b">
        <v>0</v>
      </c>
      <c r="F277" s="86" t="b">
        <v>0</v>
      </c>
      <c r="G277" s="86" t="b">
        <v>0</v>
      </c>
    </row>
    <row r="278" spans="1:7" ht="15">
      <c r="A278" s="86" t="s">
        <v>2045</v>
      </c>
      <c r="B278" s="86">
        <v>2</v>
      </c>
      <c r="C278" s="121">
        <v>0.0038021851045094324</v>
      </c>
      <c r="D278" s="86" t="s">
        <v>1386</v>
      </c>
      <c r="E278" s="86" t="b">
        <v>0</v>
      </c>
      <c r="F278" s="86" t="b">
        <v>0</v>
      </c>
      <c r="G278" s="86" t="b">
        <v>0</v>
      </c>
    </row>
    <row r="279" spans="1:7" ht="15">
      <c r="A279" s="86" t="s">
        <v>2046</v>
      </c>
      <c r="B279" s="86">
        <v>2</v>
      </c>
      <c r="C279" s="121">
        <v>0.0038021851045094324</v>
      </c>
      <c r="D279" s="86" t="s">
        <v>1386</v>
      </c>
      <c r="E279" s="86" t="b">
        <v>0</v>
      </c>
      <c r="F279" s="86" t="b">
        <v>0</v>
      </c>
      <c r="G279" s="86" t="b">
        <v>0</v>
      </c>
    </row>
    <row r="280" spans="1:7" ht="15">
      <c r="A280" s="86" t="s">
        <v>2030</v>
      </c>
      <c r="B280" s="86">
        <v>2</v>
      </c>
      <c r="C280" s="121">
        <v>0.0038021851045094324</v>
      </c>
      <c r="D280" s="86" t="s">
        <v>1386</v>
      </c>
      <c r="E280" s="86" t="b">
        <v>0</v>
      </c>
      <c r="F280" s="86" t="b">
        <v>0</v>
      </c>
      <c r="G280" s="86" t="b">
        <v>0</v>
      </c>
    </row>
    <row r="281" spans="1:7" ht="15">
      <c r="A281" s="86" t="s">
        <v>2031</v>
      </c>
      <c r="B281" s="86">
        <v>2</v>
      </c>
      <c r="C281" s="121">
        <v>0.0038021851045094324</v>
      </c>
      <c r="D281" s="86" t="s">
        <v>1386</v>
      </c>
      <c r="E281" s="86" t="b">
        <v>0</v>
      </c>
      <c r="F281" s="86" t="b">
        <v>0</v>
      </c>
      <c r="G281" s="86" t="b">
        <v>0</v>
      </c>
    </row>
    <row r="282" spans="1:7" ht="15">
      <c r="A282" s="86" t="s">
        <v>2032</v>
      </c>
      <c r="B282" s="86">
        <v>2</v>
      </c>
      <c r="C282" s="121">
        <v>0.0038021851045094324</v>
      </c>
      <c r="D282" s="86" t="s">
        <v>1386</v>
      </c>
      <c r="E282" s="86" t="b">
        <v>0</v>
      </c>
      <c r="F282" s="86" t="b">
        <v>0</v>
      </c>
      <c r="G282" s="86" t="b">
        <v>0</v>
      </c>
    </row>
    <row r="283" spans="1:7" ht="15">
      <c r="A283" s="86" t="s">
        <v>2018</v>
      </c>
      <c r="B283" s="86">
        <v>2</v>
      </c>
      <c r="C283" s="121">
        <v>0.0038021851045094324</v>
      </c>
      <c r="D283" s="86" t="s">
        <v>1386</v>
      </c>
      <c r="E283" s="86" t="b">
        <v>0</v>
      </c>
      <c r="F283" s="86" t="b">
        <v>0</v>
      </c>
      <c r="G283" s="86" t="b">
        <v>0</v>
      </c>
    </row>
    <row r="284" spans="1:7" ht="15">
      <c r="A284" s="86" t="s">
        <v>2013</v>
      </c>
      <c r="B284" s="86">
        <v>2</v>
      </c>
      <c r="C284" s="121">
        <v>0.0038021851045094324</v>
      </c>
      <c r="D284" s="86" t="s">
        <v>1386</v>
      </c>
      <c r="E284" s="86" t="b">
        <v>0</v>
      </c>
      <c r="F284" s="86" t="b">
        <v>0</v>
      </c>
      <c r="G284" s="86" t="b">
        <v>0</v>
      </c>
    </row>
    <row r="285" spans="1:7" ht="15">
      <c r="A285" s="86" t="s">
        <v>2014</v>
      </c>
      <c r="B285" s="86">
        <v>2</v>
      </c>
      <c r="C285" s="121">
        <v>0.0038021851045094324</v>
      </c>
      <c r="D285" s="86" t="s">
        <v>1386</v>
      </c>
      <c r="E285" s="86" t="b">
        <v>0</v>
      </c>
      <c r="F285" s="86" t="b">
        <v>0</v>
      </c>
      <c r="G285" s="86" t="b">
        <v>0</v>
      </c>
    </row>
    <row r="286" spans="1:7" ht="15">
      <c r="A286" s="86" t="s">
        <v>2015</v>
      </c>
      <c r="B286" s="86">
        <v>2</v>
      </c>
      <c r="C286" s="121">
        <v>0.0038021851045094324</v>
      </c>
      <c r="D286" s="86" t="s">
        <v>1386</v>
      </c>
      <c r="E286" s="86" t="b">
        <v>0</v>
      </c>
      <c r="F286" s="86" t="b">
        <v>0</v>
      </c>
      <c r="G286" s="86" t="b">
        <v>0</v>
      </c>
    </row>
    <row r="287" spans="1:7" ht="15">
      <c r="A287" s="86" t="s">
        <v>2017</v>
      </c>
      <c r="B287" s="86">
        <v>2</v>
      </c>
      <c r="C287" s="121">
        <v>0.0046747358165789435</v>
      </c>
      <c r="D287" s="86" t="s">
        <v>1386</v>
      </c>
      <c r="E287" s="86" t="b">
        <v>0</v>
      </c>
      <c r="F287" s="86" t="b">
        <v>0</v>
      </c>
      <c r="G287" s="86" t="b">
        <v>0</v>
      </c>
    </row>
    <row r="288" spans="1:7" ht="15">
      <c r="A288" s="86" t="s">
        <v>2016</v>
      </c>
      <c r="B288" s="86">
        <v>2</v>
      </c>
      <c r="C288" s="121">
        <v>0.0038021851045094324</v>
      </c>
      <c r="D288" s="86" t="s">
        <v>1386</v>
      </c>
      <c r="E288" s="86" t="b">
        <v>0</v>
      </c>
      <c r="F288" s="86" t="b">
        <v>0</v>
      </c>
      <c r="G288" s="86" t="b">
        <v>0</v>
      </c>
    </row>
    <row r="289" spans="1:7" ht="15">
      <c r="A289" s="86" t="s">
        <v>1535</v>
      </c>
      <c r="B289" s="86">
        <v>11</v>
      </c>
      <c r="C289" s="121">
        <v>0</v>
      </c>
      <c r="D289" s="86" t="s">
        <v>1387</v>
      </c>
      <c r="E289" s="86" t="b">
        <v>0</v>
      </c>
      <c r="F289" s="86" t="b">
        <v>0</v>
      </c>
      <c r="G289" s="86" t="b">
        <v>0</v>
      </c>
    </row>
    <row r="290" spans="1:7" ht="15">
      <c r="A290" s="86" t="s">
        <v>1547</v>
      </c>
      <c r="B290" s="86">
        <v>8</v>
      </c>
      <c r="C290" s="121">
        <v>0.005885221198565168</v>
      </c>
      <c r="D290" s="86" t="s">
        <v>1387</v>
      </c>
      <c r="E290" s="86" t="b">
        <v>0</v>
      </c>
      <c r="F290" s="86" t="b">
        <v>0</v>
      </c>
      <c r="G290" s="86" t="b">
        <v>0</v>
      </c>
    </row>
    <row r="291" spans="1:7" ht="15">
      <c r="A291" s="86" t="s">
        <v>1544</v>
      </c>
      <c r="B291" s="86">
        <v>8</v>
      </c>
      <c r="C291" s="121">
        <v>0.005885221198565168</v>
      </c>
      <c r="D291" s="86" t="s">
        <v>1387</v>
      </c>
      <c r="E291" s="86" t="b">
        <v>0</v>
      </c>
      <c r="F291" s="86" t="b">
        <v>0</v>
      </c>
      <c r="G291" s="86" t="b">
        <v>0</v>
      </c>
    </row>
    <row r="292" spans="1:7" ht="15">
      <c r="A292" s="86" t="s">
        <v>1543</v>
      </c>
      <c r="B292" s="86">
        <v>7</v>
      </c>
      <c r="C292" s="121">
        <v>0.007308843170254134</v>
      </c>
      <c r="D292" s="86" t="s">
        <v>1387</v>
      </c>
      <c r="E292" s="86" t="b">
        <v>0</v>
      </c>
      <c r="F292" s="86" t="b">
        <v>0</v>
      </c>
      <c r="G292" s="86" t="b">
        <v>0</v>
      </c>
    </row>
    <row r="293" spans="1:7" ht="15">
      <c r="A293" s="86" t="s">
        <v>1548</v>
      </c>
      <c r="B293" s="86">
        <v>7</v>
      </c>
      <c r="C293" s="121">
        <v>0.007308843170254134</v>
      </c>
      <c r="D293" s="86" t="s">
        <v>1387</v>
      </c>
      <c r="E293" s="86" t="b">
        <v>0</v>
      </c>
      <c r="F293" s="86" t="b">
        <v>0</v>
      </c>
      <c r="G293" s="86" t="b">
        <v>0</v>
      </c>
    </row>
    <row r="294" spans="1:7" ht="15">
      <c r="A294" s="86" t="s">
        <v>1538</v>
      </c>
      <c r="B294" s="86">
        <v>7</v>
      </c>
      <c r="C294" s="121">
        <v>0.007308843170254134</v>
      </c>
      <c r="D294" s="86" t="s">
        <v>1387</v>
      </c>
      <c r="E294" s="86" t="b">
        <v>0</v>
      </c>
      <c r="F294" s="86" t="b">
        <v>0</v>
      </c>
      <c r="G294" s="86" t="b">
        <v>0</v>
      </c>
    </row>
    <row r="295" spans="1:7" ht="15">
      <c r="A295" s="86" t="s">
        <v>1549</v>
      </c>
      <c r="B295" s="86">
        <v>7</v>
      </c>
      <c r="C295" s="121">
        <v>0.007308843170254134</v>
      </c>
      <c r="D295" s="86" t="s">
        <v>1387</v>
      </c>
      <c r="E295" s="86" t="b">
        <v>0</v>
      </c>
      <c r="F295" s="86" t="b">
        <v>0</v>
      </c>
      <c r="G295" s="86" t="b">
        <v>0</v>
      </c>
    </row>
    <row r="296" spans="1:7" ht="15">
      <c r="A296" s="86" t="s">
        <v>1550</v>
      </c>
      <c r="B296" s="86">
        <v>7</v>
      </c>
      <c r="C296" s="121">
        <v>0.007308843170254134</v>
      </c>
      <c r="D296" s="86" t="s">
        <v>1387</v>
      </c>
      <c r="E296" s="86" t="b">
        <v>0</v>
      </c>
      <c r="F296" s="86" t="b">
        <v>0</v>
      </c>
      <c r="G296" s="86" t="b">
        <v>0</v>
      </c>
    </row>
    <row r="297" spans="1:7" ht="15">
      <c r="A297" s="86" t="s">
        <v>1541</v>
      </c>
      <c r="B297" s="86">
        <v>6</v>
      </c>
      <c r="C297" s="121">
        <v>0.00840132238642281</v>
      </c>
      <c r="D297" s="86" t="s">
        <v>1387</v>
      </c>
      <c r="E297" s="86" t="b">
        <v>0</v>
      </c>
      <c r="F297" s="86" t="b">
        <v>0</v>
      </c>
      <c r="G297" s="86" t="b">
        <v>0</v>
      </c>
    </row>
    <row r="298" spans="1:7" ht="15">
      <c r="A298" s="86" t="s">
        <v>1551</v>
      </c>
      <c r="B298" s="86">
        <v>6</v>
      </c>
      <c r="C298" s="121">
        <v>0.00840132238642281</v>
      </c>
      <c r="D298" s="86" t="s">
        <v>1387</v>
      </c>
      <c r="E298" s="86" t="b">
        <v>0</v>
      </c>
      <c r="F298" s="86" t="b">
        <v>0</v>
      </c>
      <c r="G298" s="86" t="b">
        <v>0</v>
      </c>
    </row>
    <row r="299" spans="1:7" ht="15">
      <c r="A299" s="86" t="s">
        <v>1931</v>
      </c>
      <c r="B299" s="86">
        <v>6</v>
      </c>
      <c r="C299" s="121">
        <v>0.00840132238642281</v>
      </c>
      <c r="D299" s="86" t="s">
        <v>1387</v>
      </c>
      <c r="E299" s="86" t="b">
        <v>0</v>
      </c>
      <c r="F299" s="86" t="b">
        <v>0</v>
      </c>
      <c r="G299" s="86" t="b">
        <v>0</v>
      </c>
    </row>
    <row r="300" spans="1:7" ht="15">
      <c r="A300" s="86" t="s">
        <v>1565</v>
      </c>
      <c r="B300" s="86">
        <v>6</v>
      </c>
      <c r="C300" s="121">
        <v>0.00840132238642281</v>
      </c>
      <c r="D300" s="86" t="s">
        <v>1387</v>
      </c>
      <c r="E300" s="86" t="b">
        <v>0</v>
      </c>
      <c r="F300" s="86" t="b">
        <v>0</v>
      </c>
      <c r="G300" s="86" t="b">
        <v>0</v>
      </c>
    </row>
    <row r="301" spans="1:7" ht="15">
      <c r="A301" s="86" t="s">
        <v>1536</v>
      </c>
      <c r="B301" s="86">
        <v>5</v>
      </c>
      <c r="C301" s="121">
        <v>0.009106986192079954</v>
      </c>
      <c r="D301" s="86" t="s">
        <v>1387</v>
      </c>
      <c r="E301" s="86" t="b">
        <v>0</v>
      </c>
      <c r="F301" s="86" t="b">
        <v>0</v>
      </c>
      <c r="G301" s="86" t="b">
        <v>0</v>
      </c>
    </row>
    <row r="302" spans="1:7" ht="15">
      <c r="A302" s="86" t="s">
        <v>1563</v>
      </c>
      <c r="B302" s="86">
        <v>4</v>
      </c>
      <c r="C302" s="121">
        <v>0.009347504124048141</v>
      </c>
      <c r="D302" s="86" t="s">
        <v>1387</v>
      </c>
      <c r="E302" s="86" t="b">
        <v>0</v>
      </c>
      <c r="F302" s="86" t="b">
        <v>0</v>
      </c>
      <c r="G302" s="86" t="b">
        <v>0</v>
      </c>
    </row>
    <row r="303" spans="1:7" ht="15">
      <c r="A303" s="86" t="s">
        <v>1950</v>
      </c>
      <c r="B303" s="86">
        <v>4</v>
      </c>
      <c r="C303" s="121">
        <v>0.009347504124048141</v>
      </c>
      <c r="D303" s="86" t="s">
        <v>1387</v>
      </c>
      <c r="E303" s="86" t="b">
        <v>0</v>
      </c>
      <c r="F303" s="86" t="b">
        <v>0</v>
      </c>
      <c r="G303" s="86" t="b">
        <v>0</v>
      </c>
    </row>
    <row r="304" spans="1:7" ht="15">
      <c r="A304" s="86" t="s">
        <v>1954</v>
      </c>
      <c r="B304" s="86">
        <v>4</v>
      </c>
      <c r="C304" s="121">
        <v>0.009347504124048141</v>
      </c>
      <c r="D304" s="86" t="s">
        <v>1387</v>
      </c>
      <c r="E304" s="86" t="b">
        <v>0</v>
      </c>
      <c r="F304" s="86" t="b">
        <v>0</v>
      </c>
      <c r="G304" s="86" t="b">
        <v>0</v>
      </c>
    </row>
    <row r="305" spans="1:7" ht="15">
      <c r="A305" s="86" t="s">
        <v>1955</v>
      </c>
      <c r="B305" s="86">
        <v>4</v>
      </c>
      <c r="C305" s="121">
        <v>0.009347504124048141</v>
      </c>
      <c r="D305" s="86" t="s">
        <v>1387</v>
      </c>
      <c r="E305" s="86" t="b">
        <v>0</v>
      </c>
      <c r="F305" s="86" t="b">
        <v>0</v>
      </c>
      <c r="G305" s="86" t="b">
        <v>0</v>
      </c>
    </row>
    <row r="306" spans="1:7" ht="15">
      <c r="A306" s="86" t="s">
        <v>1956</v>
      </c>
      <c r="B306" s="86">
        <v>4</v>
      </c>
      <c r="C306" s="121">
        <v>0.009347504124048141</v>
      </c>
      <c r="D306" s="86" t="s">
        <v>1387</v>
      </c>
      <c r="E306" s="86" t="b">
        <v>0</v>
      </c>
      <c r="F306" s="86" t="b">
        <v>0</v>
      </c>
      <c r="G306" s="86" t="b">
        <v>0</v>
      </c>
    </row>
    <row r="307" spans="1:7" ht="15">
      <c r="A307" s="86" t="s">
        <v>1957</v>
      </c>
      <c r="B307" s="86">
        <v>4</v>
      </c>
      <c r="C307" s="121">
        <v>0.009347504124048141</v>
      </c>
      <c r="D307" s="86" t="s">
        <v>1387</v>
      </c>
      <c r="E307" s="86" t="b">
        <v>0</v>
      </c>
      <c r="F307" s="86" t="b">
        <v>0</v>
      </c>
      <c r="G307" s="86" t="b">
        <v>0</v>
      </c>
    </row>
    <row r="308" spans="1:7" ht="15">
      <c r="A308" s="86" t="s">
        <v>1973</v>
      </c>
      <c r="B308" s="86">
        <v>3</v>
      </c>
      <c r="C308" s="121">
        <v>0.009004331336785572</v>
      </c>
      <c r="D308" s="86" t="s">
        <v>1387</v>
      </c>
      <c r="E308" s="86" t="b">
        <v>0</v>
      </c>
      <c r="F308" s="86" t="b">
        <v>0</v>
      </c>
      <c r="G308" s="86" t="b">
        <v>0</v>
      </c>
    </row>
    <row r="309" spans="1:7" ht="15">
      <c r="A309" s="86" t="s">
        <v>1981</v>
      </c>
      <c r="B309" s="86">
        <v>3</v>
      </c>
      <c r="C309" s="121">
        <v>0.009004331336785572</v>
      </c>
      <c r="D309" s="86" t="s">
        <v>1387</v>
      </c>
      <c r="E309" s="86" t="b">
        <v>0</v>
      </c>
      <c r="F309" s="86" t="b">
        <v>0</v>
      </c>
      <c r="G309" s="86" t="b">
        <v>0</v>
      </c>
    </row>
    <row r="310" spans="1:7" ht="15">
      <c r="A310" s="86" t="s">
        <v>1982</v>
      </c>
      <c r="B310" s="86">
        <v>3</v>
      </c>
      <c r="C310" s="121">
        <v>0.009004331336785572</v>
      </c>
      <c r="D310" s="86" t="s">
        <v>1387</v>
      </c>
      <c r="E310" s="86" t="b">
        <v>0</v>
      </c>
      <c r="F310" s="86" t="b">
        <v>0</v>
      </c>
      <c r="G310" s="86" t="b">
        <v>0</v>
      </c>
    </row>
    <row r="311" spans="1:7" ht="15">
      <c r="A311" s="86" t="s">
        <v>234</v>
      </c>
      <c r="B311" s="86">
        <v>3</v>
      </c>
      <c r="C311" s="121">
        <v>0.009004331336785572</v>
      </c>
      <c r="D311" s="86" t="s">
        <v>1387</v>
      </c>
      <c r="E311" s="86" t="b">
        <v>0</v>
      </c>
      <c r="F311" s="86" t="b">
        <v>0</v>
      </c>
      <c r="G311" s="86" t="b">
        <v>0</v>
      </c>
    </row>
    <row r="312" spans="1:7" ht="15">
      <c r="A312" s="86" t="s">
        <v>1983</v>
      </c>
      <c r="B312" s="86">
        <v>3</v>
      </c>
      <c r="C312" s="121">
        <v>0.009004331336785572</v>
      </c>
      <c r="D312" s="86" t="s">
        <v>1387</v>
      </c>
      <c r="E312" s="86" t="b">
        <v>0</v>
      </c>
      <c r="F312" s="86" t="b">
        <v>0</v>
      </c>
      <c r="G312" s="86" t="b">
        <v>0</v>
      </c>
    </row>
    <row r="313" spans="1:7" ht="15">
      <c r="A313" s="86" t="s">
        <v>1984</v>
      </c>
      <c r="B313" s="86">
        <v>3</v>
      </c>
      <c r="C313" s="121">
        <v>0.009004331336785572</v>
      </c>
      <c r="D313" s="86" t="s">
        <v>1387</v>
      </c>
      <c r="E313" s="86" t="b">
        <v>0</v>
      </c>
      <c r="F313" s="86" t="b">
        <v>0</v>
      </c>
      <c r="G313" s="86" t="b">
        <v>0</v>
      </c>
    </row>
    <row r="314" spans="1:7" ht="15">
      <c r="A314" s="86" t="s">
        <v>1985</v>
      </c>
      <c r="B314" s="86">
        <v>3</v>
      </c>
      <c r="C314" s="121">
        <v>0.009004331336785572</v>
      </c>
      <c r="D314" s="86" t="s">
        <v>1387</v>
      </c>
      <c r="E314" s="86" t="b">
        <v>0</v>
      </c>
      <c r="F314" s="86" t="b">
        <v>0</v>
      </c>
      <c r="G314" s="86" t="b">
        <v>0</v>
      </c>
    </row>
    <row r="315" spans="1:7" ht="15">
      <c r="A315" s="86" t="s">
        <v>1986</v>
      </c>
      <c r="B315" s="86">
        <v>3</v>
      </c>
      <c r="C315" s="121">
        <v>0.009004331336785572</v>
      </c>
      <c r="D315" s="86" t="s">
        <v>1387</v>
      </c>
      <c r="E315" s="86" t="b">
        <v>0</v>
      </c>
      <c r="F315" s="86" t="b">
        <v>0</v>
      </c>
      <c r="G315" s="86" t="b">
        <v>0</v>
      </c>
    </row>
    <row r="316" spans="1:7" ht="15">
      <c r="A316" s="86" t="s">
        <v>267</v>
      </c>
      <c r="B316" s="86">
        <v>3</v>
      </c>
      <c r="C316" s="121">
        <v>0.009004331336785572</v>
      </c>
      <c r="D316" s="86" t="s">
        <v>1387</v>
      </c>
      <c r="E316" s="86" t="b">
        <v>0</v>
      </c>
      <c r="F316" s="86" t="b">
        <v>0</v>
      </c>
      <c r="G316" s="86" t="b">
        <v>0</v>
      </c>
    </row>
    <row r="317" spans="1:7" ht="15">
      <c r="A317" s="86" t="s">
        <v>1987</v>
      </c>
      <c r="B317" s="86">
        <v>3</v>
      </c>
      <c r="C317" s="121">
        <v>0.009004331336785572</v>
      </c>
      <c r="D317" s="86" t="s">
        <v>1387</v>
      </c>
      <c r="E317" s="86" t="b">
        <v>0</v>
      </c>
      <c r="F317" s="86" t="b">
        <v>0</v>
      </c>
      <c r="G317" s="86" t="b">
        <v>0</v>
      </c>
    </row>
    <row r="318" spans="1:7" ht="15">
      <c r="A318" s="86" t="s">
        <v>1564</v>
      </c>
      <c r="B318" s="86">
        <v>3</v>
      </c>
      <c r="C318" s="121">
        <v>0.009004331336785572</v>
      </c>
      <c r="D318" s="86" t="s">
        <v>1387</v>
      </c>
      <c r="E318" s="86" t="b">
        <v>0</v>
      </c>
      <c r="F318" s="86" t="b">
        <v>0</v>
      </c>
      <c r="G318" s="86" t="b">
        <v>0</v>
      </c>
    </row>
    <row r="319" spans="1:7" ht="15">
      <c r="A319" s="86" t="s">
        <v>1988</v>
      </c>
      <c r="B319" s="86">
        <v>3</v>
      </c>
      <c r="C319" s="121">
        <v>0.009004331336785572</v>
      </c>
      <c r="D319" s="86" t="s">
        <v>1387</v>
      </c>
      <c r="E319" s="86" t="b">
        <v>0</v>
      </c>
      <c r="F319" s="86" t="b">
        <v>0</v>
      </c>
      <c r="G319" s="86" t="b">
        <v>0</v>
      </c>
    </row>
    <row r="320" spans="1:7" ht="15">
      <c r="A320" s="86" t="s">
        <v>1583</v>
      </c>
      <c r="B320" s="86">
        <v>3</v>
      </c>
      <c r="C320" s="121">
        <v>0.009004331336785572</v>
      </c>
      <c r="D320" s="86" t="s">
        <v>1387</v>
      </c>
      <c r="E320" s="86" t="b">
        <v>0</v>
      </c>
      <c r="F320" s="86" t="b">
        <v>0</v>
      </c>
      <c r="G320" s="86" t="b">
        <v>0</v>
      </c>
    </row>
    <row r="321" spans="1:7" ht="15">
      <c r="A321" s="86" t="s">
        <v>1989</v>
      </c>
      <c r="B321" s="86">
        <v>3</v>
      </c>
      <c r="C321" s="121">
        <v>0.009004331336785572</v>
      </c>
      <c r="D321" s="86" t="s">
        <v>1387</v>
      </c>
      <c r="E321" s="86" t="b">
        <v>0</v>
      </c>
      <c r="F321" s="86" t="b">
        <v>0</v>
      </c>
      <c r="G321" s="86" t="b">
        <v>0</v>
      </c>
    </row>
    <row r="322" spans="1:7" ht="15">
      <c r="A322" s="86" t="s">
        <v>1936</v>
      </c>
      <c r="B322" s="86">
        <v>3</v>
      </c>
      <c r="C322" s="121">
        <v>0.009004331336785572</v>
      </c>
      <c r="D322" s="86" t="s">
        <v>1387</v>
      </c>
      <c r="E322" s="86" t="b">
        <v>0</v>
      </c>
      <c r="F322" s="86" t="b">
        <v>0</v>
      </c>
      <c r="G322" s="86" t="b">
        <v>0</v>
      </c>
    </row>
    <row r="323" spans="1:7" ht="15">
      <c r="A323" s="86" t="s">
        <v>1990</v>
      </c>
      <c r="B323" s="86">
        <v>3</v>
      </c>
      <c r="C323" s="121">
        <v>0.009004331336785572</v>
      </c>
      <c r="D323" s="86" t="s">
        <v>1387</v>
      </c>
      <c r="E323" s="86" t="b">
        <v>0</v>
      </c>
      <c r="F323" s="86" t="b">
        <v>0</v>
      </c>
      <c r="G323" s="86" t="b">
        <v>0</v>
      </c>
    </row>
    <row r="324" spans="1:7" ht="15">
      <c r="A324" s="86" t="s">
        <v>1991</v>
      </c>
      <c r="B324" s="86">
        <v>3</v>
      </c>
      <c r="C324" s="121">
        <v>0.009004331336785572</v>
      </c>
      <c r="D324" s="86" t="s">
        <v>1387</v>
      </c>
      <c r="E324" s="86" t="b">
        <v>0</v>
      </c>
      <c r="F324" s="86" t="b">
        <v>0</v>
      </c>
      <c r="G324" s="86" t="b">
        <v>0</v>
      </c>
    </row>
    <row r="325" spans="1:7" ht="15">
      <c r="A325" s="86" t="s">
        <v>1539</v>
      </c>
      <c r="B325" s="86">
        <v>2</v>
      </c>
      <c r="C325" s="121">
        <v>0.00787619882440685</v>
      </c>
      <c r="D325" s="86" t="s">
        <v>1387</v>
      </c>
      <c r="E325" s="86" t="b">
        <v>0</v>
      </c>
      <c r="F325" s="86" t="b">
        <v>0</v>
      </c>
      <c r="G325" s="86" t="b">
        <v>0</v>
      </c>
    </row>
    <row r="326" spans="1:7" ht="15">
      <c r="A326" s="86" t="s">
        <v>2033</v>
      </c>
      <c r="B326" s="86">
        <v>2</v>
      </c>
      <c r="C326" s="121">
        <v>0.00787619882440685</v>
      </c>
      <c r="D326" s="86" t="s">
        <v>1387</v>
      </c>
      <c r="E326" s="86" t="b">
        <v>0</v>
      </c>
      <c r="F326" s="86" t="b">
        <v>0</v>
      </c>
      <c r="G326" s="86" t="b">
        <v>0</v>
      </c>
    </row>
    <row r="327" spans="1:7" ht="15">
      <c r="A327" s="86" t="s">
        <v>1542</v>
      </c>
      <c r="B327" s="86">
        <v>2</v>
      </c>
      <c r="C327" s="121">
        <v>0.00787619882440685</v>
      </c>
      <c r="D327" s="86" t="s">
        <v>1387</v>
      </c>
      <c r="E327" s="86" t="b">
        <v>0</v>
      </c>
      <c r="F327" s="86" t="b">
        <v>0</v>
      </c>
      <c r="G327" s="86" t="b">
        <v>0</v>
      </c>
    </row>
    <row r="328" spans="1:7" ht="15">
      <c r="A328" s="86" t="s">
        <v>2034</v>
      </c>
      <c r="B328" s="86">
        <v>2</v>
      </c>
      <c r="C328" s="121">
        <v>0.00787619882440685</v>
      </c>
      <c r="D328" s="86" t="s">
        <v>1387</v>
      </c>
      <c r="E328" s="86" t="b">
        <v>0</v>
      </c>
      <c r="F328" s="86" t="b">
        <v>0</v>
      </c>
      <c r="G328" s="86" t="b">
        <v>0</v>
      </c>
    </row>
    <row r="329" spans="1:7" ht="15">
      <c r="A329" s="86" t="s">
        <v>2035</v>
      </c>
      <c r="B329" s="86">
        <v>2</v>
      </c>
      <c r="C329" s="121">
        <v>0.00787619882440685</v>
      </c>
      <c r="D329" s="86" t="s">
        <v>1387</v>
      </c>
      <c r="E329" s="86" t="b">
        <v>0</v>
      </c>
      <c r="F329" s="86" t="b">
        <v>0</v>
      </c>
      <c r="G329" s="86" t="b">
        <v>0</v>
      </c>
    </row>
    <row r="330" spans="1:7" ht="15">
      <c r="A330" s="86" t="s">
        <v>1537</v>
      </c>
      <c r="B330" s="86">
        <v>2</v>
      </c>
      <c r="C330" s="121">
        <v>0.00787619882440685</v>
      </c>
      <c r="D330" s="86" t="s">
        <v>1387</v>
      </c>
      <c r="E330" s="86" t="b">
        <v>0</v>
      </c>
      <c r="F330" s="86" t="b">
        <v>0</v>
      </c>
      <c r="G330" s="86" t="b">
        <v>0</v>
      </c>
    </row>
    <row r="331" spans="1:7" ht="15">
      <c r="A331" s="86" t="s">
        <v>1553</v>
      </c>
      <c r="B331" s="86">
        <v>4</v>
      </c>
      <c r="C331" s="121">
        <v>0</v>
      </c>
      <c r="D331" s="86" t="s">
        <v>1388</v>
      </c>
      <c r="E331" s="86" t="b">
        <v>0</v>
      </c>
      <c r="F331" s="86" t="b">
        <v>0</v>
      </c>
      <c r="G331" s="86" t="b">
        <v>0</v>
      </c>
    </row>
    <row r="332" spans="1:7" ht="15">
      <c r="A332" s="86" t="s">
        <v>1554</v>
      </c>
      <c r="B332" s="86">
        <v>4</v>
      </c>
      <c r="C332" s="121">
        <v>0</v>
      </c>
      <c r="D332" s="86" t="s">
        <v>1388</v>
      </c>
      <c r="E332" s="86" t="b">
        <v>0</v>
      </c>
      <c r="F332" s="86" t="b">
        <v>0</v>
      </c>
      <c r="G332" s="86" t="b">
        <v>0</v>
      </c>
    </row>
    <row r="333" spans="1:7" ht="15">
      <c r="A333" s="86" t="s">
        <v>1555</v>
      </c>
      <c r="B333" s="86">
        <v>4</v>
      </c>
      <c r="C333" s="121">
        <v>0</v>
      </c>
      <c r="D333" s="86" t="s">
        <v>1388</v>
      </c>
      <c r="E333" s="86" t="b">
        <v>0</v>
      </c>
      <c r="F333" s="86" t="b">
        <v>0</v>
      </c>
      <c r="G333" s="86" t="b">
        <v>0</v>
      </c>
    </row>
    <row r="334" spans="1:7" ht="15">
      <c r="A334" s="86" t="s">
        <v>1535</v>
      </c>
      <c r="B334" s="86">
        <v>4</v>
      </c>
      <c r="C334" s="121">
        <v>0</v>
      </c>
      <c r="D334" s="86" t="s">
        <v>1388</v>
      </c>
      <c r="E334" s="86" t="b">
        <v>0</v>
      </c>
      <c r="F334" s="86" t="b">
        <v>0</v>
      </c>
      <c r="G334" s="86" t="b">
        <v>0</v>
      </c>
    </row>
    <row r="335" spans="1:7" ht="15">
      <c r="A335" s="86" t="s">
        <v>1556</v>
      </c>
      <c r="B335" s="86">
        <v>3</v>
      </c>
      <c r="C335" s="121">
        <v>0.005766403228075382</v>
      </c>
      <c r="D335" s="86" t="s">
        <v>1388</v>
      </c>
      <c r="E335" s="86" t="b">
        <v>0</v>
      </c>
      <c r="F335" s="86" t="b">
        <v>0</v>
      </c>
      <c r="G335" s="86" t="b">
        <v>0</v>
      </c>
    </row>
    <row r="336" spans="1:7" ht="15">
      <c r="A336" s="86" t="s">
        <v>1557</v>
      </c>
      <c r="B336" s="86">
        <v>3</v>
      </c>
      <c r="C336" s="121">
        <v>0.005766403228075382</v>
      </c>
      <c r="D336" s="86" t="s">
        <v>1388</v>
      </c>
      <c r="E336" s="86" t="b">
        <v>0</v>
      </c>
      <c r="F336" s="86" t="b">
        <v>0</v>
      </c>
      <c r="G336" s="86" t="b">
        <v>0</v>
      </c>
    </row>
    <row r="337" spans="1:7" ht="15">
      <c r="A337" s="86" t="s">
        <v>1558</v>
      </c>
      <c r="B337" s="86">
        <v>3</v>
      </c>
      <c r="C337" s="121">
        <v>0.005766403228075382</v>
      </c>
      <c r="D337" s="86" t="s">
        <v>1388</v>
      </c>
      <c r="E337" s="86" t="b">
        <v>0</v>
      </c>
      <c r="F337" s="86" t="b">
        <v>0</v>
      </c>
      <c r="G337" s="86" t="b">
        <v>0</v>
      </c>
    </row>
    <row r="338" spans="1:7" ht="15">
      <c r="A338" s="86" t="s">
        <v>1559</v>
      </c>
      <c r="B338" s="86">
        <v>3</v>
      </c>
      <c r="C338" s="121">
        <v>0.005766403228075382</v>
      </c>
      <c r="D338" s="86" t="s">
        <v>1388</v>
      </c>
      <c r="E338" s="86" t="b">
        <v>0</v>
      </c>
      <c r="F338" s="86" t="b">
        <v>0</v>
      </c>
      <c r="G338" s="86" t="b">
        <v>0</v>
      </c>
    </row>
    <row r="339" spans="1:7" ht="15">
      <c r="A339" s="86" t="s">
        <v>1560</v>
      </c>
      <c r="B339" s="86">
        <v>3</v>
      </c>
      <c r="C339" s="121">
        <v>0.005766403228075382</v>
      </c>
      <c r="D339" s="86" t="s">
        <v>1388</v>
      </c>
      <c r="E339" s="86" t="b">
        <v>0</v>
      </c>
      <c r="F339" s="86" t="b">
        <v>0</v>
      </c>
      <c r="G339" s="86" t="b">
        <v>0</v>
      </c>
    </row>
    <row r="340" spans="1:7" ht="15">
      <c r="A340" s="86" t="s">
        <v>264</v>
      </c>
      <c r="B340" s="86">
        <v>3</v>
      </c>
      <c r="C340" s="121">
        <v>0.005766403228075382</v>
      </c>
      <c r="D340" s="86" t="s">
        <v>1388</v>
      </c>
      <c r="E340" s="86" t="b">
        <v>0</v>
      </c>
      <c r="F340" s="86" t="b">
        <v>0</v>
      </c>
      <c r="G340" s="86" t="b">
        <v>0</v>
      </c>
    </row>
    <row r="341" spans="1:7" ht="15">
      <c r="A341" s="86" t="s">
        <v>1994</v>
      </c>
      <c r="B341" s="86">
        <v>3</v>
      </c>
      <c r="C341" s="121">
        <v>0.005766403228075382</v>
      </c>
      <c r="D341" s="86" t="s">
        <v>1388</v>
      </c>
      <c r="E341" s="86" t="b">
        <v>0</v>
      </c>
      <c r="F341" s="86" t="b">
        <v>0</v>
      </c>
      <c r="G341" s="86" t="b">
        <v>0</v>
      </c>
    </row>
    <row r="342" spans="1:7" ht="15">
      <c r="A342" s="86" t="s">
        <v>1995</v>
      </c>
      <c r="B342" s="86">
        <v>3</v>
      </c>
      <c r="C342" s="121">
        <v>0.005766403228075382</v>
      </c>
      <c r="D342" s="86" t="s">
        <v>1388</v>
      </c>
      <c r="E342" s="86" t="b">
        <v>0</v>
      </c>
      <c r="F342" s="86" t="b">
        <v>0</v>
      </c>
      <c r="G342" s="86" t="b">
        <v>0</v>
      </c>
    </row>
    <row r="343" spans="1:7" ht="15">
      <c r="A343" s="86" t="s">
        <v>1938</v>
      </c>
      <c r="B343" s="86">
        <v>3</v>
      </c>
      <c r="C343" s="121">
        <v>0.005766403228075382</v>
      </c>
      <c r="D343" s="86" t="s">
        <v>1388</v>
      </c>
      <c r="E343" s="86" t="b">
        <v>0</v>
      </c>
      <c r="F343" s="86" t="b">
        <v>0</v>
      </c>
      <c r="G343" s="86" t="b">
        <v>0</v>
      </c>
    </row>
    <row r="344" spans="1:7" ht="15">
      <c r="A344" s="86" t="s">
        <v>1996</v>
      </c>
      <c r="B344" s="86">
        <v>3</v>
      </c>
      <c r="C344" s="121">
        <v>0.005766403228075382</v>
      </c>
      <c r="D344" s="86" t="s">
        <v>1388</v>
      </c>
      <c r="E344" s="86" t="b">
        <v>0</v>
      </c>
      <c r="F344" s="86" t="b">
        <v>0</v>
      </c>
      <c r="G344" s="86" t="b">
        <v>0</v>
      </c>
    </row>
    <row r="345" spans="1:7" ht="15">
      <c r="A345" s="86" t="s">
        <v>1536</v>
      </c>
      <c r="B345" s="86">
        <v>4</v>
      </c>
      <c r="C345" s="121">
        <v>0</v>
      </c>
      <c r="D345" s="86" t="s">
        <v>1389</v>
      </c>
      <c r="E345" s="86" t="b">
        <v>0</v>
      </c>
      <c r="F345" s="86" t="b">
        <v>0</v>
      </c>
      <c r="G345" s="86" t="b">
        <v>0</v>
      </c>
    </row>
    <row r="346" spans="1:7" ht="15">
      <c r="A346" s="86" t="s">
        <v>1537</v>
      </c>
      <c r="B346" s="86">
        <v>4</v>
      </c>
      <c r="C346" s="121">
        <v>0</v>
      </c>
      <c r="D346" s="86" t="s">
        <v>1389</v>
      </c>
      <c r="E346" s="86" t="b">
        <v>0</v>
      </c>
      <c r="F346" s="86" t="b">
        <v>0</v>
      </c>
      <c r="G346" s="86" t="b">
        <v>0</v>
      </c>
    </row>
    <row r="347" spans="1:7" ht="15">
      <c r="A347" s="86" t="s">
        <v>1562</v>
      </c>
      <c r="B347" s="86">
        <v>4</v>
      </c>
      <c r="C347" s="121">
        <v>0</v>
      </c>
      <c r="D347" s="86" t="s">
        <v>1389</v>
      </c>
      <c r="E347" s="86" t="b">
        <v>0</v>
      </c>
      <c r="F347" s="86" t="b">
        <v>0</v>
      </c>
      <c r="G347" s="86" t="b">
        <v>0</v>
      </c>
    </row>
    <row r="348" spans="1:7" ht="15">
      <c r="A348" s="86" t="s">
        <v>1563</v>
      </c>
      <c r="B348" s="86">
        <v>4</v>
      </c>
      <c r="C348" s="121">
        <v>0</v>
      </c>
      <c r="D348" s="86" t="s">
        <v>1389</v>
      </c>
      <c r="E348" s="86" t="b">
        <v>0</v>
      </c>
      <c r="F348" s="86" t="b">
        <v>0</v>
      </c>
      <c r="G348" s="86" t="b">
        <v>0</v>
      </c>
    </row>
    <row r="349" spans="1:7" ht="15">
      <c r="A349" s="86" t="s">
        <v>1544</v>
      </c>
      <c r="B349" s="86">
        <v>4</v>
      </c>
      <c r="C349" s="121">
        <v>0</v>
      </c>
      <c r="D349" s="86" t="s">
        <v>1389</v>
      </c>
      <c r="E349" s="86" t="b">
        <v>0</v>
      </c>
      <c r="F349" s="86" t="b">
        <v>0</v>
      </c>
      <c r="G349" s="86" t="b">
        <v>0</v>
      </c>
    </row>
    <row r="350" spans="1:7" ht="15">
      <c r="A350" s="86" t="s">
        <v>1539</v>
      </c>
      <c r="B350" s="86">
        <v>4</v>
      </c>
      <c r="C350" s="121">
        <v>0</v>
      </c>
      <c r="D350" s="86" t="s">
        <v>1389</v>
      </c>
      <c r="E350" s="86" t="b">
        <v>0</v>
      </c>
      <c r="F350" s="86" t="b">
        <v>0</v>
      </c>
      <c r="G350" s="86" t="b">
        <v>0</v>
      </c>
    </row>
    <row r="351" spans="1:7" ht="15">
      <c r="A351" s="86" t="s">
        <v>1535</v>
      </c>
      <c r="B351" s="86">
        <v>4</v>
      </c>
      <c r="C351" s="121">
        <v>0</v>
      </c>
      <c r="D351" s="86" t="s">
        <v>1389</v>
      </c>
      <c r="E351" s="86" t="b">
        <v>0</v>
      </c>
      <c r="F351" s="86" t="b">
        <v>0</v>
      </c>
      <c r="G351" s="86" t="b">
        <v>0</v>
      </c>
    </row>
    <row r="352" spans="1:7" ht="15">
      <c r="A352" s="86" t="s">
        <v>1564</v>
      </c>
      <c r="B352" s="86">
        <v>4</v>
      </c>
      <c r="C352" s="121">
        <v>0</v>
      </c>
      <c r="D352" s="86" t="s">
        <v>1389</v>
      </c>
      <c r="E352" s="86" t="b">
        <v>0</v>
      </c>
      <c r="F352" s="86" t="b">
        <v>0</v>
      </c>
      <c r="G352" s="86" t="b">
        <v>0</v>
      </c>
    </row>
    <row r="353" spans="1:7" ht="15">
      <c r="A353" s="86" t="s">
        <v>1565</v>
      </c>
      <c r="B353" s="86">
        <v>4</v>
      </c>
      <c r="C353" s="121">
        <v>0</v>
      </c>
      <c r="D353" s="86" t="s">
        <v>1389</v>
      </c>
      <c r="E353" s="86" t="b">
        <v>0</v>
      </c>
      <c r="F353" s="86" t="b">
        <v>0</v>
      </c>
      <c r="G353" s="86" t="b">
        <v>0</v>
      </c>
    </row>
    <row r="354" spans="1:7" ht="15">
      <c r="A354" s="86" t="s">
        <v>1538</v>
      </c>
      <c r="B354" s="86">
        <v>4</v>
      </c>
      <c r="C354" s="121">
        <v>0</v>
      </c>
      <c r="D354" s="86" t="s">
        <v>1389</v>
      </c>
      <c r="E354" s="86" t="b">
        <v>0</v>
      </c>
      <c r="F354" s="86" t="b">
        <v>0</v>
      </c>
      <c r="G354" s="86" t="b">
        <v>0</v>
      </c>
    </row>
    <row r="355" spans="1:7" ht="15">
      <c r="A355" s="86" t="s">
        <v>1583</v>
      </c>
      <c r="B355" s="86">
        <v>4</v>
      </c>
      <c r="C355" s="121">
        <v>0</v>
      </c>
      <c r="D355" s="86" t="s">
        <v>1389</v>
      </c>
      <c r="E355" s="86" t="b">
        <v>0</v>
      </c>
      <c r="F355" s="86" t="b">
        <v>0</v>
      </c>
      <c r="G355" s="86" t="b">
        <v>0</v>
      </c>
    </row>
    <row r="356" spans="1:7" ht="15">
      <c r="A356" s="86" t="s">
        <v>1918</v>
      </c>
      <c r="B356" s="86">
        <v>4</v>
      </c>
      <c r="C356" s="121">
        <v>0</v>
      </c>
      <c r="D356" s="86" t="s">
        <v>1389</v>
      </c>
      <c r="E356" s="86" t="b">
        <v>0</v>
      </c>
      <c r="F356" s="86" t="b">
        <v>0</v>
      </c>
      <c r="G356" s="86" t="b">
        <v>0</v>
      </c>
    </row>
    <row r="357" spans="1:7" ht="15">
      <c r="A357" s="86" t="s">
        <v>1932</v>
      </c>
      <c r="B357" s="86">
        <v>3</v>
      </c>
      <c r="C357" s="121">
        <v>0.005512003085660292</v>
      </c>
      <c r="D357" s="86" t="s">
        <v>1389</v>
      </c>
      <c r="E357" s="86" t="b">
        <v>0</v>
      </c>
      <c r="F357" s="86" t="b">
        <v>0</v>
      </c>
      <c r="G357" s="86" t="b">
        <v>0</v>
      </c>
    </row>
    <row r="358" spans="1:7" ht="15">
      <c r="A358" s="86" t="s">
        <v>1545</v>
      </c>
      <c r="B358" s="86">
        <v>3</v>
      </c>
      <c r="C358" s="121">
        <v>0.005512003085660292</v>
      </c>
      <c r="D358" s="86" t="s">
        <v>1389</v>
      </c>
      <c r="E358" s="86" t="b">
        <v>0</v>
      </c>
      <c r="F358" s="86" t="b">
        <v>0</v>
      </c>
      <c r="G358" s="86" t="b">
        <v>0</v>
      </c>
    </row>
    <row r="359" spans="1:7" ht="15">
      <c r="A359" s="86" t="s">
        <v>1541</v>
      </c>
      <c r="B359" s="86">
        <v>3</v>
      </c>
      <c r="C359" s="121">
        <v>0.005512003085660292</v>
      </c>
      <c r="D359" s="86" t="s">
        <v>1389</v>
      </c>
      <c r="E359" s="86" t="b">
        <v>0</v>
      </c>
      <c r="F359" s="86" t="b">
        <v>0</v>
      </c>
      <c r="G359" s="86" t="b">
        <v>0</v>
      </c>
    </row>
    <row r="360" spans="1:7" ht="15">
      <c r="A360" s="86" t="s">
        <v>1963</v>
      </c>
      <c r="B360" s="86">
        <v>2</v>
      </c>
      <c r="C360" s="121">
        <v>0.0088538234018818</v>
      </c>
      <c r="D360" s="86" t="s">
        <v>1389</v>
      </c>
      <c r="E360" s="86" t="b">
        <v>0</v>
      </c>
      <c r="F360" s="86" t="b">
        <v>0</v>
      </c>
      <c r="G360" s="86" t="b">
        <v>0</v>
      </c>
    </row>
    <row r="361" spans="1:7" ht="15">
      <c r="A361" s="86" t="s">
        <v>1542</v>
      </c>
      <c r="B361" s="86">
        <v>2</v>
      </c>
      <c r="C361" s="121">
        <v>0.0088538234018818</v>
      </c>
      <c r="D361" s="86" t="s">
        <v>1389</v>
      </c>
      <c r="E361" s="86" t="b">
        <v>0</v>
      </c>
      <c r="F361" s="86" t="b">
        <v>0</v>
      </c>
      <c r="G361" s="86" t="b">
        <v>0</v>
      </c>
    </row>
    <row r="362" spans="1:7" ht="15">
      <c r="A362" s="86" t="s">
        <v>1937</v>
      </c>
      <c r="B362" s="86">
        <v>2</v>
      </c>
      <c r="C362" s="121">
        <v>0.0088538234018818</v>
      </c>
      <c r="D362" s="86" t="s">
        <v>1389</v>
      </c>
      <c r="E362" s="86" t="b">
        <v>0</v>
      </c>
      <c r="F362" s="86" t="b">
        <v>0</v>
      </c>
      <c r="G362" s="86" t="b">
        <v>0</v>
      </c>
    </row>
    <row r="363" spans="1:7" ht="15">
      <c r="A363" s="86" t="s">
        <v>1542</v>
      </c>
      <c r="B363" s="86">
        <v>6</v>
      </c>
      <c r="C363" s="121">
        <v>0</v>
      </c>
      <c r="D363" s="86" t="s">
        <v>1390</v>
      </c>
      <c r="E363" s="86" t="b">
        <v>0</v>
      </c>
      <c r="F363" s="86" t="b">
        <v>0</v>
      </c>
      <c r="G363" s="86" t="b">
        <v>0</v>
      </c>
    </row>
    <row r="364" spans="1:7" ht="15">
      <c r="A364" s="86" t="s">
        <v>1536</v>
      </c>
      <c r="B364" s="86">
        <v>4</v>
      </c>
      <c r="C364" s="121">
        <v>0</v>
      </c>
      <c r="D364" s="86" t="s">
        <v>1390</v>
      </c>
      <c r="E364" s="86" t="b">
        <v>0</v>
      </c>
      <c r="F364" s="86" t="b">
        <v>0</v>
      </c>
      <c r="G364" s="86" t="b">
        <v>0</v>
      </c>
    </row>
    <row r="365" spans="1:7" ht="15">
      <c r="A365" s="86" t="s">
        <v>1535</v>
      </c>
      <c r="B365" s="86">
        <v>4</v>
      </c>
      <c r="C365" s="121">
        <v>0</v>
      </c>
      <c r="D365" s="86" t="s">
        <v>1390</v>
      </c>
      <c r="E365" s="86" t="b">
        <v>0</v>
      </c>
      <c r="F365" s="86" t="b">
        <v>0</v>
      </c>
      <c r="G365" s="86" t="b">
        <v>0</v>
      </c>
    </row>
    <row r="366" spans="1:7" ht="15">
      <c r="A366" s="86" t="s">
        <v>1567</v>
      </c>
      <c r="B366" s="86">
        <v>4</v>
      </c>
      <c r="C366" s="121">
        <v>0</v>
      </c>
      <c r="D366" s="86" t="s">
        <v>1390</v>
      </c>
      <c r="E366" s="86" t="b">
        <v>0</v>
      </c>
      <c r="F366" s="86" t="b">
        <v>0</v>
      </c>
      <c r="G366" s="86" t="b">
        <v>0</v>
      </c>
    </row>
    <row r="367" spans="1:7" ht="15">
      <c r="A367" s="86" t="s">
        <v>1568</v>
      </c>
      <c r="B367" s="86">
        <v>4</v>
      </c>
      <c r="C367" s="121">
        <v>0</v>
      </c>
      <c r="D367" s="86" t="s">
        <v>1390</v>
      </c>
      <c r="E367" s="86" t="b">
        <v>0</v>
      </c>
      <c r="F367" s="86" t="b">
        <v>0</v>
      </c>
      <c r="G367" s="86" t="b">
        <v>0</v>
      </c>
    </row>
    <row r="368" spans="1:7" ht="15">
      <c r="A368" s="86" t="s">
        <v>1537</v>
      </c>
      <c r="B368" s="86">
        <v>4</v>
      </c>
      <c r="C368" s="121">
        <v>0</v>
      </c>
      <c r="D368" s="86" t="s">
        <v>1390</v>
      </c>
      <c r="E368" s="86" t="b">
        <v>0</v>
      </c>
      <c r="F368" s="86" t="b">
        <v>0</v>
      </c>
      <c r="G368" s="86" t="b">
        <v>0</v>
      </c>
    </row>
    <row r="369" spans="1:7" ht="15">
      <c r="A369" s="86" t="s">
        <v>1563</v>
      </c>
      <c r="B369" s="86">
        <v>3</v>
      </c>
      <c r="C369" s="121">
        <v>0.004685202622811247</v>
      </c>
      <c r="D369" s="86" t="s">
        <v>1390</v>
      </c>
      <c r="E369" s="86" t="b">
        <v>0</v>
      </c>
      <c r="F369" s="86" t="b">
        <v>0</v>
      </c>
      <c r="G369" s="86" t="b">
        <v>0</v>
      </c>
    </row>
    <row r="370" spans="1:7" ht="15">
      <c r="A370" s="86" t="s">
        <v>1569</v>
      </c>
      <c r="B370" s="86">
        <v>2</v>
      </c>
      <c r="C370" s="121">
        <v>0.00752574989159953</v>
      </c>
      <c r="D370" s="86" t="s">
        <v>1390</v>
      </c>
      <c r="E370" s="86" t="b">
        <v>0</v>
      </c>
      <c r="F370" s="86" t="b">
        <v>0</v>
      </c>
      <c r="G370" s="86" t="b">
        <v>0</v>
      </c>
    </row>
    <row r="371" spans="1:7" ht="15">
      <c r="A371" s="86" t="s">
        <v>1492</v>
      </c>
      <c r="B371" s="86">
        <v>2</v>
      </c>
      <c r="C371" s="121">
        <v>0.00752574989159953</v>
      </c>
      <c r="D371" s="86" t="s">
        <v>1390</v>
      </c>
      <c r="E371" s="86" t="b">
        <v>0</v>
      </c>
      <c r="F371" s="86" t="b">
        <v>0</v>
      </c>
      <c r="G371" s="86" t="b">
        <v>0</v>
      </c>
    </row>
    <row r="372" spans="1:7" ht="15">
      <c r="A372" s="86" t="s">
        <v>263</v>
      </c>
      <c r="B372" s="86">
        <v>2</v>
      </c>
      <c r="C372" s="121">
        <v>0.00752574989159953</v>
      </c>
      <c r="D372" s="86" t="s">
        <v>1390</v>
      </c>
      <c r="E372" s="86" t="b">
        <v>0</v>
      </c>
      <c r="F372" s="86" t="b">
        <v>0</v>
      </c>
      <c r="G372" s="86" t="b">
        <v>0</v>
      </c>
    </row>
    <row r="373" spans="1:7" ht="15">
      <c r="A373" s="86" t="s">
        <v>1997</v>
      </c>
      <c r="B373" s="86">
        <v>2</v>
      </c>
      <c r="C373" s="121">
        <v>0.00752574989159953</v>
      </c>
      <c r="D373" s="86" t="s">
        <v>1390</v>
      </c>
      <c r="E373" s="86" t="b">
        <v>0</v>
      </c>
      <c r="F373" s="86" t="b">
        <v>0</v>
      </c>
      <c r="G373" s="86" t="b">
        <v>0</v>
      </c>
    </row>
    <row r="374" spans="1:7" ht="15">
      <c r="A374" s="86" t="s">
        <v>1998</v>
      </c>
      <c r="B374" s="86">
        <v>2</v>
      </c>
      <c r="C374" s="121">
        <v>0.00752574989159953</v>
      </c>
      <c r="D374" s="86" t="s">
        <v>1390</v>
      </c>
      <c r="E374" s="86" t="b">
        <v>0</v>
      </c>
      <c r="F374" s="86" t="b">
        <v>0</v>
      </c>
      <c r="G374" s="86" t="b">
        <v>0</v>
      </c>
    </row>
    <row r="375" spans="1:7" ht="15">
      <c r="A375" s="86" t="s">
        <v>1999</v>
      </c>
      <c r="B375" s="86">
        <v>2</v>
      </c>
      <c r="C375" s="121">
        <v>0.00752574989159953</v>
      </c>
      <c r="D375" s="86" t="s">
        <v>1390</v>
      </c>
      <c r="E375" s="86" t="b">
        <v>0</v>
      </c>
      <c r="F375" s="86" t="b">
        <v>0</v>
      </c>
      <c r="G375" s="86" t="b">
        <v>0</v>
      </c>
    </row>
    <row r="376" spans="1:7" ht="15">
      <c r="A376" s="86" t="s">
        <v>1701</v>
      </c>
      <c r="B376" s="86">
        <v>2</v>
      </c>
      <c r="C376" s="121">
        <v>0.00752574989159953</v>
      </c>
      <c r="D376" s="86" t="s">
        <v>1390</v>
      </c>
      <c r="E376" s="86" t="b">
        <v>0</v>
      </c>
      <c r="F376" s="86" t="b">
        <v>0</v>
      </c>
      <c r="G376" s="86" t="b">
        <v>0</v>
      </c>
    </row>
    <row r="377" spans="1:7" ht="15">
      <c r="A377" s="86" t="s">
        <v>2000</v>
      </c>
      <c r="B377" s="86">
        <v>2</v>
      </c>
      <c r="C377" s="121">
        <v>0.00752574989159953</v>
      </c>
      <c r="D377" s="86" t="s">
        <v>1390</v>
      </c>
      <c r="E377" s="86" t="b">
        <v>0</v>
      </c>
      <c r="F377" s="86" t="b">
        <v>0</v>
      </c>
      <c r="G377" s="86" t="b">
        <v>0</v>
      </c>
    </row>
    <row r="378" spans="1:7" ht="15">
      <c r="A378" s="86" t="s">
        <v>2001</v>
      </c>
      <c r="B378" s="86">
        <v>2</v>
      </c>
      <c r="C378" s="121">
        <v>0.00752574989159953</v>
      </c>
      <c r="D378" s="86" t="s">
        <v>1390</v>
      </c>
      <c r="E378" s="86" t="b">
        <v>0</v>
      </c>
      <c r="F378" s="86" t="b">
        <v>0</v>
      </c>
      <c r="G378" s="86" t="b">
        <v>0</v>
      </c>
    </row>
    <row r="379" spans="1:7" ht="15">
      <c r="A379" s="86" t="s">
        <v>2002</v>
      </c>
      <c r="B379" s="86">
        <v>2</v>
      </c>
      <c r="C379" s="121">
        <v>0.00752574989159953</v>
      </c>
      <c r="D379" s="86" t="s">
        <v>1390</v>
      </c>
      <c r="E379" s="86" t="b">
        <v>0</v>
      </c>
      <c r="F379" s="86" t="b">
        <v>0</v>
      </c>
      <c r="G379" s="86" t="b">
        <v>0</v>
      </c>
    </row>
    <row r="380" spans="1:7" ht="15">
      <c r="A380" s="86" t="s">
        <v>2003</v>
      </c>
      <c r="B380" s="86">
        <v>2</v>
      </c>
      <c r="C380" s="121">
        <v>0.00752574989159953</v>
      </c>
      <c r="D380" s="86" t="s">
        <v>1390</v>
      </c>
      <c r="E380" s="86" t="b">
        <v>0</v>
      </c>
      <c r="F380" s="86" t="b">
        <v>0</v>
      </c>
      <c r="G380" s="86" t="b">
        <v>0</v>
      </c>
    </row>
    <row r="381" spans="1:7" ht="15">
      <c r="A381" s="86" t="s">
        <v>1959</v>
      </c>
      <c r="B381" s="86">
        <v>2</v>
      </c>
      <c r="C381" s="121">
        <v>0.00752574989159953</v>
      </c>
      <c r="D381" s="86" t="s">
        <v>1390</v>
      </c>
      <c r="E381" s="86" t="b">
        <v>0</v>
      </c>
      <c r="F381" s="86" t="b">
        <v>0</v>
      </c>
      <c r="G381" s="86" t="b">
        <v>0</v>
      </c>
    </row>
    <row r="382" spans="1:7" ht="15">
      <c r="A382" s="86" t="s">
        <v>2004</v>
      </c>
      <c r="B382" s="86">
        <v>2</v>
      </c>
      <c r="C382" s="121">
        <v>0.00752574989159953</v>
      </c>
      <c r="D382" s="86" t="s">
        <v>1390</v>
      </c>
      <c r="E382" s="86" t="b">
        <v>0</v>
      </c>
      <c r="F382" s="86" t="b">
        <v>0</v>
      </c>
      <c r="G382" s="86" t="b">
        <v>0</v>
      </c>
    </row>
    <row r="383" spans="1:7" ht="15">
      <c r="A383" s="86" t="s">
        <v>2005</v>
      </c>
      <c r="B383" s="86">
        <v>2</v>
      </c>
      <c r="C383" s="121">
        <v>0.00752574989159953</v>
      </c>
      <c r="D383" s="86" t="s">
        <v>1390</v>
      </c>
      <c r="E383" s="86" t="b">
        <v>0</v>
      </c>
      <c r="F383" s="86" t="b">
        <v>0</v>
      </c>
      <c r="G383" s="86" t="b">
        <v>0</v>
      </c>
    </row>
    <row r="384" spans="1:7" ht="15">
      <c r="A384" s="86" t="s">
        <v>2006</v>
      </c>
      <c r="B384" s="86">
        <v>2</v>
      </c>
      <c r="C384" s="121">
        <v>0.00752574989159953</v>
      </c>
      <c r="D384" s="86" t="s">
        <v>1390</v>
      </c>
      <c r="E384" s="86" t="b">
        <v>0</v>
      </c>
      <c r="F384" s="86" t="b">
        <v>0</v>
      </c>
      <c r="G384" s="86" t="b">
        <v>0</v>
      </c>
    </row>
    <row r="385" spans="1:7" ht="15">
      <c r="A385" s="86" t="s">
        <v>2007</v>
      </c>
      <c r="B385" s="86">
        <v>2</v>
      </c>
      <c r="C385" s="121">
        <v>0.00752574989159953</v>
      </c>
      <c r="D385" s="86" t="s">
        <v>1390</v>
      </c>
      <c r="E385" s="86" t="b">
        <v>0</v>
      </c>
      <c r="F385" s="86" t="b">
        <v>0</v>
      </c>
      <c r="G385" s="86" t="b">
        <v>0</v>
      </c>
    </row>
    <row r="386" spans="1:7" ht="15">
      <c r="A386" s="86" t="s">
        <v>2008</v>
      </c>
      <c r="B386" s="86">
        <v>2</v>
      </c>
      <c r="C386" s="121">
        <v>0.00752574989159953</v>
      </c>
      <c r="D386" s="86" t="s">
        <v>1390</v>
      </c>
      <c r="E386" s="86" t="b">
        <v>0</v>
      </c>
      <c r="F386" s="86" t="b">
        <v>0</v>
      </c>
      <c r="G386" s="86" t="b">
        <v>0</v>
      </c>
    </row>
    <row r="387" spans="1:7" ht="15">
      <c r="A387" s="86" t="s">
        <v>2009</v>
      </c>
      <c r="B387" s="86">
        <v>2</v>
      </c>
      <c r="C387" s="121">
        <v>0.00752574989159953</v>
      </c>
      <c r="D387" s="86" t="s">
        <v>1390</v>
      </c>
      <c r="E387" s="86" t="b">
        <v>0</v>
      </c>
      <c r="F387" s="86" t="b">
        <v>0</v>
      </c>
      <c r="G387" s="86" t="b">
        <v>0</v>
      </c>
    </row>
    <row r="388" spans="1:7" ht="15">
      <c r="A388" s="86" t="s">
        <v>1571</v>
      </c>
      <c r="B388" s="86">
        <v>7</v>
      </c>
      <c r="C388" s="121">
        <v>0</v>
      </c>
      <c r="D388" s="86" t="s">
        <v>1391</v>
      </c>
      <c r="E388" s="86" t="b">
        <v>0</v>
      </c>
      <c r="F388" s="86" t="b">
        <v>0</v>
      </c>
      <c r="G388" s="86" t="b">
        <v>0</v>
      </c>
    </row>
    <row r="389" spans="1:7" ht="15">
      <c r="A389" s="86" t="s">
        <v>1572</v>
      </c>
      <c r="B389" s="86">
        <v>7</v>
      </c>
      <c r="C389" s="121">
        <v>0</v>
      </c>
      <c r="D389" s="86" t="s">
        <v>1391</v>
      </c>
      <c r="E389" s="86" t="b">
        <v>0</v>
      </c>
      <c r="F389" s="86" t="b">
        <v>0</v>
      </c>
      <c r="G389" s="86" t="b">
        <v>0</v>
      </c>
    </row>
    <row r="390" spans="1:7" ht="15">
      <c r="A390" s="86" t="s">
        <v>1573</v>
      </c>
      <c r="B390" s="86">
        <v>7</v>
      </c>
      <c r="C390" s="121">
        <v>0</v>
      </c>
      <c r="D390" s="86" t="s">
        <v>1391</v>
      </c>
      <c r="E390" s="86" t="b">
        <v>0</v>
      </c>
      <c r="F390" s="86" t="b">
        <v>0</v>
      </c>
      <c r="G390" s="86" t="b">
        <v>0</v>
      </c>
    </row>
    <row r="391" spans="1:7" ht="15">
      <c r="A391" s="86" t="s">
        <v>1536</v>
      </c>
      <c r="B391" s="86">
        <v>7</v>
      </c>
      <c r="C391" s="121">
        <v>0</v>
      </c>
      <c r="D391" s="86" t="s">
        <v>1391</v>
      </c>
      <c r="E391" s="86" t="b">
        <v>0</v>
      </c>
      <c r="F391" s="86" t="b">
        <v>0</v>
      </c>
      <c r="G391" s="86" t="b">
        <v>0</v>
      </c>
    </row>
    <row r="392" spans="1:7" ht="15">
      <c r="A392" s="86" t="s">
        <v>1545</v>
      </c>
      <c r="B392" s="86">
        <v>7</v>
      </c>
      <c r="C392" s="121">
        <v>0</v>
      </c>
      <c r="D392" s="86" t="s">
        <v>1391</v>
      </c>
      <c r="E392" s="86" t="b">
        <v>0</v>
      </c>
      <c r="F392" s="86" t="b">
        <v>0</v>
      </c>
      <c r="G392" s="86" t="b">
        <v>0</v>
      </c>
    </row>
    <row r="393" spans="1:7" ht="15">
      <c r="A393" s="86" t="s">
        <v>1535</v>
      </c>
      <c r="B393" s="86">
        <v>7</v>
      </c>
      <c r="C393" s="121">
        <v>0</v>
      </c>
      <c r="D393" s="86" t="s">
        <v>1391</v>
      </c>
      <c r="E393" s="86" t="b">
        <v>0</v>
      </c>
      <c r="F393" s="86" t="b">
        <v>0</v>
      </c>
      <c r="G393" s="86" t="b">
        <v>0</v>
      </c>
    </row>
    <row r="394" spans="1:7" ht="15">
      <c r="A394" s="86" t="s">
        <v>1574</v>
      </c>
      <c r="B394" s="86">
        <v>6</v>
      </c>
      <c r="C394" s="121">
        <v>0.003020155923185559</v>
      </c>
      <c r="D394" s="86" t="s">
        <v>1391</v>
      </c>
      <c r="E394" s="86" t="b">
        <v>0</v>
      </c>
      <c r="F394" s="86" t="b">
        <v>0</v>
      </c>
      <c r="G394" s="86" t="b">
        <v>0</v>
      </c>
    </row>
    <row r="395" spans="1:7" ht="15">
      <c r="A395" s="86" t="s">
        <v>253</v>
      </c>
      <c r="B395" s="86">
        <v>6</v>
      </c>
      <c r="C395" s="121">
        <v>0.003020155923185559</v>
      </c>
      <c r="D395" s="86" t="s">
        <v>1391</v>
      </c>
      <c r="E395" s="86" t="b">
        <v>0</v>
      </c>
      <c r="F395" s="86" t="b">
        <v>0</v>
      </c>
      <c r="G395" s="86" t="b">
        <v>0</v>
      </c>
    </row>
    <row r="396" spans="1:7" ht="15">
      <c r="A396" s="86" t="s">
        <v>1575</v>
      </c>
      <c r="B396" s="86">
        <v>6</v>
      </c>
      <c r="C396" s="121">
        <v>0.003020155923185559</v>
      </c>
      <c r="D396" s="86" t="s">
        <v>1391</v>
      </c>
      <c r="E396" s="86" t="b">
        <v>0</v>
      </c>
      <c r="F396" s="86" t="b">
        <v>0</v>
      </c>
      <c r="G396" s="86" t="b">
        <v>0</v>
      </c>
    </row>
    <row r="397" spans="1:7" ht="15">
      <c r="A397" s="86" t="s">
        <v>1576</v>
      </c>
      <c r="B397" s="86">
        <v>4</v>
      </c>
      <c r="C397" s="121">
        <v>0.007309414998084043</v>
      </c>
      <c r="D397" s="86" t="s">
        <v>1391</v>
      </c>
      <c r="E397" s="86" t="b">
        <v>0</v>
      </c>
      <c r="F397" s="86" t="b">
        <v>0</v>
      </c>
      <c r="G397" s="86" t="b">
        <v>0</v>
      </c>
    </row>
    <row r="398" spans="1:7" ht="15">
      <c r="A398" s="86" t="s">
        <v>1941</v>
      </c>
      <c r="B398" s="86">
        <v>4</v>
      </c>
      <c r="C398" s="121">
        <v>0.007309414998084043</v>
      </c>
      <c r="D398" s="86" t="s">
        <v>1391</v>
      </c>
      <c r="E398" s="86" t="b">
        <v>0</v>
      </c>
      <c r="F398" s="86" t="b">
        <v>0</v>
      </c>
      <c r="G398" s="86" t="b">
        <v>0</v>
      </c>
    </row>
    <row r="399" spans="1:7" ht="15">
      <c r="A399" s="86" t="s">
        <v>1942</v>
      </c>
      <c r="B399" s="86">
        <v>4</v>
      </c>
      <c r="C399" s="121">
        <v>0.007309414998084043</v>
      </c>
      <c r="D399" s="86" t="s">
        <v>1391</v>
      </c>
      <c r="E399" s="86" t="b">
        <v>0</v>
      </c>
      <c r="F399" s="86" t="b">
        <v>0</v>
      </c>
      <c r="G399" s="86" t="b">
        <v>0</v>
      </c>
    </row>
    <row r="400" spans="1:7" ht="15">
      <c r="A400" s="86" t="s">
        <v>1943</v>
      </c>
      <c r="B400" s="86">
        <v>4</v>
      </c>
      <c r="C400" s="121">
        <v>0.007309414998084043</v>
      </c>
      <c r="D400" s="86" t="s">
        <v>1391</v>
      </c>
      <c r="E400" s="86" t="b">
        <v>0</v>
      </c>
      <c r="F400" s="86" t="b">
        <v>0</v>
      </c>
      <c r="G400" s="86" t="b">
        <v>0</v>
      </c>
    </row>
    <row r="401" spans="1:7" ht="15">
      <c r="A401" s="86" t="s">
        <v>1944</v>
      </c>
      <c r="B401" s="86">
        <v>4</v>
      </c>
      <c r="C401" s="121">
        <v>0.007309414998084043</v>
      </c>
      <c r="D401" s="86" t="s">
        <v>1391</v>
      </c>
      <c r="E401" s="86" t="b">
        <v>0</v>
      </c>
      <c r="F401" s="86" t="b">
        <v>0</v>
      </c>
      <c r="G401" s="86" t="b">
        <v>0</v>
      </c>
    </row>
    <row r="402" spans="1:7" ht="15">
      <c r="A402" s="86" t="s">
        <v>1539</v>
      </c>
      <c r="B402" s="86">
        <v>4</v>
      </c>
      <c r="C402" s="121">
        <v>0.007309414998084043</v>
      </c>
      <c r="D402" s="86" t="s">
        <v>1391</v>
      </c>
      <c r="E402" s="86" t="b">
        <v>0</v>
      </c>
      <c r="F402" s="86" t="b">
        <v>0</v>
      </c>
      <c r="G402" s="86" t="b">
        <v>0</v>
      </c>
    </row>
    <row r="403" spans="1:7" ht="15">
      <c r="A403" s="86" t="s">
        <v>1965</v>
      </c>
      <c r="B403" s="86">
        <v>3</v>
      </c>
      <c r="C403" s="121">
        <v>0.008300228239727694</v>
      </c>
      <c r="D403" s="86" t="s">
        <v>1391</v>
      </c>
      <c r="E403" s="86" t="b">
        <v>0</v>
      </c>
      <c r="F403" s="86" t="b">
        <v>0</v>
      </c>
      <c r="G403" s="86" t="b">
        <v>0</v>
      </c>
    </row>
    <row r="404" spans="1:7" ht="15">
      <c r="A404" s="86" t="s">
        <v>1966</v>
      </c>
      <c r="B404" s="86">
        <v>3</v>
      </c>
      <c r="C404" s="121">
        <v>0.008300228239727694</v>
      </c>
      <c r="D404" s="86" t="s">
        <v>1391</v>
      </c>
      <c r="E404" s="86" t="b">
        <v>0</v>
      </c>
      <c r="F404" s="86" t="b">
        <v>0</v>
      </c>
      <c r="G404" s="86" t="b">
        <v>0</v>
      </c>
    </row>
    <row r="405" spans="1:7" ht="15">
      <c r="A405" s="86" t="s">
        <v>1967</v>
      </c>
      <c r="B405" s="86">
        <v>3</v>
      </c>
      <c r="C405" s="121">
        <v>0.008300228239727694</v>
      </c>
      <c r="D405" s="86" t="s">
        <v>1391</v>
      </c>
      <c r="E405" s="86" t="b">
        <v>0</v>
      </c>
      <c r="F405" s="86" t="b">
        <v>0</v>
      </c>
      <c r="G405" s="86" t="b">
        <v>0</v>
      </c>
    </row>
    <row r="406" spans="1:7" ht="15">
      <c r="A406" s="86" t="s">
        <v>2019</v>
      </c>
      <c r="B406" s="86">
        <v>2</v>
      </c>
      <c r="C406" s="121">
        <v>0.008181474351131965</v>
      </c>
      <c r="D406" s="86" t="s">
        <v>1391</v>
      </c>
      <c r="E406" s="86" t="b">
        <v>0</v>
      </c>
      <c r="F406" s="86" t="b">
        <v>0</v>
      </c>
      <c r="G406" s="86" t="b">
        <v>0</v>
      </c>
    </row>
    <row r="407" spans="1:7" ht="15">
      <c r="A407" s="86" t="s">
        <v>2020</v>
      </c>
      <c r="B407" s="86">
        <v>2</v>
      </c>
      <c r="C407" s="121">
        <v>0.008181474351131965</v>
      </c>
      <c r="D407" s="86" t="s">
        <v>1391</v>
      </c>
      <c r="E407" s="86" t="b">
        <v>0</v>
      </c>
      <c r="F407" s="86" t="b">
        <v>0</v>
      </c>
      <c r="G407" s="86" t="b">
        <v>0</v>
      </c>
    </row>
    <row r="408" spans="1:7" ht="15">
      <c r="A408" s="86" t="s">
        <v>2021</v>
      </c>
      <c r="B408" s="86">
        <v>2</v>
      </c>
      <c r="C408" s="121">
        <v>0.008181474351131965</v>
      </c>
      <c r="D408" s="86" t="s">
        <v>1391</v>
      </c>
      <c r="E408" s="86" t="b">
        <v>0</v>
      </c>
      <c r="F408" s="86" t="b">
        <v>0</v>
      </c>
      <c r="G408" s="86" t="b">
        <v>0</v>
      </c>
    </row>
    <row r="409" spans="1:7" ht="15">
      <c r="A409" s="86" t="s">
        <v>2022</v>
      </c>
      <c r="B409" s="86">
        <v>2</v>
      </c>
      <c r="C409" s="121">
        <v>0.008181474351131965</v>
      </c>
      <c r="D409" s="86" t="s">
        <v>1391</v>
      </c>
      <c r="E409" s="86" t="b">
        <v>0</v>
      </c>
      <c r="F409" s="86" t="b">
        <v>0</v>
      </c>
      <c r="G409" s="86" t="b">
        <v>0</v>
      </c>
    </row>
    <row r="410" spans="1:7" ht="15">
      <c r="A410" s="86" t="s">
        <v>2023</v>
      </c>
      <c r="B410" s="86">
        <v>2</v>
      </c>
      <c r="C410" s="121">
        <v>0.008181474351131965</v>
      </c>
      <c r="D410" s="86" t="s">
        <v>1391</v>
      </c>
      <c r="E410" s="86" t="b">
        <v>0</v>
      </c>
      <c r="F410" s="86" t="b">
        <v>0</v>
      </c>
      <c r="G410" s="86" t="b">
        <v>0</v>
      </c>
    </row>
    <row r="411" spans="1:7" ht="15">
      <c r="A411" s="86" t="s">
        <v>1537</v>
      </c>
      <c r="B411" s="86">
        <v>2</v>
      </c>
      <c r="C411" s="121">
        <v>0.008181474351131965</v>
      </c>
      <c r="D411" s="86" t="s">
        <v>1391</v>
      </c>
      <c r="E411" s="86" t="b">
        <v>0</v>
      </c>
      <c r="F411" s="86" t="b">
        <v>0</v>
      </c>
      <c r="G411" s="86" t="b">
        <v>0</v>
      </c>
    </row>
    <row r="412" spans="1:7" ht="15">
      <c r="A412" s="86" t="s">
        <v>2024</v>
      </c>
      <c r="B412" s="86">
        <v>2</v>
      </c>
      <c r="C412" s="121">
        <v>0.008181474351131965</v>
      </c>
      <c r="D412" s="86" t="s">
        <v>1391</v>
      </c>
      <c r="E412" s="86" t="b">
        <v>0</v>
      </c>
      <c r="F412" s="86" t="b">
        <v>0</v>
      </c>
      <c r="G412" s="86" t="b">
        <v>0</v>
      </c>
    </row>
    <row r="413" spans="1:7" ht="15">
      <c r="A413" s="86" t="s">
        <v>2025</v>
      </c>
      <c r="B413" s="86">
        <v>2</v>
      </c>
      <c r="C413" s="121">
        <v>0.008181474351131965</v>
      </c>
      <c r="D413" s="86" t="s">
        <v>1391</v>
      </c>
      <c r="E413" s="86" t="b">
        <v>0</v>
      </c>
      <c r="F413" s="86" t="b">
        <v>0</v>
      </c>
      <c r="G413" s="86" t="b">
        <v>0</v>
      </c>
    </row>
    <row r="414" spans="1:7" ht="15">
      <c r="A414" s="86" t="s">
        <v>2026</v>
      </c>
      <c r="B414" s="86">
        <v>2</v>
      </c>
      <c r="C414" s="121">
        <v>0.008181474351131965</v>
      </c>
      <c r="D414" s="86" t="s">
        <v>1391</v>
      </c>
      <c r="E414" s="86" t="b">
        <v>0</v>
      </c>
      <c r="F414" s="86" t="b">
        <v>0</v>
      </c>
      <c r="G414" s="86" t="b">
        <v>0</v>
      </c>
    </row>
    <row r="415" spans="1:7" ht="15">
      <c r="A415" s="86" t="s">
        <v>2027</v>
      </c>
      <c r="B415" s="86">
        <v>2</v>
      </c>
      <c r="C415" s="121">
        <v>0.008181474351131965</v>
      </c>
      <c r="D415" s="86" t="s">
        <v>1391</v>
      </c>
      <c r="E415" s="86" t="b">
        <v>0</v>
      </c>
      <c r="F415" s="86" t="b">
        <v>0</v>
      </c>
      <c r="G415" s="86" t="b">
        <v>0</v>
      </c>
    </row>
    <row r="416" spans="1:7" ht="15">
      <c r="A416" s="86" t="s">
        <v>2028</v>
      </c>
      <c r="B416" s="86">
        <v>2</v>
      </c>
      <c r="C416" s="121">
        <v>0.008181474351131965</v>
      </c>
      <c r="D416" s="86" t="s">
        <v>1391</v>
      </c>
      <c r="E416" s="86" t="b">
        <v>0</v>
      </c>
      <c r="F416" s="86" t="b">
        <v>0</v>
      </c>
      <c r="G416" s="86" t="b">
        <v>0</v>
      </c>
    </row>
    <row r="417" spans="1:7" ht="15">
      <c r="A417" s="86" t="s">
        <v>1536</v>
      </c>
      <c r="B417" s="86">
        <v>5</v>
      </c>
      <c r="C417" s="121">
        <v>0</v>
      </c>
      <c r="D417" s="86" t="s">
        <v>1392</v>
      </c>
      <c r="E417" s="86" t="b">
        <v>0</v>
      </c>
      <c r="F417" s="86" t="b">
        <v>0</v>
      </c>
      <c r="G417" s="86" t="b">
        <v>0</v>
      </c>
    </row>
    <row r="418" spans="1:7" ht="15">
      <c r="A418" s="86" t="s">
        <v>1537</v>
      </c>
      <c r="B418" s="86">
        <v>5</v>
      </c>
      <c r="C418" s="121">
        <v>0</v>
      </c>
      <c r="D418" s="86" t="s">
        <v>1392</v>
      </c>
      <c r="E418" s="86" t="b">
        <v>0</v>
      </c>
      <c r="F418" s="86" t="b">
        <v>0</v>
      </c>
      <c r="G418" s="86" t="b">
        <v>0</v>
      </c>
    </row>
    <row r="419" spans="1:7" ht="15">
      <c r="A419" s="86" t="s">
        <v>1542</v>
      </c>
      <c r="B419" s="86">
        <v>5</v>
      </c>
      <c r="C419" s="121">
        <v>0</v>
      </c>
      <c r="D419" s="86" t="s">
        <v>1392</v>
      </c>
      <c r="E419" s="86" t="b">
        <v>0</v>
      </c>
      <c r="F419" s="86" t="b">
        <v>0</v>
      </c>
      <c r="G419" s="86" t="b">
        <v>0</v>
      </c>
    </row>
    <row r="420" spans="1:7" ht="15">
      <c r="A420" s="86" t="s">
        <v>1578</v>
      </c>
      <c r="B420" s="86">
        <v>5</v>
      </c>
      <c r="C420" s="121">
        <v>0</v>
      </c>
      <c r="D420" s="86" t="s">
        <v>1392</v>
      </c>
      <c r="E420" s="86" t="b">
        <v>0</v>
      </c>
      <c r="F420" s="86" t="b">
        <v>0</v>
      </c>
      <c r="G420" s="86" t="b">
        <v>0</v>
      </c>
    </row>
    <row r="421" spans="1:7" ht="15">
      <c r="A421" s="86" t="s">
        <v>1539</v>
      </c>
      <c r="B421" s="86">
        <v>5</v>
      </c>
      <c r="C421" s="121">
        <v>0</v>
      </c>
      <c r="D421" s="86" t="s">
        <v>1392</v>
      </c>
      <c r="E421" s="86" t="b">
        <v>0</v>
      </c>
      <c r="F421" s="86" t="b">
        <v>0</v>
      </c>
      <c r="G421" s="86" t="b">
        <v>0</v>
      </c>
    </row>
    <row r="422" spans="1:7" ht="15">
      <c r="A422" s="86" t="s">
        <v>1541</v>
      </c>
      <c r="B422" s="86">
        <v>5</v>
      </c>
      <c r="C422" s="121">
        <v>0</v>
      </c>
      <c r="D422" s="86" t="s">
        <v>1392</v>
      </c>
      <c r="E422" s="86" t="b">
        <v>0</v>
      </c>
      <c r="F422" s="86" t="b">
        <v>0</v>
      </c>
      <c r="G422" s="86" t="b">
        <v>0</v>
      </c>
    </row>
    <row r="423" spans="1:7" ht="15">
      <c r="A423" s="86" t="s">
        <v>1563</v>
      </c>
      <c r="B423" s="86">
        <v>5</v>
      </c>
      <c r="C423" s="121">
        <v>0</v>
      </c>
      <c r="D423" s="86" t="s">
        <v>1392</v>
      </c>
      <c r="E423" s="86" t="b">
        <v>0</v>
      </c>
      <c r="F423" s="86" t="b">
        <v>0</v>
      </c>
      <c r="G423" s="86" t="b">
        <v>0</v>
      </c>
    </row>
    <row r="424" spans="1:7" ht="15">
      <c r="A424" s="86" t="s">
        <v>1579</v>
      </c>
      <c r="B424" s="86">
        <v>5</v>
      </c>
      <c r="C424" s="121">
        <v>0</v>
      </c>
      <c r="D424" s="86" t="s">
        <v>1392</v>
      </c>
      <c r="E424" s="86" t="b">
        <v>0</v>
      </c>
      <c r="F424" s="86" t="b">
        <v>0</v>
      </c>
      <c r="G424" s="86" t="b">
        <v>0</v>
      </c>
    </row>
    <row r="425" spans="1:7" ht="15">
      <c r="A425" s="86" t="s">
        <v>1562</v>
      </c>
      <c r="B425" s="86">
        <v>5</v>
      </c>
      <c r="C425" s="121">
        <v>0</v>
      </c>
      <c r="D425" s="86" t="s">
        <v>1392</v>
      </c>
      <c r="E425" s="86" t="b">
        <v>0</v>
      </c>
      <c r="F425" s="86" t="b">
        <v>0</v>
      </c>
      <c r="G425" s="86" t="b">
        <v>0</v>
      </c>
    </row>
    <row r="426" spans="1:7" ht="15">
      <c r="A426" s="86" t="s">
        <v>1544</v>
      </c>
      <c r="B426" s="86">
        <v>5</v>
      </c>
      <c r="C426" s="121">
        <v>0</v>
      </c>
      <c r="D426" s="86" t="s">
        <v>1392</v>
      </c>
      <c r="E426" s="86" t="b">
        <v>0</v>
      </c>
      <c r="F426" s="86" t="b">
        <v>0</v>
      </c>
      <c r="G426" s="86" t="b">
        <v>0</v>
      </c>
    </row>
    <row r="427" spans="1:7" ht="15">
      <c r="A427" s="86" t="s">
        <v>1919</v>
      </c>
      <c r="B427" s="86">
        <v>5</v>
      </c>
      <c r="C427" s="121">
        <v>0</v>
      </c>
      <c r="D427" s="86" t="s">
        <v>1392</v>
      </c>
      <c r="E427" s="86" t="b">
        <v>0</v>
      </c>
      <c r="F427" s="86" t="b">
        <v>0</v>
      </c>
      <c r="G427" s="86" t="b">
        <v>0</v>
      </c>
    </row>
    <row r="428" spans="1:7" ht="15">
      <c r="A428" s="86" t="s">
        <v>1543</v>
      </c>
      <c r="B428" s="86">
        <v>5</v>
      </c>
      <c r="C428" s="121">
        <v>0</v>
      </c>
      <c r="D428" s="86" t="s">
        <v>1392</v>
      </c>
      <c r="E428" s="86" t="b">
        <v>0</v>
      </c>
      <c r="F428" s="86" t="b">
        <v>0</v>
      </c>
      <c r="G428" s="86" t="b">
        <v>0</v>
      </c>
    </row>
    <row r="429" spans="1:7" ht="15">
      <c r="A429" s="86" t="s">
        <v>1535</v>
      </c>
      <c r="B429" s="86">
        <v>5</v>
      </c>
      <c r="C429" s="121">
        <v>0</v>
      </c>
      <c r="D429" s="86" t="s">
        <v>1392</v>
      </c>
      <c r="E429" s="86" t="b">
        <v>0</v>
      </c>
      <c r="F429" s="86" t="b">
        <v>0</v>
      </c>
      <c r="G429" s="86" t="b">
        <v>0</v>
      </c>
    </row>
    <row r="430" spans="1:7" ht="15">
      <c r="A430" s="86" t="s">
        <v>1538</v>
      </c>
      <c r="B430" s="86">
        <v>5</v>
      </c>
      <c r="C430" s="121">
        <v>0</v>
      </c>
      <c r="D430" s="86" t="s">
        <v>1392</v>
      </c>
      <c r="E430" s="86" t="b">
        <v>0</v>
      </c>
      <c r="F430" s="86" t="b">
        <v>0</v>
      </c>
      <c r="G430" s="86" t="b">
        <v>0</v>
      </c>
    </row>
    <row r="431" spans="1:7" ht="15">
      <c r="A431" s="86" t="s">
        <v>1952</v>
      </c>
      <c r="B431" s="86">
        <v>4</v>
      </c>
      <c r="C431" s="121">
        <v>0.013604786621266244</v>
      </c>
      <c r="D431" s="86" t="s">
        <v>1392</v>
      </c>
      <c r="E431" s="86" t="b">
        <v>0</v>
      </c>
      <c r="F431" s="86" t="b">
        <v>0</v>
      </c>
      <c r="G431" s="86" t="b">
        <v>0</v>
      </c>
    </row>
    <row r="432" spans="1:7" ht="15">
      <c r="A432" s="86" t="s">
        <v>1924</v>
      </c>
      <c r="B432" s="86">
        <v>4</v>
      </c>
      <c r="C432" s="121">
        <v>0.003313162837882271</v>
      </c>
      <c r="D432" s="86" t="s">
        <v>1392</v>
      </c>
      <c r="E432" s="86" t="b">
        <v>0</v>
      </c>
      <c r="F432" s="86" t="b">
        <v>0</v>
      </c>
      <c r="G432" s="86" t="b">
        <v>0</v>
      </c>
    </row>
    <row r="433" spans="1:7" ht="15">
      <c r="A433" s="86" t="s">
        <v>1925</v>
      </c>
      <c r="B433" s="86">
        <v>4</v>
      </c>
      <c r="C433" s="121">
        <v>0.003313162837882271</v>
      </c>
      <c r="D433" s="86" t="s">
        <v>1392</v>
      </c>
      <c r="E433" s="86" t="b">
        <v>0</v>
      </c>
      <c r="F433" s="86" t="b">
        <v>0</v>
      </c>
      <c r="G433" s="86" t="b">
        <v>0</v>
      </c>
    </row>
    <row r="434" spans="1:7" ht="15">
      <c r="A434" s="86" t="s">
        <v>1918</v>
      </c>
      <c r="B434" s="86">
        <v>4</v>
      </c>
      <c r="C434" s="121">
        <v>0.003313162837882271</v>
      </c>
      <c r="D434" s="86" t="s">
        <v>1392</v>
      </c>
      <c r="E434" s="86" t="b">
        <v>0</v>
      </c>
      <c r="F434" s="86" t="b">
        <v>0</v>
      </c>
      <c r="G434" s="86" t="b">
        <v>0</v>
      </c>
    </row>
    <row r="435" spans="1:7" ht="15">
      <c r="A435" s="86" t="s">
        <v>1951</v>
      </c>
      <c r="B435" s="86">
        <v>3</v>
      </c>
      <c r="C435" s="121">
        <v>0.005688429477342471</v>
      </c>
      <c r="D435" s="86" t="s">
        <v>1392</v>
      </c>
      <c r="E435" s="86" t="b">
        <v>0</v>
      </c>
      <c r="F435" s="86" t="b">
        <v>0</v>
      </c>
      <c r="G435" s="86" t="b">
        <v>0</v>
      </c>
    </row>
    <row r="436" spans="1:7" ht="15">
      <c r="A436" s="86" t="s">
        <v>2036</v>
      </c>
      <c r="B436" s="86">
        <v>2</v>
      </c>
      <c r="C436" s="121">
        <v>0.006802393310633122</v>
      </c>
      <c r="D436" s="86" t="s">
        <v>1392</v>
      </c>
      <c r="E436" s="86" t="b">
        <v>0</v>
      </c>
      <c r="F436" s="86" t="b">
        <v>0</v>
      </c>
      <c r="G436" s="86" t="b">
        <v>0</v>
      </c>
    </row>
    <row r="437" spans="1:7" ht="15">
      <c r="A437" s="86" t="s">
        <v>2037</v>
      </c>
      <c r="B437" s="86">
        <v>2</v>
      </c>
      <c r="C437" s="121">
        <v>0.006802393310633122</v>
      </c>
      <c r="D437" s="86" t="s">
        <v>1392</v>
      </c>
      <c r="E437" s="86" t="b">
        <v>0</v>
      </c>
      <c r="F437" s="86" t="b">
        <v>0</v>
      </c>
      <c r="G437" s="86" t="b">
        <v>0</v>
      </c>
    </row>
    <row r="438" spans="1:7" ht="15">
      <c r="A438" s="86" t="s">
        <v>2038</v>
      </c>
      <c r="B438" s="86">
        <v>2</v>
      </c>
      <c r="C438" s="121">
        <v>0.006802393310633122</v>
      </c>
      <c r="D438" s="86" t="s">
        <v>1392</v>
      </c>
      <c r="E438" s="86" t="b">
        <v>0</v>
      </c>
      <c r="F438" s="86" t="b">
        <v>0</v>
      </c>
      <c r="G438" s="86" t="b">
        <v>0</v>
      </c>
    </row>
    <row r="439" spans="1:7" ht="15">
      <c r="A439" s="86" t="s">
        <v>247</v>
      </c>
      <c r="B439" s="86">
        <v>2</v>
      </c>
      <c r="C439" s="121">
        <v>0.006802393310633122</v>
      </c>
      <c r="D439" s="86" t="s">
        <v>1392</v>
      </c>
      <c r="E439" s="86" t="b">
        <v>0</v>
      </c>
      <c r="F439" s="86" t="b">
        <v>0</v>
      </c>
      <c r="G439" s="86" t="b">
        <v>0</v>
      </c>
    </row>
    <row r="440" spans="1:7" ht="15">
      <c r="A440" s="86" t="s">
        <v>2039</v>
      </c>
      <c r="B440" s="86">
        <v>2</v>
      </c>
      <c r="C440" s="121">
        <v>0.006802393310633122</v>
      </c>
      <c r="D440" s="86" t="s">
        <v>1392</v>
      </c>
      <c r="E440" s="86" t="b">
        <v>0</v>
      </c>
      <c r="F440" s="86" t="b">
        <v>0</v>
      </c>
      <c r="G440" s="86" t="b">
        <v>0</v>
      </c>
    </row>
    <row r="441" spans="1:7" ht="15">
      <c r="A441" s="86" t="s">
        <v>1545</v>
      </c>
      <c r="B441" s="86">
        <v>2</v>
      </c>
      <c r="C441" s="121">
        <v>0.006802393310633122</v>
      </c>
      <c r="D441" s="86" t="s">
        <v>1392</v>
      </c>
      <c r="E441" s="86" t="b">
        <v>0</v>
      </c>
      <c r="F441" s="86" t="b">
        <v>0</v>
      </c>
      <c r="G441" s="86" t="b">
        <v>0</v>
      </c>
    </row>
    <row r="442" spans="1:7" ht="15">
      <c r="A442" s="86" t="s">
        <v>1923</v>
      </c>
      <c r="B442" s="86">
        <v>2</v>
      </c>
      <c r="C442" s="121">
        <v>0.006802393310633122</v>
      </c>
      <c r="D442" s="86" t="s">
        <v>1392</v>
      </c>
      <c r="E442" s="86" t="b">
        <v>0</v>
      </c>
      <c r="F442" s="86" t="b">
        <v>0</v>
      </c>
      <c r="G442" s="86" t="b">
        <v>0</v>
      </c>
    </row>
    <row r="443" spans="1:7" ht="15">
      <c r="A443" s="86" t="s">
        <v>1564</v>
      </c>
      <c r="B443" s="86">
        <v>2</v>
      </c>
      <c r="C443" s="121">
        <v>0.006802393310633122</v>
      </c>
      <c r="D443" s="86" t="s">
        <v>1392</v>
      </c>
      <c r="E443" s="86" t="b">
        <v>0</v>
      </c>
      <c r="F443" s="86" t="b">
        <v>0</v>
      </c>
      <c r="G443" s="86" t="b">
        <v>0</v>
      </c>
    </row>
    <row r="444" spans="1:7" ht="15">
      <c r="A444" s="86" t="s">
        <v>1536</v>
      </c>
      <c r="B444" s="86">
        <v>2</v>
      </c>
      <c r="C444" s="121">
        <v>0</v>
      </c>
      <c r="D444" s="86" t="s">
        <v>1393</v>
      </c>
      <c r="E444" s="86" t="b">
        <v>0</v>
      </c>
      <c r="F444" s="86" t="b">
        <v>0</v>
      </c>
      <c r="G444" s="86" t="b">
        <v>0</v>
      </c>
    </row>
    <row r="445" spans="1:7" ht="15">
      <c r="A445" s="86" t="s">
        <v>1537</v>
      </c>
      <c r="B445" s="86">
        <v>2</v>
      </c>
      <c r="C445" s="121">
        <v>0</v>
      </c>
      <c r="D445" s="86" t="s">
        <v>1393</v>
      </c>
      <c r="E445" s="86" t="b">
        <v>0</v>
      </c>
      <c r="F445" s="86" t="b">
        <v>0</v>
      </c>
      <c r="G445" s="86" t="b">
        <v>0</v>
      </c>
    </row>
    <row r="446" spans="1:7" ht="15">
      <c r="A446" s="86" t="s">
        <v>1562</v>
      </c>
      <c r="B446" s="86">
        <v>2</v>
      </c>
      <c r="C446" s="121">
        <v>0</v>
      </c>
      <c r="D446" s="86" t="s">
        <v>1393</v>
      </c>
      <c r="E446" s="86" t="b">
        <v>0</v>
      </c>
      <c r="F446" s="86" t="b">
        <v>0</v>
      </c>
      <c r="G446" s="86" t="b">
        <v>0</v>
      </c>
    </row>
    <row r="447" spans="1:7" ht="15">
      <c r="A447" s="86" t="s">
        <v>1563</v>
      </c>
      <c r="B447" s="86">
        <v>2</v>
      </c>
      <c r="C447" s="121">
        <v>0</v>
      </c>
      <c r="D447" s="86" t="s">
        <v>1393</v>
      </c>
      <c r="E447" s="86" t="b">
        <v>0</v>
      </c>
      <c r="F447" s="86" t="b">
        <v>0</v>
      </c>
      <c r="G447" s="86" t="b">
        <v>0</v>
      </c>
    </row>
    <row r="448" spans="1:7" ht="15">
      <c r="A448" s="86" t="s">
        <v>1544</v>
      </c>
      <c r="B448" s="86">
        <v>2</v>
      </c>
      <c r="C448" s="121">
        <v>0</v>
      </c>
      <c r="D448" s="86" t="s">
        <v>1393</v>
      </c>
      <c r="E448" s="86" t="b">
        <v>0</v>
      </c>
      <c r="F448" s="86" t="b">
        <v>0</v>
      </c>
      <c r="G448" s="86" t="b">
        <v>0</v>
      </c>
    </row>
    <row r="449" spans="1:7" ht="15">
      <c r="A449" s="86" t="s">
        <v>1539</v>
      </c>
      <c r="B449" s="86">
        <v>2</v>
      </c>
      <c r="C449" s="121">
        <v>0</v>
      </c>
      <c r="D449" s="86" t="s">
        <v>1393</v>
      </c>
      <c r="E449" s="86" t="b">
        <v>0</v>
      </c>
      <c r="F449" s="86" t="b">
        <v>0</v>
      </c>
      <c r="G449" s="86" t="b">
        <v>0</v>
      </c>
    </row>
    <row r="450" spans="1:7" ht="15">
      <c r="A450" s="86" t="s">
        <v>1535</v>
      </c>
      <c r="B450" s="86">
        <v>2</v>
      </c>
      <c r="C450" s="121">
        <v>0</v>
      </c>
      <c r="D450" s="86" t="s">
        <v>1393</v>
      </c>
      <c r="E450" s="86" t="b">
        <v>0</v>
      </c>
      <c r="F450" s="86" t="b">
        <v>0</v>
      </c>
      <c r="G450" s="86" t="b">
        <v>0</v>
      </c>
    </row>
    <row r="451" spans="1:7" ht="15">
      <c r="A451" s="86" t="s">
        <v>1564</v>
      </c>
      <c r="B451" s="86">
        <v>2</v>
      </c>
      <c r="C451" s="121">
        <v>0</v>
      </c>
      <c r="D451" s="86" t="s">
        <v>1393</v>
      </c>
      <c r="E451" s="86" t="b">
        <v>0</v>
      </c>
      <c r="F451" s="86" t="b">
        <v>0</v>
      </c>
      <c r="G451" s="86" t="b">
        <v>0</v>
      </c>
    </row>
    <row r="452" spans="1:7" ht="15">
      <c r="A452" s="86" t="s">
        <v>1565</v>
      </c>
      <c r="B452" s="86">
        <v>2</v>
      </c>
      <c r="C452" s="121">
        <v>0</v>
      </c>
      <c r="D452" s="86" t="s">
        <v>1393</v>
      </c>
      <c r="E452" s="86" t="b">
        <v>0</v>
      </c>
      <c r="F452" s="86" t="b">
        <v>0</v>
      </c>
      <c r="G452" s="86" t="b">
        <v>0</v>
      </c>
    </row>
    <row r="453" spans="1:7" ht="15">
      <c r="A453" s="86" t="s">
        <v>1538</v>
      </c>
      <c r="B453" s="86">
        <v>2</v>
      </c>
      <c r="C453" s="121">
        <v>0</v>
      </c>
      <c r="D453" s="86" t="s">
        <v>1393</v>
      </c>
      <c r="E453" s="86" t="b">
        <v>0</v>
      </c>
      <c r="F453" s="86" t="b">
        <v>0</v>
      </c>
      <c r="G453" s="86" t="b">
        <v>0</v>
      </c>
    </row>
    <row r="454" spans="1:7" ht="15">
      <c r="A454" s="86" t="s">
        <v>1583</v>
      </c>
      <c r="B454" s="86">
        <v>2</v>
      </c>
      <c r="C454" s="121">
        <v>0</v>
      </c>
      <c r="D454" s="86" t="s">
        <v>1393</v>
      </c>
      <c r="E454" s="86" t="b">
        <v>0</v>
      </c>
      <c r="F454" s="86" t="b">
        <v>0</v>
      </c>
      <c r="G454" s="86" t="b">
        <v>0</v>
      </c>
    </row>
    <row r="455" spans="1:7" ht="15">
      <c r="A455" s="86" t="s">
        <v>1918</v>
      </c>
      <c r="B455" s="86">
        <v>2</v>
      </c>
      <c r="C455" s="121">
        <v>0</v>
      </c>
      <c r="D455" s="86" t="s">
        <v>1393</v>
      </c>
      <c r="E455" s="86" t="b">
        <v>0</v>
      </c>
      <c r="F455" s="86" t="b">
        <v>0</v>
      </c>
      <c r="G455" s="86" t="b">
        <v>0</v>
      </c>
    </row>
    <row r="456" spans="1:7" ht="15">
      <c r="A456" s="86" t="s">
        <v>1932</v>
      </c>
      <c r="B456" s="86">
        <v>2</v>
      </c>
      <c r="C456" s="121">
        <v>0</v>
      </c>
      <c r="D456" s="86" t="s">
        <v>1393</v>
      </c>
      <c r="E456" s="86" t="b">
        <v>0</v>
      </c>
      <c r="F456" s="86" t="b">
        <v>0</v>
      </c>
      <c r="G456" s="86" t="b">
        <v>0</v>
      </c>
    </row>
    <row r="457" spans="1:7" ht="15">
      <c r="A457" s="86" t="s">
        <v>1545</v>
      </c>
      <c r="B457" s="86">
        <v>2</v>
      </c>
      <c r="C457" s="121">
        <v>0</v>
      </c>
      <c r="D457" s="86" t="s">
        <v>1393</v>
      </c>
      <c r="E457" s="86" t="b">
        <v>0</v>
      </c>
      <c r="F457" s="86" t="b">
        <v>0</v>
      </c>
      <c r="G457" s="86" t="b">
        <v>0</v>
      </c>
    </row>
    <row r="458" spans="1:7" ht="15">
      <c r="A458" s="86" t="s">
        <v>1541</v>
      </c>
      <c r="B458" s="86">
        <v>2</v>
      </c>
      <c r="C458" s="121">
        <v>0</v>
      </c>
      <c r="D458" s="86" t="s">
        <v>1393</v>
      </c>
      <c r="E458" s="86" t="b">
        <v>0</v>
      </c>
      <c r="F458" s="86" t="b">
        <v>0</v>
      </c>
      <c r="G458" s="86" t="b">
        <v>0</v>
      </c>
    </row>
    <row r="459" spans="1:7" ht="15">
      <c r="A459" s="86" t="s">
        <v>1542</v>
      </c>
      <c r="B459" s="86">
        <v>2</v>
      </c>
      <c r="C459" s="121">
        <v>0</v>
      </c>
      <c r="D459" s="86" t="s">
        <v>1393</v>
      </c>
      <c r="E459" s="86" t="b">
        <v>0</v>
      </c>
      <c r="F459" s="86" t="b">
        <v>0</v>
      </c>
      <c r="G459" s="86" t="b">
        <v>0</v>
      </c>
    </row>
    <row r="460" spans="1:7" ht="15">
      <c r="A460" s="86" t="s">
        <v>1937</v>
      </c>
      <c r="B460" s="86">
        <v>2</v>
      </c>
      <c r="C460" s="121">
        <v>0</v>
      </c>
      <c r="D460" s="86" t="s">
        <v>1393</v>
      </c>
      <c r="E460" s="86" t="b">
        <v>0</v>
      </c>
      <c r="F460" s="86" t="b">
        <v>0</v>
      </c>
      <c r="G460" s="86" t="b">
        <v>0</v>
      </c>
    </row>
    <row r="461" spans="1:7" ht="15">
      <c r="A461" s="86" t="s">
        <v>1939</v>
      </c>
      <c r="B461" s="86">
        <v>2</v>
      </c>
      <c r="C461" s="121">
        <v>0</v>
      </c>
      <c r="D461" s="86" t="s">
        <v>1393</v>
      </c>
      <c r="E461" s="86" t="b">
        <v>0</v>
      </c>
      <c r="F461" s="86" t="b">
        <v>0</v>
      </c>
      <c r="G461" s="86" t="b">
        <v>0</v>
      </c>
    </row>
    <row r="462" spans="1:7" ht="15">
      <c r="A462" s="86" t="s">
        <v>1934</v>
      </c>
      <c r="B462" s="86">
        <v>2</v>
      </c>
      <c r="C462" s="121">
        <v>0</v>
      </c>
      <c r="D462" s="86" t="s">
        <v>1393</v>
      </c>
      <c r="E462" s="86" t="b">
        <v>0</v>
      </c>
      <c r="F462" s="86" t="b">
        <v>0</v>
      </c>
      <c r="G462" s="86" t="b">
        <v>0</v>
      </c>
    </row>
    <row r="463" spans="1:7" ht="15">
      <c r="A463" s="86" t="s">
        <v>1929</v>
      </c>
      <c r="B463" s="86">
        <v>2</v>
      </c>
      <c r="C463" s="121">
        <v>0</v>
      </c>
      <c r="D463" s="86" t="s">
        <v>1393</v>
      </c>
      <c r="E463" s="86" t="b">
        <v>0</v>
      </c>
      <c r="F463" s="86" t="b">
        <v>0</v>
      </c>
      <c r="G463" s="86" t="b">
        <v>0</v>
      </c>
    </row>
    <row r="464" spans="1:7" ht="15">
      <c r="A464" s="86" t="s">
        <v>1953</v>
      </c>
      <c r="B464" s="86">
        <v>2</v>
      </c>
      <c r="C464" s="121">
        <v>0</v>
      </c>
      <c r="D464" s="86" t="s">
        <v>1393</v>
      </c>
      <c r="E464" s="86" t="b">
        <v>0</v>
      </c>
      <c r="F464" s="86" t="b">
        <v>0</v>
      </c>
      <c r="G464" s="86" t="b">
        <v>0</v>
      </c>
    </row>
    <row r="465" spans="1:7" ht="15">
      <c r="A465" s="86" t="s">
        <v>1543</v>
      </c>
      <c r="B465" s="86">
        <v>2</v>
      </c>
      <c r="C465" s="121">
        <v>0</v>
      </c>
      <c r="D465" s="86" t="s">
        <v>1393</v>
      </c>
      <c r="E465" s="86" t="b">
        <v>0</v>
      </c>
      <c r="F465" s="86" t="b">
        <v>0</v>
      </c>
      <c r="G465" s="86" t="b">
        <v>0</v>
      </c>
    </row>
    <row r="466" spans="1:7" ht="15">
      <c r="A466" s="86" t="s">
        <v>1927</v>
      </c>
      <c r="B466" s="86">
        <v>2</v>
      </c>
      <c r="C466" s="121">
        <v>0</v>
      </c>
      <c r="D466" s="86" t="s">
        <v>1393</v>
      </c>
      <c r="E466" s="86" t="b">
        <v>0</v>
      </c>
      <c r="F466" s="86" t="b">
        <v>0</v>
      </c>
      <c r="G466" s="86" t="b">
        <v>0</v>
      </c>
    </row>
    <row r="467" spans="1:7" ht="15">
      <c r="A467" s="86" t="s">
        <v>1564</v>
      </c>
      <c r="B467" s="86">
        <v>2</v>
      </c>
      <c r="C467" s="121">
        <v>0</v>
      </c>
      <c r="D467" s="86" t="s">
        <v>1395</v>
      </c>
      <c r="E467" s="86" t="b">
        <v>0</v>
      </c>
      <c r="F467" s="86" t="b">
        <v>0</v>
      </c>
      <c r="G467" s="86" t="b">
        <v>0</v>
      </c>
    </row>
    <row r="468" spans="1:7" ht="15">
      <c r="A468" s="86" t="s">
        <v>1536</v>
      </c>
      <c r="B468" s="86">
        <v>2</v>
      </c>
      <c r="C468" s="121">
        <v>0</v>
      </c>
      <c r="D468" s="86" t="s">
        <v>1395</v>
      </c>
      <c r="E468" s="86" t="b">
        <v>0</v>
      </c>
      <c r="F468" s="86" t="b">
        <v>0</v>
      </c>
      <c r="G468" s="86" t="b">
        <v>0</v>
      </c>
    </row>
    <row r="469" spans="1:7" ht="15">
      <c r="A469" s="86" t="s">
        <v>1539</v>
      </c>
      <c r="B469" s="86">
        <v>2</v>
      </c>
      <c r="C469" s="121">
        <v>0</v>
      </c>
      <c r="D469" s="86" t="s">
        <v>1395</v>
      </c>
      <c r="E469" s="86" t="b">
        <v>0</v>
      </c>
      <c r="F469" s="86" t="b">
        <v>0</v>
      </c>
      <c r="G469" s="86" t="b">
        <v>0</v>
      </c>
    </row>
    <row r="470" spans="1:7" ht="15">
      <c r="A470" s="86" t="s">
        <v>1583</v>
      </c>
      <c r="B470" s="86">
        <v>2</v>
      </c>
      <c r="C470" s="121">
        <v>0</v>
      </c>
      <c r="D470" s="86" t="s">
        <v>1395</v>
      </c>
      <c r="E470" s="86" t="b">
        <v>0</v>
      </c>
      <c r="F470" s="86" t="b">
        <v>0</v>
      </c>
      <c r="G470" s="86" t="b">
        <v>0</v>
      </c>
    </row>
    <row r="471" spans="1:7" ht="15">
      <c r="A471" s="86" t="s">
        <v>1544</v>
      </c>
      <c r="B471" s="86">
        <v>2</v>
      </c>
      <c r="C471" s="121">
        <v>0</v>
      </c>
      <c r="D471" s="86" t="s">
        <v>1395</v>
      </c>
      <c r="E471" s="86" t="b">
        <v>0</v>
      </c>
      <c r="F471" s="86" t="b">
        <v>0</v>
      </c>
      <c r="G471" s="86" t="b">
        <v>0</v>
      </c>
    </row>
    <row r="472" spans="1:7" ht="15">
      <c r="A472" s="86" t="s">
        <v>1542</v>
      </c>
      <c r="B472" s="86">
        <v>2</v>
      </c>
      <c r="C472" s="121">
        <v>0</v>
      </c>
      <c r="D472" s="86" t="s">
        <v>1395</v>
      </c>
      <c r="E472" s="86" t="b">
        <v>0</v>
      </c>
      <c r="F472" s="86" t="b">
        <v>0</v>
      </c>
      <c r="G472" s="86" t="b">
        <v>0</v>
      </c>
    </row>
    <row r="473" spans="1:7" ht="15">
      <c r="A473" s="86" t="s">
        <v>1537</v>
      </c>
      <c r="B473" s="86">
        <v>2</v>
      </c>
      <c r="C473" s="121">
        <v>0</v>
      </c>
      <c r="D473" s="86" t="s">
        <v>1395</v>
      </c>
      <c r="E473" s="86" t="b">
        <v>0</v>
      </c>
      <c r="F473" s="86" t="b">
        <v>0</v>
      </c>
      <c r="G473" s="86" t="b">
        <v>0</v>
      </c>
    </row>
    <row r="474" spans="1:7" ht="15">
      <c r="A474" s="86" t="s">
        <v>1584</v>
      </c>
      <c r="B474" s="86">
        <v>2</v>
      </c>
      <c r="C474" s="121">
        <v>0</v>
      </c>
      <c r="D474" s="86" t="s">
        <v>1395</v>
      </c>
      <c r="E474" s="86" t="b">
        <v>0</v>
      </c>
      <c r="F474" s="86" t="b">
        <v>0</v>
      </c>
      <c r="G474" s="86" t="b">
        <v>0</v>
      </c>
    </row>
    <row r="475" spans="1:7" ht="15">
      <c r="A475" s="86" t="s">
        <v>1568</v>
      </c>
      <c r="B475" s="86">
        <v>2</v>
      </c>
      <c r="C475" s="121">
        <v>0</v>
      </c>
      <c r="D475" s="86" t="s">
        <v>1395</v>
      </c>
      <c r="E475" s="86" t="b">
        <v>0</v>
      </c>
      <c r="F475" s="86" t="b">
        <v>0</v>
      </c>
      <c r="G475" s="86" t="b">
        <v>0</v>
      </c>
    </row>
    <row r="476" spans="1:7" ht="15">
      <c r="A476" s="86" t="s">
        <v>1538</v>
      </c>
      <c r="B476" s="86">
        <v>2</v>
      </c>
      <c r="C476" s="121">
        <v>0</v>
      </c>
      <c r="D476" s="86" t="s">
        <v>1395</v>
      </c>
      <c r="E476" s="86" t="b">
        <v>0</v>
      </c>
      <c r="F476" s="86" t="b">
        <v>0</v>
      </c>
      <c r="G476" s="86" t="b">
        <v>0</v>
      </c>
    </row>
    <row r="477" spans="1:7" ht="15">
      <c r="A477" s="86" t="s">
        <v>1541</v>
      </c>
      <c r="B477" s="86">
        <v>2</v>
      </c>
      <c r="C477" s="121">
        <v>0</v>
      </c>
      <c r="D477" s="86" t="s">
        <v>1395</v>
      </c>
      <c r="E477" s="86" t="b">
        <v>0</v>
      </c>
      <c r="F477" s="86" t="b">
        <v>0</v>
      </c>
      <c r="G477" s="86" t="b">
        <v>0</v>
      </c>
    </row>
    <row r="478" spans="1:7" ht="15">
      <c r="A478" s="86" t="s">
        <v>1929</v>
      </c>
      <c r="B478" s="86">
        <v>2</v>
      </c>
      <c r="C478" s="121">
        <v>0</v>
      </c>
      <c r="D478" s="86" t="s">
        <v>1395</v>
      </c>
      <c r="E478" s="86" t="b">
        <v>0</v>
      </c>
      <c r="F478" s="86" t="b">
        <v>0</v>
      </c>
      <c r="G478" s="86" t="b">
        <v>0</v>
      </c>
    </row>
    <row r="479" spans="1:7" ht="15">
      <c r="A479" s="86" t="s">
        <v>1563</v>
      </c>
      <c r="B479" s="86">
        <v>2</v>
      </c>
      <c r="C479" s="121">
        <v>0</v>
      </c>
      <c r="D479" s="86" t="s">
        <v>1395</v>
      </c>
      <c r="E479" s="86" t="b">
        <v>0</v>
      </c>
      <c r="F479" s="86" t="b">
        <v>0</v>
      </c>
      <c r="G479" s="86" t="b">
        <v>0</v>
      </c>
    </row>
    <row r="480" spans="1:7" ht="15">
      <c r="A480" s="86" t="s">
        <v>2041</v>
      </c>
      <c r="B480" s="86">
        <v>2</v>
      </c>
      <c r="C480" s="121">
        <v>0</v>
      </c>
      <c r="D480" s="86" t="s">
        <v>1395</v>
      </c>
      <c r="E480" s="86" t="b">
        <v>0</v>
      </c>
      <c r="F480" s="86" t="b">
        <v>0</v>
      </c>
      <c r="G480" s="86" t="b">
        <v>0</v>
      </c>
    </row>
    <row r="481" spans="1:7" ht="15">
      <c r="A481" s="86" t="s">
        <v>2042</v>
      </c>
      <c r="B481" s="86">
        <v>2</v>
      </c>
      <c r="C481" s="121">
        <v>0</v>
      </c>
      <c r="D481" s="86" t="s">
        <v>1395</v>
      </c>
      <c r="E481" s="86" t="b">
        <v>0</v>
      </c>
      <c r="F481" s="86" t="b">
        <v>0</v>
      </c>
      <c r="G481" s="86" t="b">
        <v>0</v>
      </c>
    </row>
    <row r="482" spans="1:7" ht="15">
      <c r="A482" s="86" t="s">
        <v>1562</v>
      </c>
      <c r="B482" s="86">
        <v>2</v>
      </c>
      <c r="C482" s="121">
        <v>0</v>
      </c>
      <c r="D482" s="86" t="s">
        <v>1395</v>
      </c>
      <c r="E482" s="86" t="b">
        <v>0</v>
      </c>
      <c r="F482" s="86" t="b">
        <v>0</v>
      </c>
      <c r="G482" s="86" t="b">
        <v>0</v>
      </c>
    </row>
    <row r="483" spans="1:7" ht="15">
      <c r="A483" s="86" t="s">
        <v>1547</v>
      </c>
      <c r="B483" s="86">
        <v>2</v>
      </c>
      <c r="C483" s="121">
        <v>0</v>
      </c>
      <c r="D483" s="86" t="s">
        <v>1395</v>
      </c>
      <c r="E483" s="86" t="b">
        <v>0</v>
      </c>
      <c r="F483" s="86" t="b">
        <v>0</v>
      </c>
      <c r="G483" s="86" t="b">
        <v>0</v>
      </c>
    </row>
    <row r="484" spans="1:7" ht="15">
      <c r="A484" s="86" t="s">
        <v>1545</v>
      </c>
      <c r="B484" s="86">
        <v>2</v>
      </c>
      <c r="C484" s="121">
        <v>0</v>
      </c>
      <c r="D484" s="86" t="s">
        <v>1395</v>
      </c>
      <c r="E484" s="86" t="b">
        <v>0</v>
      </c>
      <c r="F484" s="86" t="b">
        <v>0</v>
      </c>
      <c r="G484" s="86" t="b">
        <v>0</v>
      </c>
    </row>
    <row r="485" spans="1:7" ht="15">
      <c r="A485" s="86" t="s">
        <v>2043</v>
      </c>
      <c r="B485" s="86">
        <v>2</v>
      </c>
      <c r="C485" s="121">
        <v>0</v>
      </c>
      <c r="D485" s="86" t="s">
        <v>1395</v>
      </c>
      <c r="E485" s="86" t="b">
        <v>0</v>
      </c>
      <c r="F485" s="86" t="b">
        <v>0</v>
      </c>
      <c r="G485" s="86" t="b">
        <v>0</v>
      </c>
    </row>
    <row r="486" spans="1:7" ht="15">
      <c r="A486" s="86" t="s">
        <v>1543</v>
      </c>
      <c r="B486" s="86">
        <v>2</v>
      </c>
      <c r="C486" s="121">
        <v>0</v>
      </c>
      <c r="D486" s="86" t="s">
        <v>1395</v>
      </c>
      <c r="E486" s="86" t="b">
        <v>0</v>
      </c>
      <c r="F486" s="86" t="b">
        <v>0</v>
      </c>
      <c r="G486" s="86" t="b">
        <v>0</v>
      </c>
    </row>
    <row r="487" spans="1:7" ht="15">
      <c r="A487" s="86" t="s">
        <v>1921</v>
      </c>
      <c r="B487" s="86">
        <v>2</v>
      </c>
      <c r="C487" s="121">
        <v>0</v>
      </c>
      <c r="D487" s="86" t="s">
        <v>1395</v>
      </c>
      <c r="E487" s="86" t="b">
        <v>0</v>
      </c>
      <c r="F487" s="86" t="b">
        <v>0</v>
      </c>
      <c r="G487" s="86" t="b">
        <v>0</v>
      </c>
    </row>
    <row r="488" spans="1:7" ht="15">
      <c r="A488" s="86" t="s">
        <v>1974</v>
      </c>
      <c r="B488" s="86">
        <v>2</v>
      </c>
      <c r="C488" s="121">
        <v>0</v>
      </c>
      <c r="D488" s="86" t="s">
        <v>1395</v>
      </c>
      <c r="E488" s="86" t="b">
        <v>0</v>
      </c>
      <c r="F488" s="86" t="b">
        <v>0</v>
      </c>
      <c r="G488" s="86" t="b">
        <v>0</v>
      </c>
    </row>
    <row r="489" spans="1:7" ht="15">
      <c r="A489" s="86" t="s">
        <v>1535</v>
      </c>
      <c r="B489" s="86">
        <v>2</v>
      </c>
      <c r="C489" s="121">
        <v>0</v>
      </c>
      <c r="D489" s="86" t="s">
        <v>1395</v>
      </c>
      <c r="E489" s="86" t="b">
        <v>0</v>
      </c>
      <c r="F489" s="86" t="b">
        <v>0</v>
      </c>
      <c r="G489" s="86" t="b">
        <v>0</v>
      </c>
    </row>
    <row r="490" spans="1:7" ht="15">
      <c r="A490" s="86" t="s">
        <v>1927</v>
      </c>
      <c r="B490" s="86">
        <v>7</v>
      </c>
      <c r="C490" s="121">
        <v>0</v>
      </c>
      <c r="D490" s="86" t="s">
        <v>1396</v>
      </c>
      <c r="E490" s="86" t="b">
        <v>0</v>
      </c>
      <c r="F490" s="86" t="b">
        <v>0</v>
      </c>
      <c r="G490" s="86" t="b">
        <v>0</v>
      </c>
    </row>
    <row r="491" spans="1:7" ht="15">
      <c r="A491" s="86" t="s">
        <v>1922</v>
      </c>
      <c r="B491" s="86">
        <v>7</v>
      </c>
      <c r="C491" s="121">
        <v>0</v>
      </c>
      <c r="D491" s="86" t="s">
        <v>1396</v>
      </c>
      <c r="E491" s="86" t="b">
        <v>0</v>
      </c>
      <c r="F491" s="86" t="b">
        <v>0</v>
      </c>
      <c r="G491" s="86" t="b">
        <v>0</v>
      </c>
    </row>
    <row r="492" spans="1:7" ht="15">
      <c r="A492" s="86" t="s">
        <v>1535</v>
      </c>
      <c r="B492" s="86">
        <v>7</v>
      </c>
      <c r="C492" s="121">
        <v>0</v>
      </c>
      <c r="D492" s="86" t="s">
        <v>1396</v>
      </c>
      <c r="E492" s="86" t="b">
        <v>0</v>
      </c>
      <c r="F492" s="86" t="b">
        <v>0</v>
      </c>
      <c r="G492" s="86" t="b">
        <v>0</v>
      </c>
    </row>
    <row r="493" spans="1:7" ht="15">
      <c r="A493" s="86" t="s">
        <v>1505</v>
      </c>
      <c r="B493" s="86">
        <v>5</v>
      </c>
      <c r="C493" s="121">
        <v>0.007690949246223053</v>
      </c>
      <c r="D493" s="86" t="s">
        <v>1396</v>
      </c>
      <c r="E493" s="86" t="b">
        <v>0</v>
      </c>
      <c r="F493" s="86" t="b">
        <v>0</v>
      </c>
      <c r="G493" s="86" t="b">
        <v>0</v>
      </c>
    </row>
    <row r="494" spans="1:7" ht="15">
      <c r="A494" s="86" t="s">
        <v>1560</v>
      </c>
      <c r="B494" s="86">
        <v>5</v>
      </c>
      <c r="C494" s="121">
        <v>0.007690949246223053</v>
      </c>
      <c r="D494" s="86" t="s">
        <v>1396</v>
      </c>
      <c r="E494" s="86" t="b">
        <v>0</v>
      </c>
      <c r="F494" s="86" t="b">
        <v>0</v>
      </c>
      <c r="G494" s="86" t="b">
        <v>0</v>
      </c>
    </row>
    <row r="495" spans="1:7" ht="15">
      <c r="A495" s="86" t="s">
        <v>1958</v>
      </c>
      <c r="B495" s="86">
        <v>4</v>
      </c>
      <c r="C495" s="121">
        <v>0.01023318099731766</v>
      </c>
      <c r="D495" s="86" t="s">
        <v>1396</v>
      </c>
      <c r="E495" s="86" t="b">
        <v>0</v>
      </c>
      <c r="F495" s="86" t="b">
        <v>0</v>
      </c>
      <c r="G495" s="86" t="b">
        <v>0</v>
      </c>
    </row>
    <row r="496" spans="1:7" ht="15">
      <c r="A496" s="86" t="s">
        <v>1993</v>
      </c>
      <c r="B496" s="86">
        <v>3</v>
      </c>
      <c r="C496" s="121">
        <v>0.011620319535618772</v>
      </c>
      <c r="D496" s="86" t="s">
        <v>1396</v>
      </c>
      <c r="E496" s="86" t="b">
        <v>0</v>
      </c>
      <c r="F496" s="86" t="b">
        <v>0</v>
      </c>
      <c r="G496" s="86" t="b">
        <v>0</v>
      </c>
    </row>
    <row r="497" spans="1:7" ht="15">
      <c r="A497" s="86" t="s">
        <v>2049</v>
      </c>
      <c r="B497" s="86">
        <v>2</v>
      </c>
      <c r="C497" s="121">
        <v>0.01145406409158475</v>
      </c>
      <c r="D497" s="86" t="s">
        <v>1396</v>
      </c>
      <c r="E497" s="86" t="b">
        <v>1</v>
      </c>
      <c r="F497" s="86" t="b">
        <v>0</v>
      </c>
      <c r="G497" s="86" t="b">
        <v>0</v>
      </c>
    </row>
    <row r="498" spans="1:7" ht="15">
      <c r="A498" s="86" t="s">
        <v>2050</v>
      </c>
      <c r="B498" s="86">
        <v>2</v>
      </c>
      <c r="C498" s="121">
        <v>0.01145406409158475</v>
      </c>
      <c r="D498" s="86" t="s">
        <v>1396</v>
      </c>
      <c r="E498" s="86" t="b">
        <v>0</v>
      </c>
      <c r="F498" s="86" t="b">
        <v>0</v>
      </c>
      <c r="G498" s="86" t="b">
        <v>0</v>
      </c>
    </row>
    <row r="499" spans="1:7" ht="15">
      <c r="A499" s="86" t="s">
        <v>2051</v>
      </c>
      <c r="B499" s="86">
        <v>2</v>
      </c>
      <c r="C499" s="121">
        <v>0.01145406409158475</v>
      </c>
      <c r="D499" s="86" t="s">
        <v>1396</v>
      </c>
      <c r="E499" s="86" t="b">
        <v>0</v>
      </c>
      <c r="F499" s="86" t="b">
        <v>0</v>
      </c>
      <c r="G499" s="86" t="b">
        <v>0</v>
      </c>
    </row>
    <row r="500" spans="1:7" ht="15">
      <c r="A500" s="86" t="s">
        <v>2057</v>
      </c>
      <c r="B500" s="86">
        <v>2</v>
      </c>
      <c r="C500" s="121">
        <v>0.01145406409158475</v>
      </c>
      <c r="D500" s="86" t="s">
        <v>1396</v>
      </c>
      <c r="E500" s="86" t="b">
        <v>0</v>
      </c>
      <c r="F500" s="86" t="b">
        <v>0</v>
      </c>
      <c r="G500" s="86" t="b">
        <v>0</v>
      </c>
    </row>
    <row r="501" spans="1:7" ht="15">
      <c r="A501" s="86" t="s">
        <v>2058</v>
      </c>
      <c r="B501" s="86">
        <v>2</v>
      </c>
      <c r="C501" s="121">
        <v>0.01145406409158475</v>
      </c>
      <c r="D501" s="86" t="s">
        <v>1396</v>
      </c>
      <c r="E501" s="86" t="b">
        <v>0</v>
      </c>
      <c r="F501" s="86" t="b">
        <v>0</v>
      </c>
      <c r="G501" s="86" t="b">
        <v>0</v>
      </c>
    </row>
    <row r="502" spans="1:7" ht="15">
      <c r="A502" s="86" t="s">
        <v>2059</v>
      </c>
      <c r="B502" s="86">
        <v>2</v>
      </c>
      <c r="C502" s="121">
        <v>0.01145406409158475</v>
      </c>
      <c r="D502" s="86" t="s">
        <v>1396</v>
      </c>
      <c r="E502" s="86" t="b">
        <v>0</v>
      </c>
      <c r="F502" s="86" t="b">
        <v>0</v>
      </c>
      <c r="G502" s="86" t="b">
        <v>0</v>
      </c>
    </row>
    <row r="503" spans="1:7" ht="15">
      <c r="A503" s="86" t="s">
        <v>2060</v>
      </c>
      <c r="B503" s="86">
        <v>2</v>
      </c>
      <c r="C503" s="121">
        <v>0.01145406409158475</v>
      </c>
      <c r="D503" s="86" t="s">
        <v>1396</v>
      </c>
      <c r="E503" s="86" t="b">
        <v>0</v>
      </c>
      <c r="F503" s="86" t="b">
        <v>0</v>
      </c>
      <c r="G503" s="86" t="b">
        <v>0</v>
      </c>
    </row>
    <row r="504" spans="1:7" ht="15">
      <c r="A504" s="86" t="s">
        <v>1992</v>
      </c>
      <c r="B504" s="86">
        <v>2</v>
      </c>
      <c r="C504" s="121">
        <v>0.01145406409158475</v>
      </c>
      <c r="D504" s="86" t="s">
        <v>1396</v>
      </c>
      <c r="E504" s="86" t="b">
        <v>0</v>
      </c>
      <c r="F504" s="86" t="b">
        <v>0</v>
      </c>
      <c r="G504" s="86" t="b">
        <v>0</v>
      </c>
    </row>
    <row r="505" spans="1:7" ht="15">
      <c r="A505" s="86" t="s">
        <v>2061</v>
      </c>
      <c r="B505" s="86">
        <v>2</v>
      </c>
      <c r="C505" s="121">
        <v>0.01145406409158475</v>
      </c>
      <c r="D505" s="86" t="s">
        <v>1396</v>
      </c>
      <c r="E505" s="86" t="b">
        <v>0</v>
      </c>
      <c r="F505" s="86" t="b">
        <v>0</v>
      </c>
      <c r="G505" s="86" t="b">
        <v>0</v>
      </c>
    </row>
    <row r="506" spans="1:7" ht="15">
      <c r="A506" s="86" t="s">
        <v>1569</v>
      </c>
      <c r="B506" s="86">
        <v>2</v>
      </c>
      <c r="C506" s="121">
        <v>0.01145406409158475</v>
      </c>
      <c r="D506" s="86" t="s">
        <v>1396</v>
      </c>
      <c r="E506" s="86" t="b">
        <v>0</v>
      </c>
      <c r="F506" s="86" t="b">
        <v>0</v>
      </c>
      <c r="G506" s="86" t="b">
        <v>0</v>
      </c>
    </row>
    <row r="507" spans="1:7" ht="15">
      <c r="A507" s="86" t="s">
        <v>2062</v>
      </c>
      <c r="B507" s="86">
        <v>2</v>
      </c>
      <c r="C507" s="121">
        <v>0.01145406409158475</v>
      </c>
      <c r="D507" s="86" t="s">
        <v>1396</v>
      </c>
      <c r="E507" s="86" t="b">
        <v>0</v>
      </c>
      <c r="F507" s="86" t="b">
        <v>0</v>
      </c>
      <c r="G507" s="86" t="b">
        <v>0</v>
      </c>
    </row>
    <row r="508" spans="1:7" ht="15">
      <c r="A508" s="86" t="s">
        <v>2063</v>
      </c>
      <c r="B508" s="86">
        <v>2</v>
      </c>
      <c r="C508" s="121">
        <v>0.01145406409158475</v>
      </c>
      <c r="D508" s="86" t="s">
        <v>1396</v>
      </c>
      <c r="E508" s="86" t="b">
        <v>0</v>
      </c>
      <c r="F508" s="86" t="b">
        <v>0</v>
      </c>
      <c r="G508" s="86" t="b">
        <v>0</v>
      </c>
    </row>
    <row r="509" spans="1:7" ht="15">
      <c r="A509" s="86" t="s">
        <v>2052</v>
      </c>
      <c r="B509" s="86">
        <v>2</v>
      </c>
      <c r="C509" s="121">
        <v>0.01145406409158475</v>
      </c>
      <c r="D509" s="86" t="s">
        <v>1396</v>
      </c>
      <c r="E509" s="86" t="b">
        <v>0</v>
      </c>
      <c r="F509" s="86" t="b">
        <v>0</v>
      </c>
      <c r="G509" s="86" t="b">
        <v>0</v>
      </c>
    </row>
    <row r="510" spans="1:7" ht="15">
      <c r="A510" s="86" t="s">
        <v>2053</v>
      </c>
      <c r="B510" s="86">
        <v>2</v>
      </c>
      <c r="C510" s="121">
        <v>0.01145406409158475</v>
      </c>
      <c r="D510" s="86" t="s">
        <v>1396</v>
      </c>
      <c r="E510" s="86" t="b">
        <v>1</v>
      </c>
      <c r="F510" s="86" t="b">
        <v>0</v>
      </c>
      <c r="G510" s="86" t="b">
        <v>0</v>
      </c>
    </row>
    <row r="511" spans="1:7" ht="15">
      <c r="A511" s="86" t="s">
        <v>2054</v>
      </c>
      <c r="B511" s="86">
        <v>2</v>
      </c>
      <c r="C511" s="121">
        <v>0.01145406409158475</v>
      </c>
      <c r="D511" s="86" t="s">
        <v>1396</v>
      </c>
      <c r="E511" s="86" t="b">
        <v>0</v>
      </c>
      <c r="F511" s="86" t="b">
        <v>0</v>
      </c>
      <c r="G511" s="86" t="b">
        <v>0</v>
      </c>
    </row>
    <row r="512" spans="1:7" ht="15">
      <c r="A512" s="86" t="s">
        <v>2055</v>
      </c>
      <c r="B512" s="86">
        <v>2</v>
      </c>
      <c r="C512" s="121">
        <v>0.01145406409158475</v>
      </c>
      <c r="D512" s="86" t="s">
        <v>1396</v>
      </c>
      <c r="E512" s="86" t="b">
        <v>0</v>
      </c>
      <c r="F512" s="86" t="b">
        <v>0</v>
      </c>
      <c r="G512" s="86" t="b">
        <v>0</v>
      </c>
    </row>
    <row r="513" spans="1:7" ht="15">
      <c r="A513" s="86" t="s">
        <v>2056</v>
      </c>
      <c r="B513" s="86">
        <v>2</v>
      </c>
      <c r="C513" s="121">
        <v>0.01145406409158475</v>
      </c>
      <c r="D513" s="86" t="s">
        <v>1396</v>
      </c>
      <c r="E513" s="86" t="b">
        <v>0</v>
      </c>
      <c r="F513" s="86" t="b">
        <v>0</v>
      </c>
      <c r="G513" s="86" t="b">
        <v>0</v>
      </c>
    </row>
    <row r="514" spans="1:7" ht="15">
      <c r="A514" s="86" t="s">
        <v>1953</v>
      </c>
      <c r="B514" s="86">
        <v>2</v>
      </c>
      <c r="C514" s="121">
        <v>0.01145406409158475</v>
      </c>
      <c r="D514" s="86" t="s">
        <v>1396</v>
      </c>
      <c r="E514" s="86" t="b">
        <v>0</v>
      </c>
      <c r="F514" s="86" t="b">
        <v>0</v>
      </c>
      <c r="G514" s="86" t="b">
        <v>0</v>
      </c>
    </row>
    <row r="515" spans="1:7" ht="15">
      <c r="A515" s="86" t="s">
        <v>1595</v>
      </c>
      <c r="B515" s="86">
        <v>2</v>
      </c>
      <c r="C515" s="121">
        <v>0</v>
      </c>
      <c r="D515" s="86" t="s">
        <v>1397</v>
      </c>
      <c r="E515" s="86" t="b">
        <v>0</v>
      </c>
      <c r="F515" s="86" t="b">
        <v>0</v>
      </c>
      <c r="G515" s="86" t="b">
        <v>0</v>
      </c>
    </row>
    <row r="516" spans="1:7" ht="15">
      <c r="A516" s="86" t="s">
        <v>1918</v>
      </c>
      <c r="B516" s="86">
        <v>2</v>
      </c>
      <c r="C516" s="121">
        <v>0</v>
      </c>
      <c r="D516" s="86" t="s">
        <v>1399</v>
      </c>
      <c r="E516" s="86" t="b">
        <v>0</v>
      </c>
      <c r="F516" s="86" t="b">
        <v>0</v>
      </c>
      <c r="G516" s="86" t="b">
        <v>0</v>
      </c>
    </row>
    <row r="517" spans="1:7" ht="15">
      <c r="A517" s="86" t="s">
        <v>1935</v>
      </c>
      <c r="B517" s="86">
        <v>2</v>
      </c>
      <c r="C517" s="121">
        <v>0</v>
      </c>
      <c r="D517" s="86" t="s">
        <v>1399</v>
      </c>
      <c r="E517" s="86" t="b">
        <v>0</v>
      </c>
      <c r="F517" s="86" t="b">
        <v>0</v>
      </c>
      <c r="G517" s="86" t="b">
        <v>0</v>
      </c>
    </row>
    <row r="518" spans="1:7" ht="15">
      <c r="A518" s="86" t="s">
        <v>1936</v>
      </c>
      <c r="B518" s="86">
        <v>2</v>
      </c>
      <c r="C518" s="121">
        <v>0</v>
      </c>
      <c r="D518" s="86" t="s">
        <v>1399</v>
      </c>
      <c r="E518" s="86" t="b">
        <v>0</v>
      </c>
      <c r="F518" s="86" t="b">
        <v>0</v>
      </c>
      <c r="G518" s="86" t="b">
        <v>0</v>
      </c>
    </row>
    <row r="519" spans="1:7" ht="15">
      <c r="A519" s="86" t="s">
        <v>1535</v>
      </c>
      <c r="B519" s="86">
        <v>2</v>
      </c>
      <c r="C519" s="121">
        <v>0</v>
      </c>
      <c r="D519" s="86" t="s">
        <v>1399</v>
      </c>
      <c r="E519" s="86" t="b">
        <v>0</v>
      </c>
      <c r="F519" s="86" t="b">
        <v>0</v>
      </c>
      <c r="G519" s="86" t="b">
        <v>0</v>
      </c>
    </row>
    <row r="520" spans="1:7" ht="15">
      <c r="A520" s="86" t="s">
        <v>2065</v>
      </c>
      <c r="B520" s="86">
        <v>2</v>
      </c>
      <c r="C520" s="121">
        <v>0</v>
      </c>
      <c r="D520" s="86" t="s">
        <v>1399</v>
      </c>
      <c r="E520" s="86" t="b">
        <v>0</v>
      </c>
      <c r="F520" s="86" t="b">
        <v>0</v>
      </c>
      <c r="G520" s="86" t="b">
        <v>0</v>
      </c>
    </row>
    <row r="521" spans="1:7" ht="15">
      <c r="A521" s="86" t="s">
        <v>2066</v>
      </c>
      <c r="B521" s="86">
        <v>2</v>
      </c>
      <c r="C521" s="121">
        <v>0</v>
      </c>
      <c r="D521" s="86" t="s">
        <v>1399</v>
      </c>
      <c r="E521" s="86" t="b">
        <v>0</v>
      </c>
      <c r="F521" s="86" t="b">
        <v>0</v>
      </c>
      <c r="G521" s="86" t="b">
        <v>0</v>
      </c>
    </row>
    <row r="522" spans="1:7" ht="15">
      <c r="A522" s="86" t="s">
        <v>2067</v>
      </c>
      <c r="B522" s="86">
        <v>2</v>
      </c>
      <c r="C522" s="121">
        <v>0</v>
      </c>
      <c r="D522" s="86" t="s">
        <v>1399</v>
      </c>
      <c r="E522" s="86" t="b">
        <v>0</v>
      </c>
      <c r="F522" s="86" t="b">
        <v>0</v>
      </c>
      <c r="G522" s="86" t="b">
        <v>0</v>
      </c>
    </row>
    <row r="523" spans="1:7" ht="15">
      <c r="A523" s="86" t="s">
        <v>1535</v>
      </c>
      <c r="B523" s="86">
        <v>3</v>
      </c>
      <c r="C523" s="121">
        <v>0</v>
      </c>
      <c r="D523" s="86" t="s">
        <v>1400</v>
      </c>
      <c r="E523" s="86" t="b">
        <v>0</v>
      </c>
      <c r="F523" s="86" t="b">
        <v>0</v>
      </c>
      <c r="G523" s="86" t="b">
        <v>0</v>
      </c>
    </row>
    <row r="524" spans="1:7" ht="15">
      <c r="A524" s="86" t="s">
        <v>2068</v>
      </c>
      <c r="B524" s="86">
        <v>2</v>
      </c>
      <c r="C524" s="121">
        <v>0.009267961002930591</v>
      </c>
      <c r="D524" s="86" t="s">
        <v>1400</v>
      </c>
      <c r="E524" s="86" t="b">
        <v>0</v>
      </c>
      <c r="F524" s="86" t="b">
        <v>0</v>
      </c>
      <c r="G524" s="86" t="b">
        <v>0</v>
      </c>
    </row>
    <row r="525" spans="1:7" ht="15">
      <c r="A525" s="86" t="s">
        <v>2069</v>
      </c>
      <c r="B525" s="86">
        <v>2</v>
      </c>
      <c r="C525" s="121">
        <v>0.009267961002930591</v>
      </c>
      <c r="D525" s="86" t="s">
        <v>1400</v>
      </c>
      <c r="E525" s="86" t="b">
        <v>0</v>
      </c>
      <c r="F525" s="86" t="b">
        <v>0</v>
      </c>
      <c r="G525" s="86" t="b">
        <v>0</v>
      </c>
    </row>
    <row r="526" spans="1:7" ht="15">
      <c r="A526" s="86" t="s">
        <v>2070</v>
      </c>
      <c r="B526" s="86">
        <v>2</v>
      </c>
      <c r="C526" s="121">
        <v>0.009267961002930591</v>
      </c>
      <c r="D526" s="86" t="s">
        <v>1400</v>
      </c>
      <c r="E526" s="86" t="b">
        <v>0</v>
      </c>
      <c r="F526" s="86" t="b">
        <v>0</v>
      </c>
      <c r="G526" s="86" t="b">
        <v>0</v>
      </c>
    </row>
    <row r="527" spans="1:7" ht="15">
      <c r="A527" s="86" t="s">
        <v>1560</v>
      </c>
      <c r="B527" s="86">
        <v>2</v>
      </c>
      <c r="C527" s="121">
        <v>0.009267961002930591</v>
      </c>
      <c r="D527" s="86" t="s">
        <v>1400</v>
      </c>
      <c r="E527" s="86" t="b">
        <v>0</v>
      </c>
      <c r="F527" s="86" t="b">
        <v>0</v>
      </c>
      <c r="G527" s="86" t="b">
        <v>0</v>
      </c>
    </row>
    <row r="528" spans="1:7" ht="15">
      <c r="A528" s="86" t="s">
        <v>2071</v>
      </c>
      <c r="B528" s="86">
        <v>2</v>
      </c>
      <c r="C528" s="121">
        <v>0.009267961002930591</v>
      </c>
      <c r="D528" s="86" t="s">
        <v>1400</v>
      </c>
      <c r="E528" s="86" t="b">
        <v>0</v>
      </c>
      <c r="F528" s="86" t="b">
        <v>0</v>
      </c>
      <c r="G528" s="86" t="b">
        <v>0</v>
      </c>
    </row>
    <row r="529" spans="1:7" ht="15">
      <c r="A529" s="86" t="s">
        <v>2072</v>
      </c>
      <c r="B529" s="86">
        <v>2</v>
      </c>
      <c r="C529" s="121">
        <v>0.009267961002930591</v>
      </c>
      <c r="D529" s="86" t="s">
        <v>1400</v>
      </c>
      <c r="E529" s="86" t="b">
        <v>0</v>
      </c>
      <c r="F529" s="86" t="b">
        <v>0</v>
      </c>
      <c r="G529" s="86" t="b">
        <v>0</v>
      </c>
    </row>
    <row r="530" spans="1:7" ht="15">
      <c r="A530" s="86" t="s">
        <v>2073</v>
      </c>
      <c r="B530" s="86">
        <v>2</v>
      </c>
      <c r="C530" s="121">
        <v>0.009267961002930591</v>
      </c>
      <c r="D530" s="86" t="s">
        <v>1400</v>
      </c>
      <c r="E530" s="86" t="b">
        <v>0</v>
      </c>
      <c r="F530" s="86" t="b">
        <v>0</v>
      </c>
      <c r="G530" s="86" t="b">
        <v>0</v>
      </c>
    </row>
    <row r="531" spans="1:7" ht="15">
      <c r="A531" s="86" t="s">
        <v>2074</v>
      </c>
      <c r="B531" s="86">
        <v>2</v>
      </c>
      <c r="C531" s="121">
        <v>0.009267961002930591</v>
      </c>
      <c r="D531" s="86" t="s">
        <v>1400</v>
      </c>
      <c r="E531" s="86" t="b">
        <v>0</v>
      </c>
      <c r="F531" s="86" t="b">
        <v>0</v>
      </c>
      <c r="G531" s="86" t="b">
        <v>0</v>
      </c>
    </row>
    <row r="532" spans="1:7" ht="15">
      <c r="A532" s="86" t="s">
        <v>2075</v>
      </c>
      <c r="B532" s="86">
        <v>2</v>
      </c>
      <c r="C532" s="121">
        <v>0.009267961002930591</v>
      </c>
      <c r="D532" s="86" t="s">
        <v>1400</v>
      </c>
      <c r="E532" s="86" t="b">
        <v>0</v>
      </c>
      <c r="F532" s="86" t="b">
        <v>0</v>
      </c>
      <c r="G532" s="86" t="b">
        <v>0</v>
      </c>
    </row>
    <row r="533" spans="1:7" ht="15">
      <c r="A533" s="86" t="s">
        <v>2076</v>
      </c>
      <c r="B533" s="86">
        <v>2</v>
      </c>
      <c r="C533" s="121">
        <v>0.009267961002930591</v>
      </c>
      <c r="D533" s="86" t="s">
        <v>1400</v>
      </c>
      <c r="E533" s="86" t="b">
        <v>0</v>
      </c>
      <c r="F533" s="86" t="b">
        <v>0</v>
      </c>
      <c r="G533" s="86" t="b">
        <v>0</v>
      </c>
    </row>
    <row r="534" spans="1:7" ht="15">
      <c r="A534" s="86" t="s">
        <v>1933</v>
      </c>
      <c r="B534" s="86">
        <v>4</v>
      </c>
      <c r="C534" s="121">
        <v>0</v>
      </c>
      <c r="D534" s="86" t="s">
        <v>1401</v>
      </c>
      <c r="E534" s="86" t="b">
        <v>0</v>
      </c>
      <c r="F534" s="86" t="b">
        <v>0</v>
      </c>
      <c r="G534" s="86" t="b">
        <v>0</v>
      </c>
    </row>
    <row r="535" spans="1:7" ht="15">
      <c r="A535" s="86" t="s">
        <v>2077</v>
      </c>
      <c r="B535" s="86">
        <v>2</v>
      </c>
      <c r="C535" s="121">
        <v>0</v>
      </c>
      <c r="D535" s="86" t="s">
        <v>1401</v>
      </c>
      <c r="E535" s="86" t="b">
        <v>0</v>
      </c>
      <c r="F535" s="86" t="b">
        <v>1</v>
      </c>
      <c r="G535" s="86" t="b">
        <v>0</v>
      </c>
    </row>
    <row r="536" spans="1:7" ht="15">
      <c r="A536" s="86" t="s">
        <v>1928</v>
      </c>
      <c r="B536" s="86">
        <v>2</v>
      </c>
      <c r="C536" s="121">
        <v>0</v>
      </c>
      <c r="D536" s="86" t="s">
        <v>1401</v>
      </c>
      <c r="E536" s="86" t="b">
        <v>0</v>
      </c>
      <c r="F536" s="86" t="b">
        <v>0</v>
      </c>
      <c r="G536" s="86" t="b">
        <v>0</v>
      </c>
    </row>
    <row r="537" spans="1:7" ht="15">
      <c r="A537" s="86" t="s">
        <v>2078</v>
      </c>
      <c r="B537" s="86">
        <v>2</v>
      </c>
      <c r="C537" s="121">
        <v>0</v>
      </c>
      <c r="D537" s="86" t="s">
        <v>1401</v>
      </c>
      <c r="E537" s="86" t="b">
        <v>0</v>
      </c>
      <c r="F537" s="86" t="b">
        <v>0</v>
      </c>
      <c r="G537" s="86" t="b">
        <v>0</v>
      </c>
    </row>
    <row r="538" spans="1:7" ht="15">
      <c r="A538" s="86" t="s">
        <v>1536</v>
      </c>
      <c r="B538" s="86">
        <v>2</v>
      </c>
      <c r="C538" s="121">
        <v>0</v>
      </c>
      <c r="D538" s="86" t="s">
        <v>1401</v>
      </c>
      <c r="E538" s="86" t="b">
        <v>0</v>
      </c>
      <c r="F538" s="86" t="b">
        <v>0</v>
      </c>
      <c r="G538" s="86" t="b">
        <v>0</v>
      </c>
    </row>
    <row r="539" spans="1:7" ht="15">
      <c r="A539" s="86" t="s">
        <v>1537</v>
      </c>
      <c r="B539" s="86">
        <v>2</v>
      </c>
      <c r="C539" s="121">
        <v>0</v>
      </c>
      <c r="D539" s="86" t="s">
        <v>1401</v>
      </c>
      <c r="E539" s="86" t="b">
        <v>0</v>
      </c>
      <c r="F539" s="86" t="b">
        <v>0</v>
      </c>
      <c r="G539" s="86" t="b">
        <v>0</v>
      </c>
    </row>
    <row r="540" spans="1:7" ht="15">
      <c r="A540" s="86" t="s">
        <v>1542</v>
      </c>
      <c r="B540" s="86">
        <v>2</v>
      </c>
      <c r="C540" s="121">
        <v>0</v>
      </c>
      <c r="D540" s="86" t="s">
        <v>1401</v>
      </c>
      <c r="E540" s="86" t="b">
        <v>0</v>
      </c>
      <c r="F540" s="86" t="b">
        <v>0</v>
      </c>
      <c r="G540" s="86" t="b">
        <v>0</v>
      </c>
    </row>
    <row r="541" spans="1:7" ht="15">
      <c r="A541" s="86" t="s">
        <v>1578</v>
      </c>
      <c r="B541" s="86">
        <v>2</v>
      </c>
      <c r="C541" s="121">
        <v>0</v>
      </c>
      <c r="D541" s="86" t="s">
        <v>1401</v>
      </c>
      <c r="E541" s="86" t="b">
        <v>0</v>
      </c>
      <c r="F541" s="86" t="b">
        <v>0</v>
      </c>
      <c r="G541" s="86" t="b">
        <v>0</v>
      </c>
    </row>
    <row r="542" spans="1:7" ht="15">
      <c r="A542" s="86" t="s">
        <v>1539</v>
      </c>
      <c r="B542" s="86">
        <v>2</v>
      </c>
      <c r="C542" s="121">
        <v>0</v>
      </c>
      <c r="D542" s="86" t="s">
        <v>1401</v>
      </c>
      <c r="E542" s="86" t="b">
        <v>0</v>
      </c>
      <c r="F542" s="86" t="b">
        <v>0</v>
      </c>
      <c r="G542" s="86" t="b">
        <v>0</v>
      </c>
    </row>
    <row r="543" spans="1:7" ht="15">
      <c r="A543" s="86" t="s">
        <v>1541</v>
      </c>
      <c r="B543" s="86">
        <v>2</v>
      </c>
      <c r="C543" s="121">
        <v>0</v>
      </c>
      <c r="D543" s="86" t="s">
        <v>1401</v>
      </c>
      <c r="E543" s="86" t="b">
        <v>0</v>
      </c>
      <c r="F543" s="86" t="b">
        <v>0</v>
      </c>
      <c r="G543" s="86" t="b">
        <v>0</v>
      </c>
    </row>
    <row r="544" spans="1:7" ht="15">
      <c r="A544" s="86" t="s">
        <v>1563</v>
      </c>
      <c r="B544" s="86">
        <v>2</v>
      </c>
      <c r="C544" s="121">
        <v>0</v>
      </c>
      <c r="D544" s="86" t="s">
        <v>1401</v>
      </c>
      <c r="E544" s="86" t="b">
        <v>0</v>
      </c>
      <c r="F544" s="86" t="b">
        <v>0</v>
      </c>
      <c r="G544" s="86" t="b">
        <v>0</v>
      </c>
    </row>
    <row r="545" spans="1:7" ht="15">
      <c r="A545" s="86" t="s">
        <v>1579</v>
      </c>
      <c r="B545" s="86">
        <v>2</v>
      </c>
      <c r="C545" s="121">
        <v>0</v>
      </c>
      <c r="D545" s="86" t="s">
        <v>1401</v>
      </c>
      <c r="E545" s="86" t="b">
        <v>0</v>
      </c>
      <c r="F545" s="86" t="b">
        <v>0</v>
      </c>
      <c r="G545" s="86" t="b">
        <v>0</v>
      </c>
    </row>
    <row r="546" spans="1:7" ht="15">
      <c r="A546" s="86" t="s">
        <v>1562</v>
      </c>
      <c r="B546" s="86">
        <v>2</v>
      </c>
      <c r="C546" s="121">
        <v>0</v>
      </c>
      <c r="D546" s="86" t="s">
        <v>1401</v>
      </c>
      <c r="E546" s="86" t="b">
        <v>0</v>
      </c>
      <c r="F546" s="86" t="b">
        <v>0</v>
      </c>
      <c r="G546" s="86" t="b">
        <v>0</v>
      </c>
    </row>
    <row r="547" spans="1:7" ht="15">
      <c r="A547" s="86" t="s">
        <v>1544</v>
      </c>
      <c r="B547" s="86">
        <v>2</v>
      </c>
      <c r="C547" s="121">
        <v>0</v>
      </c>
      <c r="D547" s="86" t="s">
        <v>1401</v>
      </c>
      <c r="E547" s="86" t="b">
        <v>0</v>
      </c>
      <c r="F547" s="86" t="b">
        <v>0</v>
      </c>
      <c r="G547" s="86" t="b">
        <v>0</v>
      </c>
    </row>
    <row r="548" spans="1:7" ht="15">
      <c r="A548" s="86" t="s">
        <v>1919</v>
      </c>
      <c r="B548" s="86">
        <v>2</v>
      </c>
      <c r="C548" s="121">
        <v>0</v>
      </c>
      <c r="D548" s="86" t="s">
        <v>1401</v>
      </c>
      <c r="E548" s="86" t="b">
        <v>0</v>
      </c>
      <c r="F548" s="86" t="b">
        <v>0</v>
      </c>
      <c r="G548" s="86" t="b">
        <v>0</v>
      </c>
    </row>
    <row r="549" spans="1:7" ht="15">
      <c r="A549" s="86" t="s">
        <v>1543</v>
      </c>
      <c r="B549" s="86">
        <v>2</v>
      </c>
      <c r="C549" s="121">
        <v>0</v>
      </c>
      <c r="D549" s="86" t="s">
        <v>1401</v>
      </c>
      <c r="E549" s="86" t="b">
        <v>0</v>
      </c>
      <c r="F549" s="86" t="b">
        <v>0</v>
      </c>
      <c r="G549" s="86" t="b">
        <v>0</v>
      </c>
    </row>
    <row r="550" spans="1:7" ht="15">
      <c r="A550" s="86" t="s">
        <v>1535</v>
      </c>
      <c r="B550" s="86">
        <v>2</v>
      </c>
      <c r="C550" s="121">
        <v>0</v>
      </c>
      <c r="D550" s="86" t="s">
        <v>1401</v>
      </c>
      <c r="E550" s="86" t="b">
        <v>0</v>
      </c>
      <c r="F550" s="86" t="b">
        <v>0</v>
      </c>
      <c r="G550" s="86" t="b">
        <v>0</v>
      </c>
    </row>
    <row r="551" spans="1:7" ht="15">
      <c r="A551" s="86" t="s">
        <v>1538</v>
      </c>
      <c r="B551" s="86">
        <v>2</v>
      </c>
      <c r="C551" s="121">
        <v>0</v>
      </c>
      <c r="D551" s="86" t="s">
        <v>1401</v>
      </c>
      <c r="E551" s="86" t="b">
        <v>0</v>
      </c>
      <c r="F551" s="86" t="b">
        <v>0</v>
      </c>
      <c r="G551" s="86" t="b">
        <v>0</v>
      </c>
    </row>
    <row r="552" spans="1:7" ht="15">
      <c r="A552" s="86" t="s">
        <v>1924</v>
      </c>
      <c r="B552" s="86">
        <v>2</v>
      </c>
      <c r="C552" s="121">
        <v>0</v>
      </c>
      <c r="D552" s="86" t="s">
        <v>1401</v>
      </c>
      <c r="E552" s="86" t="b">
        <v>0</v>
      </c>
      <c r="F552" s="86" t="b">
        <v>0</v>
      </c>
      <c r="G552" s="86" t="b">
        <v>0</v>
      </c>
    </row>
    <row r="553" spans="1:7" ht="15">
      <c r="A553" s="86" t="s">
        <v>1925</v>
      </c>
      <c r="B553" s="86">
        <v>2</v>
      </c>
      <c r="C553" s="121">
        <v>0</v>
      </c>
      <c r="D553" s="86" t="s">
        <v>1401</v>
      </c>
      <c r="E553" s="86" t="b">
        <v>0</v>
      </c>
      <c r="F553" s="86" t="b">
        <v>0</v>
      </c>
      <c r="G553" s="86" t="b">
        <v>0</v>
      </c>
    </row>
    <row r="554" spans="1:7" ht="15">
      <c r="A554" s="86" t="s">
        <v>1918</v>
      </c>
      <c r="B554" s="86">
        <v>2</v>
      </c>
      <c r="C554" s="121">
        <v>0</v>
      </c>
      <c r="D554" s="86" t="s">
        <v>1401</v>
      </c>
      <c r="E554" s="86" t="b">
        <v>0</v>
      </c>
      <c r="F554" s="86" t="b">
        <v>0</v>
      </c>
      <c r="G554" s="86" t="b">
        <v>0</v>
      </c>
    </row>
    <row r="555" spans="1:7" ht="15">
      <c r="A555" s="86" t="s">
        <v>1923</v>
      </c>
      <c r="B555" s="86">
        <v>2</v>
      </c>
      <c r="C555" s="121">
        <v>0</v>
      </c>
      <c r="D555" s="86" t="s">
        <v>1401</v>
      </c>
      <c r="E555" s="86" t="b">
        <v>0</v>
      </c>
      <c r="F555" s="86" t="b">
        <v>0</v>
      </c>
      <c r="G55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2019-11-22T14:02:03Z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